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'інд+дох'!$A$24:$C$24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<sst xmlns="http://schemas.openxmlformats.org/spreadsheetml/2006/main" count="349" uniqueCount="117">
  <si>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</si>
  <si>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</si>
  <si>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</si>
  <si>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</si>
  <si>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</si>
  <si>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</si>
  <si>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FTSE 100  (Великобританія)</t>
  </si>
  <si>
    <t>HANG SENG (Гонг-Конг)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</si>
  <si>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</si>
  <si>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</si>
  <si>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</si>
  <si>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</si>
  <si>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</si>
  <si>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</si>
  <si>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</si>
  <si>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</si>
  <si>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</si>
  <si>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</si>
  <si>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</si>
  <si>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</si>
  <si>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</si>
  <si>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</si>
  <si>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</si>
  <si>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</si>
  <si>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</si>
  <si>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</si>
  <si>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</si>
  <si>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</si>
  <si>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</si>
  <si>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</si>
  <si>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</si>
  <si>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</si>
  <si>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</si>
  <si>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</si>
  <si>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</si>
  <si>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</si>
  <si>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</si>
  <si>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</si>
  <si>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</si>
  <si>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</si>
  <si>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</si>
  <si>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</si>
  <si>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</si>
  <si>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</si>
  <si>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</si>
  <si>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</si>
  <si>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</si>
  <si>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</si>
  <si>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</si>
  <si>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</si>
  <si>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</si>
  <si>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</si>
  <si>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</si>
  <si>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</si>
  <si>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</si>
  <si>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</si>
  <si>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</si>
  <si>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</si>
  <si>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</si>
  <si>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</si>
  <si>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</si>
  <si>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</si>
  <si>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</si>
  <si>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</si>
  <si>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</si>
  <si>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http://www.kinto.com/</t>
  </si>
  <si>
    <t>КІНТО-Еквіті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</si>
  <si>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</si>
  <si>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</si>
  <si>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</si>
  <si>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</si>
  <si>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</si>
  <si>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1 місяць*</t>
  </si>
  <si>
    <t>Назва фонду*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</si>
  <si>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</si>
  <si>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</si>
  <si>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</si>
  <si>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</si>
  <si>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</si>
  <si>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</si>
  <si>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</si>
  <si>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</si>
  <si>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</si>
  <si>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</si>
  <si>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</si>
  <si>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</si>
  <si>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</si>
  <si>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</si>
  <si>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</si>
  <si>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</si>
  <si>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</si>
  <si>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</si>
  <si>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</si>
  <si>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</si>
  <si>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</si>
  <si>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листопад</t>
  </si>
  <si>
    <t>"Золотий" депозит (за офіційним курсом золота)</t>
  </si>
  <si>
    <t>грудень*</t>
  </si>
  <si>
    <t>Зміна за місяць</t>
  </si>
  <si>
    <t>КІНТО-Класичний</t>
  </si>
  <si>
    <t>Надбання</t>
  </si>
  <si>
    <t>ТОВ КУА "АРТ - КАПІТАЛ Менеджмент"</t>
  </si>
  <si>
    <t>http://am.artcapital.ua/</t>
  </si>
  <si>
    <t>CAC 40 (Франція)</t>
  </si>
  <si>
    <t>NIKKEI 225 (Японія)</t>
  </si>
  <si>
    <t>WIG20 (Польща)</t>
  </si>
  <si>
    <t>Індекс*</t>
  </si>
  <si>
    <t>DJI (США)</t>
  </si>
  <si>
    <t>Софіївський</t>
  </si>
  <si>
    <t>ТОВ КУА "ІВЕКС ЕССЕТ МЕНЕДЖМЕНТ"</t>
  </si>
  <si>
    <t>http://www.am.eavex.com.ua/</t>
  </si>
  <si>
    <t>КІНТО-Голд</t>
  </si>
  <si>
    <t>спец. банк. мет.</t>
  </si>
  <si>
    <t>ПрАТ "КІНТО"</t>
  </si>
  <si>
    <t>* станом на 30.12.2021</t>
  </si>
  <si>
    <t>з початку 2022 року</t>
  </si>
  <si>
    <t>н.д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</si>
</sst>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43" xfId="26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4" fontId="11" fillId="0" borderId="4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11" fillId="0" borderId="49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0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1" xfId="21" applyNumberFormat="1" applyFont="1" applyFill="1" applyBorder="1" applyAlignment="1">
      <alignment horizontal="right" vertical="center" indent="1"/>
      <protection/>
    </xf>
    <xf numFmtId="10" fontId="20" fillId="0" borderId="51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6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54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2037931"/>
        <c:axId val="42797060"/>
      </c:barChart>
      <c:catAx>
        <c:axId val="420379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2797060"/>
        <c:crosses val="autoZero"/>
        <c:auto val="1"/>
        <c:lblOffset val="0"/>
        <c:noMultiLvlLbl val="0"/>
      </c:catAx>
      <c:valAx>
        <c:axId val="42797060"/>
        <c:scaling>
          <c:orientation val="minMax"/>
          <c:max val="0.12"/>
          <c:min val="-0.24"/>
        </c:scaling>
        <c:axPos val="l"/>
        <c:delete val="0"/>
        <c:numFmt formatCode="0%" sourceLinked="0"/>
        <c:majorTickMark val="out"/>
        <c:minorTickMark val="none"/>
        <c:tickLblPos val="nextTo"/>
        <c:crossAx val="42037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8637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1"/>
          <c:h val="0.7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'інд+дох'!$B$24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'інд+дох'!$A$25:$A$35</c:f>
              <c:strCache/>
            </c:strRef>
          </c:cat>
          <c:val>
            <c:numRef>
              <c:f>'інд+дох'!$B$25:$B$35</c:f>
              <c:numCache/>
            </c:numRef>
          </c:val>
        </c:ser>
        <c:ser>
          <c:idx val="1"/>
          <c:order val="1"/>
          <c:tx>
            <c:strRef>
              <c:f>'інд+дох'!$C$24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'інд+дох'!$A$25:$A$35</c:f>
              <c:strCache/>
            </c:strRef>
          </c:cat>
          <c:val>
            <c:numRef>
              <c:f>'інд+дох'!$C$25:$C$35</c:f>
              <c:numCache/>
            </c:numRef>
          </c:val>
        </c:ser>
        <c:overlap val="-20"/>
        <c:gapWidth val="100"/>
        <c:axId val="49629221"/>
        <c:axId val="44009806"/>
      </c:barChart>
      <c:catAx>
        <c:axId val="49629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9806"/>
        <c:crosses val="autoZero"/>
        <c:auto val="0"/>
        <c:lblOffset val="100"/>
        <c:tickLblSkip val="1"/>
        <c:noMultiLvlLbl val="0"/>
      </c:catAx>
      <c:valAx>
        <c:axId val="44009806"/>
        <c:scaling>
          <c:orientation val="minMax"/>
          <c:max val="0.12"/>
          <c:min val="-0.2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29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"/>
          <c:y val="0.891"/>
          <c:w val="0.59725"/>
          <c:h val="0.0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85"/>
          <c:y val="0.32075"/>
          <c:w val="0.43"/>
          <c:h val="0.35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В_ВЧА!$C$23:$C$28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В_ВЧА!$B$23:$B$28</c:f>
              <c:strCache/>
            </c:strRef>
          </c:cat>
          <c:val>
            <c:numRef>
              <c:f>В_ВЧА!$D$23:$D$32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5"/>
          <c:w val="0.969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60543935"/>
        <c:axId val="8024504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5111673"/>
        <c:axId val="46005058"/>
      </c:lineChart>
      <c:catAx>
        <c:axId val="605439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024504"/>
        <c:crosses val="autoZero"/>
        <c:auto val="0"/>
        <c:lblOffset val="40"/>
        <c:noMultiLvlLbl val="0"/>
      </c:catAx>
      <c:valAx>
        <c:axId val="8024504"/>
        <c:scaling>
          <c:orientation val="minMax"/>
          <c:max val="600"/>
          <c:min val="-11000"/>
        </c:scaling>
        <c:axPos val="l"/>
        <c:delete val="0"/>
        <c:numFmt formatCode="#,##0" sourceLinked="0"/>
        <c:majorTickMark val="in"/>
        <c:minorTickMark val="none"/>
        <c:tickLblPos val="nextTo"/>
        <c:crossAx val="60543935"/>
        <c:crossesAt val="1"/>
        <c:crossBetween val="between"/>
        <c:dispUnits/>
      </c:valAx>
      <c:catAx>
        <c:axId val="5111673"/>
        <c:scaling>
          <c:orientation val="minMax"/>
        </c:scaling>
        <c:axPos val="b"/>
        <c:delete val="1"/>
        <c:majorTickMark val="in"/>
        <c:minorTickMark val="none"/>
        <c:tickLblPos val="nextTo"/>
        <c:crossAx val="46005058"/>
        <c:crosses val="autoZero"/>
        <c:auto val="0"/>
        <c:lblOffset val="100"/>
        <c:noMultiLvlLbl val="0"/>
      </c:catAx>
      <c:valAx>
        <c:axId val="4600505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1116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11392339"/>
        <c:axId val="35422188"/>
      </c:barChart>
      <c:catAx>
        <c:axId val="1139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22188"/>
        <c:crosses val="autoZero"/>
        <c:auto val="0"/>
        <c:lblOffset val="0"/>
        <c:tickLblSkip val="1"/>
        <c:noMultiLvlLbl val="0"/>
      </c:catAx>
      <c:valAx>
        <c:axId val="35422188"/>
        <c:scaling>
          <c:orientation val="minMax"/>
          <c:max val="0.1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75"/>
          <c:w val="1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ВЧА'!$C$36:$C$36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ВЧА'!$B$36:$B$36</c:f>
              <c:strCache/>
            </c:strRef>
          </c:cat>
          <c:val>
            <c:numRef>
              <c:f>'І_динаміка ВЧА'!$E$36:$E$36</c:f>
              <c:numCache/>
            </c:numRef>
          </c:val>
        </c:ser>
        <c:overlap val="-20"/>
        <c:axId val="50364237"/>
        <c:axId val="50624950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ВЧА'!$D$36:$D$36</c:f>
              <c:numCache/>
            </c:numRef>
          </c:val>
          <c:smooth val="0"/>
        </c:ser>
        <c:axId val="52971367"/>
        <c:axId val="6980256"/>
      </c:lineChart>
      <c:catAx>
        <c:axId val="503642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0624950"/>
        <c:crosses val="autoZero"/>
        <c:auto val="0"/>
        <c:lblOffset val="100"/>
        <c:noMultiLvlLbl val="0"/>
      </c:catAx>
      <c:valAx>
        <c:axId val="50624950"/>
        <c:scaling>
          <c:orientation val="minMax"/>
          <c:max val="10"/>
          <c:min val="-2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364237"/>
        <c:crossesAt val="1"/>
        <c:crossBetween val="between"/>
        <c:dispUnits/>
      </c:valAx>
      <c:catAx>
        <c:axId val="52971367"/>
        <c:scaling>
          <c:orientation val="minMax"/>
        </c:scaling>
        <c:axPos val="b"/>
        <c:delete val="1"/>
        <c:majorTickMark val="in"/>
        <c:minorTickMark val="none"/>
        <c:tickLblPos val="nextTo"/>
        <c:crossAx val="6980256"/>
        <c:crosses val="autoZero"/>
        <c:auto val="0"/>
        <c:lblOffset val="100"/>
        <c:noMultiLvlLbl val="0"/>
      </c:catAx>
      <c:valAx>
        <c:axId val="698025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9713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5"/>
          <c:y val="0.8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05"/>
          <c:w val="0.964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62822305"/>
        <c:axId val="28529834"/>
      </c:barChart>
      <c:catAx>
        <c:axId val="628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9834"/>
        <c:crosses val="autoZero"/>
        <c:auto val="0"/>
        <c:lblOffset val="100"/>
        <c:tickLblSkip val="1"/>
        <c:noMultiLvlLbl val="0"/>
      </c:catAx>
      <c:valAx>
        <c:axId val="28529834"/>
        <c:scaling>
          <c:orientation val="minMax"/>
          <c:max val="0.1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5441915"/>
        <c:axId val="29215188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61610101"/>
        <c:axId val="17619998"/>
      </c:lineChart>
      <c:catAx>
        <c:axId val="55441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9215188"/>
        <c:crosses val="autoZero"/>
        <c:auto val="0"/>
        <c:lblOffset val="100"/>
        <c:noMultiLvlLbl val="0"/>
      </c:catAx>
      <c:valAx>
        <c:axId val="29215188"/>
        <c:scaling>
          <c:orientation val="minMax"/>
          <c:max val="9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441915"/>
        <c:crossesAt val="1"/>
        <c:crossBetween val="between"/>
        <c:dispUnits/>
      </c:valAx>
      <c:catAx>
        <c:axId val="61610101"/>
        <c:scaling>
          <c:orientation val="minMax"/>
        </c:scaling>
        <c:axPos val="b"/>
        <c:delete val="1"/>
        <c:majorTickMark val="in"/>
        <c:minorTickMark val="none"/>
        <c:tickLblPos val="nextTo"/>
        <c:crossAx val="17619998"/>
        <c:crosses val="autoZero"/>
        <c:auto val="0"/>
        <c:lblOffset val="100"/>
        <c:noMultiLvlLbl val="0"/>
      </c:catAx>
      <c:valAx>
        <c:axId val="17619998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6101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24362255"/>
        <c:axId val="17933704"/>
      </c:barChart>
      <c:catAx>
        <c:axId val="2436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33704"/>
        <c:crosses val="autoZero"/>
        <c:auto val="0"/>
        <c:lblOffset val="100"/>
        <c:tickLblSkip val="1"/>
        <c:noMultiLvlLbl val="0"/>
      </c:catAx>
      <c:valAx>
        <c:axId val="17933704"/>
        <c:scaling>
          <c:orientation val="minMax"/>
          <c:max val="0.1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4248150"/>
        <a:ext cx="65913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28575</xdr:rowOff>
    </xdr:from>
    <xdr:to>
      <xdr:col>4</xdr:col>
      <xdr:colOff>695325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00050" y="6048375"/>
        <a:ext cx="8115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6</xdr:col>
      <xdr:colOff>1866900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676775"/>
        <a:ext cx="14563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228600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96550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47625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33600"/>
        <a:ext cx="1357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676275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095875" y="200025"/>
        <a:ext cx="10934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327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19</xdr:col>
      <xdr:colOff>47625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153025" y="200025"/>
        <a:ext cx="11010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5" t="s">
        <v>83</v>
      </c>
      <c r="B1" s="75"/>
      <c r="C1" s="75"/>
      <c r="D1" s="76"/>
      <c r="E1" s="76"/>
      <c r="F1" s="76"/>
    </row>
    <row r="2" spans="1:9" ht="15.75" thickBot="1">
      <c r="A2" s="25" t="s">
        <v>51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9" t="s">
        <v>95</v>
      </c>
      <c r="B3" s="90">
        <v>0</v>
      </c>
      <c r="C3" s="90">
        <v>-0.03537964126114623</v>
      </c>
      <c r="D3" s="90">
        <v>-0.05407295248515452</v>
      </c>
      <c r="E3" s="90" t="s">
        <v>21</v>
      </c>
      <c r="F3" s="90">
        <v>-0.23038480979885567</v>
      </c>
      <c r="G3" s="58"/>
      <c r="H3" s="58"/>
      <c r="I3" s="2"/>
      <c r="J3" s="2"/>
      <c r="K3" s="2"/>
      <c r="L3" s="2"/>
    </row>
    <row r="4" spans="1:12" ht="14.25">
      <c r="A4" s="89" t="s">
        <v>97</v>
      </c>
      <c r="B4" s="90">
        <v>0</v>
      </c>
      <c r="C4" s="90">
        <v>0.11433715477181683</v>
      </c>
      <c r="D4" s="90">
        <v>-0.0003091057904365628</v>
      </c>
      <c r="E4" s="90" t="s">
        <v>21</v>
      </c>
      <c r="F4" s="90">
        <v>0.01466299338028132</v>
      </c>
      <c r="G4" s="58"/>
      <c r="H4" s="58"/>
      <c r="I4" s="2"/>
      <c r="J4" s="2"/>
      <c r="K4" s="2"/>
      <c r="L4" s="2"/>
    </row>
    <row r="5" spans="1:12" ht="15" thickBot="1">
      <c r="A5" s="79" t="s">
        <v>115</v>
      </c>
      <c r="B5" s="81">
        <v>-0.00682006602569174</v>
      </c>
      <c r="C5" s="81">
        <v>-0.09914626288659789</v>
      </c>
      <c r="D5" s="81">
        <v>-0.11638494918275079</v>
      </c>
      <c r="E5" s="81" t="s">
        <v>21</v>
      </c>
      <c r="F5" s="81">
        <v>-0.21739274459889862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 t="s">
        <v>114</v>
      </c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73"/>
      <c r="B8" s="72"/>
      <c r="C8" s="72"/>
      <c r="D8" s="74"/>
      <c r="E8" s="74"/>
      <c r="F8" s="74"/>
      <c r="G8" s="10"/>
      <c r="J8" s="2"/>
      <c r="K8" s="2"/>
      <c r="L8" s="2"/>
      <c r="M8" s="2"/>
      <c r="N8" s="2"/>
    </row>
    <row r="9" spans="1:14" ht="14.25">
      <c r="A9" s="73"/>
      <c r="B9" s="74"/>
      <c r="C9" s="74"/>
      <c r="D9" s="74"/>
      <c r="E9" s="74"/>
      <c r="F9" s="74"/>
      <c r="J9" s="4"/>
      <c r="K9" s="4"/>
      <c r="L9" s="4"/>
      <c r="M9" s="4"/>
      <c r="N9" s="4"/>
    </row>
    <row r="10" spans="1:6" ht="14.25">
      <c r="A10" s="73"/>
      <c r="B10" s="74"/>
      <c r="C10" s="74"/>
      <c r="D10" s="74"/>
      <c r="E10" s="74"/>
      <c r="F10" s="74"/>
    </row>
    <row r="11" spans="1:6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  <c r="N12" s="10"/>
    </row>
    <row r="13" spans="1:6" ht="14.25">
      <c r="A13" s="73"/>
      <c r="B13" s="74"/>
      <c r="C13" s="74"/>
      <c r="D13" s="74"/>
      <c r="E13" s="74"/>
      <c r="F13" s="74"/>
    </row>
    <row r="14" spans="1:6" ht="14.25">
      <c r="A14" s="73"/>
      <c r="B14" s="74"/>
      <c r="C14" s="74"/>
      <c r="D14" s="74"/>
      <c r="E14" s="74"/>
      <c r="F14" s="74"/>
    </row>
    <row r="15" spans="1:6" ht="14.25">
      <c r="A15" s="73"/>
      <c r="B15" s="74"/>
      <c r="C15" s="74"/>
      <c r="D15" s="74"/>
      <c r="E15" s="74"/>
      <c r="F15" s="74"/>
    </row>
    <row r="16" spans="1:6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4.25">
      <c r="A21" s="73"/>
      <c r="B21" s="74"/>
      <c r="C21" s="74"/>
      <c r="D21" s="74"/>
      <c r="E21" s="74"/>
      <c r="F21" s="74"/>
    </row>
    <row r="22" spans="1:6" ht="14.25">
      <c r="A22" s="73"/>
      <c r="B22" s="74"/>
      <c r="C22" s="74"/>
      <c r="D22" s="74"/>
      <c r="E22" s="74"/>
      <c r="F22" s="74"/>
    </row>
    <row r="23" spans="1:6" ht="15" thickBot="1">
      <c r="A23" s="73"/>
      <c r="B23" s="74"/>
      <c r="C23" s="74"/>
      <c r="D23" s="74"/>
      <c r="E23" s="74"/>
      <c r="F23" s="74"/>
    </row>
    <row r="24" spans="1:6" ht="30.75" thickBot="1">
      <c r="A24" s="25" t="s">
        <v>106</v>
      </c>
      <c r="B24" s="18" t="s">
        <v>98</v>
      </c>
      <c r="C24" s="18" t="s">
        <v>61</v>
      </c>
      <c r="D24" s="78"/>
      <c r="E24" s="74"/>
      <c r="F24" s="74"/>
    </row>
    <row r="25" spans="1:6" ht="14.25">
      <c r="A25" s="27" t="s">
        <v>105</v>
      </c>
      <c r="B25" s="28">
        <v>0.0321092463110364</v>
      </c>
      <c r="C25" s="65">
        <v>-0.20949570342138235</v>
      </c>
      <c r="D25" s="78"/>
      <c r="E25" s="74"/>
      <c r="F25" s="74"/>
    </row>
    <row r="26" spans="1:6" ht="14.25">
      <c r="A26" s="27" t="s">
        <v>9</v>
      </c>
      <c r="B26" s="28">
        <v>-0.058971449299161094</v>
      </c>
      <c r="C26" s="65">
        <v>-0.19654385160910948</v>
      </c>
      <c r="D26" s="78"/>
      <c r="E26" s="74"/>
      <c r="F26" s="74"/>
    </row>
    <row r="27" spans="1:6" ht="28.5">
      <c r="A27" s="27" t="s">
        <v>5</v>
      </c>
      <c r="B27" s="28">
        <v>-0.019699556379191074</v>
      </c>
      <c r="C27" s="65">
        <v>-0.14642226575559725</v>
      </c>
      <c r="D27" s="78"/>
      <c r="E27" s="74"/>
      <c r="F27" s="74"/>
    </row>
    <row r="28" spans="1:6" ht="14.25">
      <c r="A28" s="27" t="s">
        <v>7</v>
      </c>
      <c r="B28" s="28">
        <v>0.06367507419115648</v>
      </c>
      <c r="C28" s="65">
        <v>-0.14410689507316754</v>
      </c>
      <c r="D28" s="78"/>
      <c r="E28" s="74"/>
      <c r="F28" s="74"/>
    </row>
    <row r="29" spans="1:6" ht="14.25">
      <c r="A29" s="27" t="s">
        <v>8</v>
      </c>
      <c r="B29" s="28">
        <v>-0.03288523196434823</v>
      </c>
      <c r="C29" s="65">
        <v>-0.12346788073675186</v>
      </c>
      <c r="D29" s="78"/>
      <c r="E29" s="74"/>
      <c r="F29" s="74"/>
    </row>
    <row r="30" spans="1:6" ht="14.25">
      <c r="A30" s="27" t="s">
        <v>1</v>
      </c>
      <c r="B30" s="28">
        <v>0.11433715477181683</v>
      </c>
      <c r="C30" s="65">
        <v>-0.09914626288659789</v>
      </c>
      <c r="D30" s="78"/>
      <c r="E30" s="74"/>
      <c r="F30" s="74"/>
    </row>
    <row r="31" spans="1:6" ht="14.25">
      <c r="A31" s="27" t="s">
        <v>103</v>
      </c>
      <c r="B31" s="28">
        <v>-0.03929480377826089</v>
      </c>
      <c r="C31" s="65">
        <v>-0.09751116303255292</v>
      </c>
      <c r="D31" s="78"/>
      <c r="E31" s="74"/>
      <c r="F31" s="74"/>
    </row>
    <row r="32" spans="1:6" ht="14.25">
      <c r="A32" s="27" t="s">
        <v>104</v>
      </c>
      <c r="B32" s="28">
        <v>-0.06702029640684204</v>
      </c>
      <c r="C32" s="65">
        <v>-0.09368009055384341</v>
      </c>
      <c r="D32" s="78"/>
      <c r="E32" s="74"/>
      <c r="F32" s="74"/>
    </row>
    <row r="33" spans="1:6" ht="14.25">
      <c r="A33" s="27" t="s">
        <v>107</v>
      </c>
      <c r="B33" s="28">
        <v>-0.041703659781490265</v>
      </c>
      <c r="C33" s="65">
        <v>-0.08931322751090176</v>
      </c>
      <c r="D33" s="78"/>
      <c r="E33" s="74"/>
      <c r="F33" s="74"/>
    </row>
    <row r="34" spans="1:6" ht="14.25">
      <c r="A34" s="27" t="s">
        <v>0</v>
      </c>
      <c r="B34" s="28">
        <v>0</v>
      </c>
      <c r="C34" s="65">
        <v>-0.00682006602569174</v>
      </c>
      <c r="D34" s="78"/>
      <c r="E34" s="74"/>
      <c r="F34" s="74"/>
    </row>
    <row r="35" spans="1:6" ht="15" thickBot="1">
      <c r="A35" s="79" t="s">
        <v>6</v>
      </c>
      <c r="B35" s="80">
        <v>-0.01601864506374584</v>
      </c>
      <c r="C35" s="81">
        <v>0.006582457675999187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54"/>
      <c r="B37" s="74"/>
      <c r="C37" s="74"/>
      <c r="D37" s="78"/>
      <c r="E37" s="74"/>
      <c r="F37" s="74"/>
    </row>
    <row r="38" ht="14.25">
      <c r="A38" s="54" t="s">
        <v>114</v>
      </c>
    </row>
  </sheetData>
  <autoFilter ref="A24:C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90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36</v>
      </c>
      <c r="B2" s="48" t="s">
        <v>22</v>
      </c>
      <c r="C2" s="18" t="s">
        <v>32</v>
      </c>
      <c r="D2" s="18" t="s">
        <v>33</v>
      </c>
      <c r="E2" s="17" t="s">
        <v>37</v>
      </c>
      <c r="F2" s="17" t="s">
        <v>56</v>
      </c>
      <c r="G2" s="17" t="s">
        <v>57</v>
      </c>
      <c r="H2" s="18" t="s">
        <v>58</v>
      </c>
      <c r="I2" s="18" t="s">
        <v>13</v>
      </c>
      <c r="J2" s="18" t="s">
        <v>14</v>
      </c>
    </row>
    <row r="3" spans="1:11" ht="14.25" customHeight="1">
      <c r="A3" s="21">
        <v>1</v>
      </c>
      <c r="B3" s="111" t="s">
        <v>111</v>
      </c>
      <c r="C3" s="112" t="s">
        <v>35</v>
      </c>
      <c r="D3" s="113" t="s">
        <v>112</v>
      </c>
      <c r="E3" s="114">
        <v>3113311.79</v>
      </c>
      <c r="F3" s="115">
        <v>173506</v>
      </c>
      <c r="G3" s="114">
        <v>17.9435</v>
      </c>
      <c r="H3" s="52">
        <v>10</v>
      </c>
      <c r="I3" s="111" t="s">
        <v>113</v>
      </c>
      <c r="J3" s="116" t="s">
        <v>65</v>
      </c>
      <c r="K3" s="49"/>
    </row>
    <row r="4" spans="1:11" ht="14.25" customHeight="1">
      <c r="A4" s="21">
        <v>2</v>
      </c>
      <c r="B4" s="111" t="s">
        <v>71</v>
      </c>
      <c r="C4" s="112" t="s">
        <v>35</v>
      </c>
      <c r="D4" s="113" t="s">
        <v>34</v>
      </c>
      <c r="E4" s="114">
        <v>2969826.11</v>
      </c>
      <c r="F4" s="115">
        <v>164425</v>
      </c>
      <c r="G4" s="114">
        <v>18.0619</v>
      </c>
      <c r="H4" s="52">
        <v>100</v>
      </c>
      <c r="I4" s="111" t="s">
        <v>84</v>
      </c>
      <c r="J4" s="116" t="s">
        <v>65</v>
      </c>
      <c r="K4" s="49"/>
    </row>
    <row r="5" spans="1:10" ht="15.75" thickBot="1">
      <c r="A5" s="178" t="s">
        <v>43</v>
      </c>
      <c r="B5" s="179"/>
      <c r="C5" s="117" t="s">
        <v>44</v>
      </c>
      <c r="D5" s="117" t="s">
        <v>44</v>
      </c>
      <c r="E5" s="100">
        <f>SUM(E3:E4)</f>
        <v>6083137.9</v>
      </c>
      <c r="F5" s="101">
        <f>SUM(F3:F4)</f>
        <v>337931</v>
      </c>
      <c r="G5" s="117" t="s">
        <v>44</v>
      </c>
      <c r="H5" s="117" t="s">
        <v>44</v>
      </c>
      <c r="I5" s="117" t="s">
        <v>44</v>
      </c>
      <c r="J5" s="118" t="s">
        <v>44</v>
      </c>
    </row>
  </sheetData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0" customFormat="1" ht="16.5" thickBot="1">
      <c r="A1" s="189" t="s">
        <v>82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s="22" customFormat="1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s="22" customFormat="1" ht="60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2" customFormat="1" ht="14.25" collapsed="1">
      <c r="A4" s="21">
        <v>1</v>
      </c>
      <c r="B4" s="27" t="s">
        <v>71</v>
      </c>
      <c r="C4" s="108">
        <v>40555</v>
      </c>
      <c r="D4" s="108">
        <v>40626</v>
      </c>
      <c r="E4" s="102">
        <v>-0.00010518274117288229</v>
      </c>
      <c r="F4" s="102">
        <v>-0.5247318675072887</v>
      </c>
      <c r="G4" s="102">
        <v>-0.7760475433536762</v>
      </c>
      <c r="H4" s="102">
        <v>-0.76644900175856</v>
      </c>
      <c r="I4" s="102">
        <v>-0.819381</v>
      </c>
      <c r="J4" s="109">
        <v>-0.1352379159311049</v>
      </c>
    </row>
    <row r="5" spans="1:10" s="22" customFormat="1" ht="14.25">
      <c r="A5" s="21">
        <v>2</v>
      </c>
      <c r="B5" s="27" t="s">
        <v>111</v>
      </c>
      <c r="C5" s="108">
        <v>41848</v>
      </c>
      <c r="D5" s="108">
        <v>42032</v>
      </c>
      <c r="E5" s="102">
        <v>0.02943116950173552</v>
      </c>
      <c r="F5" s="102">
        <v>0.09522443448856754</v>
      </c>
      <c r="G5" s="102">
        <v>0.22340933264243046</v>
      </c>
      <c r="H5" s="102">
        <v>0.33166351256076276</v>
      </c>
      <c r="I5" s="102">
        <v>0.7943500000000001</v>
      </c>
      <c r="J5" s="109">
        <v>0.07655099149238187</v>
      </c>
    </row>
    <row r="6" spans="1:10" s="22" customFormat="1" ht="15.75" collapsed="1" thickBot="1">
      <c r="A6" s="21"/>
      <c r="B6" s="158" t="s">
        <v>94</v>
      </c>
      <c r="C6" s="159" t="s">
        <v>44</v>
      </c>
      <c r="D6" s="159" t="s">
        <v>44</v>
      </c>
      <c r="E6" s="160">
        <f>AVERAGE(E4:E5)</f>
        <v>0.01466299338028132</v>
      </c>
      <c r="F6" s="160">
        <f>AVERAGE(F4:F5)</f>
        <v>-0.2147537165093606</v>
      </c>
      <c r="G6" s="160">
        <f>AVERAGE(G4:G5)</f>
        <v>-0.2763191053556229</v>
      </c>
      <c r="H6" s="160">
        <f>AVERAGE(H4:H5)</f>
        <v>-0.21739274459889862</v>
      </c>
      <c r="I6" s="159" t="s">
        <v>44</v>
      </c>
      <c r="J6" s="160">
        <f>AVERAGE(J4:J5)</f>
        <v>-0.029343462219361516</v>
      </c>
    </row>
    <row r="7" spans="1:10" s="22" customFormat="1" ht="14.25">
      <c r="A7" s="191" t="s">
        <v>80</v>
      </c>
      <c r="B7" s="191"/>
      <c r="C7" s="191"/>
      <c r="D7" s="191"/>
      <c r="E7" s="191"/>
      <c r="F7" s="191"/>
      <c r="G7" s="191"/>
      <c r="H7" s="191"/>
      <c r="I7" s="191"/>
      <c r="J7" s="191"/>
    </row>
    <row r="8" spans="3:4" s="22" customFormat="1" ht="15.75" customHeight="1">
      <c r="C8" s="64"/>
      <c r="D8" s="64"/>
    </row>
    <row r="9" spans="2:8" ht="14.25">
      <c r="B9" s="29"/>
      <c r="C9" s="110"/>
      <c r="E9" s="110"/>
      <c r="F9" s="110"/>
      <c r="G9" s="110"/>
      <c r="H9" s="110"/>
    </row>
    <row r="10" spans="2:5" ht="14.25">
      <c r="B10" s="29"/>
      <c r="C10" s="110"/>
      <c r="E10" s="110"/>
    </row>
    <row r="11" spans="5:6" ht="14.25">
      <c r="E11" s="110"/>
      <c r="F11" s="110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76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5" t="s">
        <v>36</v>
      </c>
      <c r="B2" s="92"/>
      <c r="C2" s="187" t="s">
        <v>23</v>
      </c>
      <c r="D2" s="192"/>
      <c r="E2" s="193" t="s">
        <v>59</v>
      </c>
      <c r="F2" s="194"/>
      <c r="G2" s="93"/>
    </row>
    <row r="3" spans="1:7" s="29" customFormat="1" ht="45.75" thickBot="1">
      <c r="A3" s="183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29" customFormat="1" ht="14.25">
      <c r="A4" s="21">
        <v>1</v>
      </c>
      <c r="B4" s="37" t="s">
        <v>111</v>
      </c>
      <c r="C4" s="38">
        <v>89.02277000000001</v>
      </c>
      <c r="D4" s="102">
        <v>0.029435933342111597</v>
      </c>
      <c r="E4" s="39">
        <v>0</v>
      </c>
      <c r="F4" s="102">
        <v>0</v>
      </c>
      <c r="G4" s="40">
        <v>0</v>
      </c>
    </row>
    <row r="5" spans="1:7" s="29" customFormat="1" ht="14.25">
      <c r="A5" s="21">
        <v>2</v>
      </c>
      <c r="B5" s="37" t="s">
        <v>71</v>
      </c>
      <c r="C5" s="38">
        <v>-0.3221000000000931</v>
      </c>
      <c r="D5" s="102">
        <v>-0.00010844576675185279</v>
      </c>
      <c r="E5" s="39">
        <v>0</v>
      </c>
      <c r="F5" s="102">
        <v>0</v>
      </c>
      <c r="G5" s="40">
        <v>0</v>
      </c>
    </row>
    <row r="6" spans="1:7" s="29" customFormat="1" ht="15.75" thickBot="1">
      <c r="A6" s="121"/>
      <c r="B6" s="94" t="s">
        <v>43</v>
      </c>
      <c r="C6" s="95">
        <v>88.70066999999992</v>
      </c>
      <c r="D6" s="99">
        <v>0.014797163869876723</v>
      </c>
      <c r="E6" s="96">
        <v>0</v>
      </c>
      <c r="F6" s="99">
        <v>0</v>
      </c>
      <c r="G6" s="122">
        <v>0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3"/>
      <c r="C28" s="83"/>
      <c r="D28" s="84"/>
      <c r="E28" s="83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49</v>
      </c>
      <c r="D34" s="35" t="s">
        <v>50</v>
      </c>
      <c r="E34" s="36" t="s">
        <v>47</v>
      </c>
    </row>
    <row r="35" spans="2:5" s="29" customFormat="1" ht="14.25">
      <c r="B35" s="134" t="str">
        <f>B4</f>
        <v>КІНТО-Голд</v>
      </c>
      <c r="C35" s="135">
        <f>C4</f>
        <v>89.02277000000001</v>
      </c>
      <c r="D35" s="162">
        <f>D4</f>
        <v>0.029435933342111597</v>
      </c>
      <c r="E35" s="136">
        <f>G4</f>
        <v>0</v>
      </c>
    </row>
    <row r="36" spans="2:5" s="29" customFormat="1" ht="14.25">
      <c r="B36" s="37" t="str">
        <f>B5</f>
        <v>Індекс Української Біржі</v>
      </c>
      <c r="C36" s="38">
        <f>C5</f>
        <v>-0.3221000000000931</v>
      </c>
      <c r="D36" s="163">
        <f>D5</f>
        <v>-0.00010844576675185279</v>
      </c>
      <c r="E36" s="40">
        <f>G5</f>
        <v>0</v>
      </c>
    </row>
    <row r="37" spans="2:6" ht="14.25">
      <c r="B37" s="37"/>
      <c r="C37" s="38"/>
      <c r="D37" s="163"/>
      <c r="E37" s="40"/>
      <c r="F37" s="19"/>
    </row>
    <row r="38" spans="2:6" ht="14.25">
      <c r="B38" s="29"/>
      <c r="C38" s="164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72</v>
      </c>
      <c r="C1" s="10"/>
      <c r="D1" s="10"/>
    </row>
    <row r="2" spans="1:4" ht="14.25">
      <c r="A2" s="27" t="s">
        <v>71</v>
      </c>
      <c r="B2" s="146">
        <v>-0.00010518274117288229</v>
      </c>
      <c r="C2" s="10"/>
      <c r="D2" s="10"/>
    </row>
    <row r="3" spans="1:4" ht="14.25">
      <c r="A3" s="27" t="s">
        <v>111</v>
      </c>
      <c r="B3" s="146">
        <v>0.02943116950173552</v>
      </c>
      <c r="C3" s="10"/>
      <c r="D3" s="10"/>
    </row>
    <row r="4" spans="1:4" ht="14.25">
      <c r="A4" s="27" t="s">
        <v>27</v>
      </c>
      <c r="B4" s="147">
        <v>0.01466299338028132</v>
      </c>
      <c r="C4" s="10"/>
      <c r="D4" s="10"/>
    </row>
    <row r="5" spans="1:4" ht="14.25">
      <c r="A5" s="27" t="s">
        <v>1</v>
      </c>
      <c r="B5" s="147">
        <v>0.11433715477181683</v>
      </c>
      <c r="C5" s="10"/>
      <c r="D5" s="10"/>
    </row>
    <row r="6" spans="1:4" ht="14.25">
      <c r="A6" s="27" t="s">
        <v>0</v>
      </c>
      <c r="B6" s="147">
        <v>0</v>
      </c>
      <c r="C6" s="10"/>
      <c r="D6" s="10"/>
    </row>
    <row r="7" spans="1:4" ht="14.25">
      <c r="A7" s="27" t="s">
        <v>28</v>
      </c>
      <c r="B7" s="147">
        <v>0.02680733437738514</v>
      </c>
      <c r="C7" s="10"/>
      <c r="D7" s="10"/>
    </row>
    <row r="8" spans="1:4" ht="14.25">
      <c r="A8" s="27" t="s">
        <v>29</v>
      </c>
      <c r="B8" s="147">
        <v>8.219178082202738E-05</v>
      </c>
      <c r="C8" s="10"/>
      <c r="D8" s="10"/>
    </row>
    <row r="9" spans="1:4" ht="14.25">
      <c r="A9" s="27" t="s">
        <v>30</v>
      </c>
      <c r="B9" s="147">
        <v>0.01315068493150685</v>
      </c>
      <c r="C9" s="10"/>
      <c r="D9" s="10"/>
    </row>
    <row r="10" spans="1:4" ht="15" thickBot="1">
      <c r="A10" s="79" t="s">
        <v>96</v>
      </c>
      <c r="B10" s="148">
        <v>0.02967424168898991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80" zoomScaleNormal="80" workbookViewId="0" topLeftCell="A1">
      <selection activeCell="D27" sqref="D27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88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36</v>
      </c>
      <c r="B2" s="16" t="s">
        <v>73</v>
      </c>
      <c r="C2" s="17" t="s">
        <v>37</v>
      </c>
      <c r="D2" s="17" t="s">
        <v>38</v>
      </c>
      <c r="E2" s="17" t="s">
        <v>39</v>
      </c>
      <c r="F2" s="17" t="s">
        <v>12</v>
      </c>
      <c r="G2" s="17" t="s">
        <v>13</v>
      </c>
      <c r="H2" s="18" t="s">
        <v>14</v>
      </c>
      <c r="I2" s="19"/>
    </row>
    <row r="3" spans="1:9" ht="14.25">
      <c r="A3" s="21">
        <v>1</v>
      </c>
      <c r="B3" s="85" t="s">
        <v>17</v>
      </c>
      <c r="C3" s="86">
        <v>74148146.42</v>
      </c>
      <c r="D3" s="87">
        <v>13478</v>
      </c>
      <c r="E3" s="86">
        <v>5501.42</v>
      </c>
      <c r="F3" s="87">
        <v>1000</v>
      </c>
      <c r="G3" s="85" t="s">
        <v>18</v>
      </c>
      <c r="H3" s="88" t="s">
        <v>42</v>
      </c>
      <c r="I3" s="19"/>
    </row>
    <row r="4" spans="1:9" ht="14.25">
      <c r="A4" s="21">
        <v>2</v>
      </c>
      <c r="B4" s="85" t="s">
        <v>99</v>
      </c>
      <c r="C4" s="86">
        <v>21756703.58</v>
      </c>
      <c r="D4" s="87">
        <v>44757</v>
      </c>
      <c r="E4" s="86">
        <v>486.1073</v>
      </c>
      <c r="F4" s="87">
        <v>100</v>
      </c>
      <c r="G4" s="85" t="s">
        <v>84</v>
      </c>
      <c r="H4" s="88" t="s">
        <v>65</v>
      </c>
      <c r="I4" s="19"/>
    </row>
    <row r="5" spans="1:9" ht="14.25" customHeight="1">
      <c r="A5" s="21">
        <v>3</v>
      </c>
      <c r="B5" s="85" t="s">
        <v>52</v>
      </c>
      <c r="C5" s="86">
        <v>9801568.47</v>
      </c>
      <c r="D5" s="87">
        <v>7348761</v>
      </c>
      <c r="E5" s="86">
        <v>1.33</v>
      </c>
      <c r="F5" s="87">
        <v>1</v>
      </c>
      <c r="G5" s="85" t="s">
        <v>18</v>
      </c>
      <c r="H5" s="88" t="s">
        <v>42</v>
      </c>
      <c r="I5" s="19"/>
    </row>
    <row r="6" spans="1:9" ht="14.25">
      <c r="A6" s="21">
        <v>4</v>
      </c>
      <c r="B6" s="85" t="s">
        <v>67</v>
      </c>
      <c r="C6" s="86">
        <v>9576774.27</v>
      </c>
      <c r="D6" s="87">
        <v>9042</v>
      </c>
      <c r="E6" s="86">
        <v>1059.1434</v>
      </c>
      <c r="F6" s="87">
        <v>1000</v>
      </c>
      <c r="G6" s="85" t="s">
        <v>16</v>
      </c>
      <c r="H6" s="88" t="s">
        <v>41</v>
      </c>
      <c r="I6" s="19"/>
    </row>
    <row r="7" spans="1:9" ht="14.25" customHeight="1">
      <c r="A7" s="21">
        <v>5</v>
      </c>
      <c r="B7" s="85" t="s">
        <v>55</v>
      </c>
      <c r="C7" s="86">
        <v>5508190.07</v>
      </c>
      <c r="D7" s="87">
        <v>1256</v>
      </c>
      <c r="E7" s="86">
        <v>4385.5</v>
      </c>
      <c r="F7" s="87">
        <v>1000</v>
      </c>
      <c r="G7" s="85" t="s">
        <v>40</v>
      </c>
      <c r="H7" s="88" t="s">
        <v>54</v>
      </c>
      <c r="I7" s="19"/>
    </row>
    <row r="8" spans="1:9" ht="14.25">
      <c r="A8" s="21">
        <v>6</v>
      </c>
      <c r="B8" s="85" t="s">
        <v>68</v>
      </c>
      <c r="C8" s="86">
        <v>4382893.49</v>
      </c>
      <c r="D8" s="87">
        <v>1085</v>
      </c>
      <c r="E8" s="86">
        <v>4039.5332</v>
      </c>
      <c r="F8" s="87">
        <v>1000</v>
      </c>
      <c r="G8" s="85" t="s">
        <v>16</v>
      </c>
      <c r="H8" s="88" t="s">
        <v>41</v>
      </c>
      <c r="I8" s="19"/>
    </row>
    <row r="9" spans="1:9" ht="14.25">
      <c r="A9" s="21">
        <v>7</v>
      </c>
      <c r="B9" s="85" t="s">
        <v>93</v>
      </c>
      <c r="C9" s="86">
        <v>4268688.04</v>
      </c>
      <c r="D9" s="87">
        <v>15615</v>
      </c>
      <c r="E9" s="86">
        <v>273.371</v>
      </c>
      <c r="F9" s="87">
        <v>100</v>
      </c>
      <c r="G9" s="85" t="s">
        <v>84</v>
      </c>
      <c r="H9" s="88" t="s">
        <v>65</v>
      </c>
      <c r="I9" s="19"/>
    </row>
    <row r="10" spans="1:9" ht="14.25">
      <c r="A10" s="21">
        <v>8</v>
      </c>
      <c r="B10" s="85" t="s">
        <v>53</v>
      </c>
      <c r="C10" s="86">
        <v>4203570.97</v>
      </c>
      <c r="D10" s="87">
        <v>675</v>
      </c>
      <c r="E10" s="86">
        <v>6227.51</v>
      </c>
      <c r="F10" s="87">
        <v>1000</v>
      </c>
      <c r="G10" s="85" t="s">
        <v>15</v>
      </c>
      <c r="H10" s="88" t="s">
        <v>54</v>
      </c>
      <c r="I10" s="19"/>
    </row>
    <row r="11" spans="1:9" ht="14.25">
      <c r="A11" s="21">
        <v>9</v>
      </c>
      <c r="B11" s="85" t="s">
        <v>108</v>
      </c>
      <c r="C11" s="86">
        <v>2573584.52</v>
      </c>
      <c r="D11" s="87">
        <v>2678</v>
      </c>
      <c r="E11" s="86">
        <v>961.0099</v>
      </c>
      <c r="F11" s="87">
        <v>1000</v>
      </c>
      <c r="G11" s="85" t="s">
        <v>109</v>
      </c>
      <c r="H11" s="88" t="s">
        <v>110</v>
      </c>
      <c r="I11" s="19"/>
    </row>
    <row r="12" spans="1:9" ht="14.25">
      <c r="A12" s="21">
        <v>10</v>
      </c>
      <c r="B12" s="85" t="s">
        <v>62</v>
      </c>
      <c r="C12" s="86">
        <v>2287890.46</v>
      </c>
      <c r="D12" s="87">
        <v>1373</v>
      </c>
      <c r="E12" s="86">
        <v>1666.3441</v>
      </c>
      <c r="F12" s="87">
        <v>1000</v>
      </c>
      <c r="G12" s="85" t="s">
        <v>63</v>
      </c>
      <c r="H12" s="88" t="s">
        <v>64</v>
      </c>
      <c r="I12" s="19"/>
    </row>
    <row r="13" spans="1:9" ht="14.25">
      <c r="A13" s="21">
        <v>11</v>
      </c>
      <c r="B13" s="85" t="s">
        <v>66</v>
      </c>
      <c r="C13" s="86">
        <v>1633095.72</v>
      </c>
      <c r="D13" s="87">
        <v>3281</v>
      </c>
      <c r="E13" s="86">
        <v>497.7433</v>
      </c>
      <c r="F13" s="87">
        <v>1000</v>
      </c>
      <c r="G13" s="85" t="s">
        <v>84</v>
      </c>
      <c r="H13" s="88" t="s">
        <v>65</v>
      </c>
      <c r="I13" s="19"/>
    </row>
    <row r="14" spans="1:9" ht="14.25">
      <c r="A14" s="21">
        <v>12</v>
      </c>
      <c r="B14" s="85" t="s">
        <v>70</v>
      </c>
      <c r="C14" s="86">
        <v>1439992.38</v>
      </c>
      <c r="D14" s="87">
        <v>529</v>
      </c>
      <c r="E14" s="86">
        <v>2722.1028</v>
      </c>
      <c r="F14" s="87">
        <v>1000</v>
      </c>
      <c r="G14" s="85" t="s">
        <v>16</v>
      </c>
      <c r="H14" s="88" t="s">
        <v>41</v>
      </c>
      <c r="I14" s="19"/>
    </row>
    <row r="15" spans="1:9" ht="14.25">
      <c r="A15" s="21">
        <v>13</v>
      </c>
      <c r="B15" s="85" t="s">
        <v>69</v>
      </c>
      <c r="C15" s="86">
        <v>1339207.74</v>
      </c>
      <c r="D15" s="87">
        <v>366</v>
      </c>
      <c r="E15" s="86">
        <v>3659.0375</v>
      </c>
      <c r="F15" s="87">
        <v>1000</v>
      </c>
      <c r="G15" s="85" t="s">
        <v>16</v>
      </c>
      <c r="H15" s="88" t="s">
        <v>41</v>
      </c>
      <c r="I15" s="19"/>
    </row>
    <row r="16" spans="1:9" ht="14.25">
      <c r="A16" s="21">
        <v>14</v>
      </c>
      <c r="B16" s="85" t="s">
        <v>19</v>
      </c>
      <c r="C16" s="86">
        <v>1035707.4901</v>
      </c>
      <c r="D16" s="87">
        <v>953</v>
      </c>
      <c r="E16" s="86">
        <v>1086.7865</v>
      </c>
      <c r="F16" s="87">
        <v>1000</v>
      </c>
      <c r="G16" s="85" t="s">
        <v>20</v>
      </c>
      <c r="H16" s="88" t="s">
        <v>31</v>
      </c>
      <c r="I16" s="19"/>
    </row>
    <row r="17" spans="1:9" ht="14.25">
      <c r="A17" s="21">
        <v>15</v>
      </c>
      <c r="B17" s="85" t="s">
        <v>100</v>
      </c>
      <c r="C17" s="86">
        <v>716790.02</v>
      </c>
      <c r="D17" s="87">
        <v>7881</v>
      </c>
      <c r="E17" s="86">
        <v>90.95</v>
      </c>
      <c r="F17" s="87">
        <v>100</v>
      </c>
      <c r="G17" s="85" t="s">
        <v>101</v>
      </c>
      <c r="H17" s="88" t="s">
        <v>102</v>
      </c>
      <c r="I17" s="19"/>
    </row>
    <row r="18" spans="1:8" ht="15" customHeight="1" thickBot="1">
      <c r="A18" s="178" t="s">
        <v>43</v>
      </c>
      <c r="B18" s="179"/>
      <c r="C18" s="100">
        <f>SUM(C3:C17)</f>
        <v>144672803.64010003</v>
      </c>
      <c r="D18" s="101">
        <f>SUM(D3:D17)</f>
        <v>7451730</v>
      </c>
      <c r="E18" s="56" t="s">
        <v>44</v>
      </c>
      <c r="F18" s="56" t="s">
        <v>44</v>
      </c>
      <c r="G18" s="56" t="s">
        <v>44</v>
      </c>
      <c r="H18" s="176" t="s">
        <v>44</v>
      </c>
    </row>
    <row r="19" spans="1:8" ht="15" customHeight="1">
      <c r="A19" s="180" t="s">
        <v>85</v>
      </c>
      <c r="B19" s="180"/>
      <c r="C19" s="180"/>
      <c r="D19" s="180"/>
      <c r="E19" s="180"/>
      <c r="F19" s="180"/>
      <c r="G19" s="180"/>
      <c r="H19" s="180"/>
    </row>
    <row r="20" spans="1:8" ht="15" customHeight="1" thickBot="1">
      <c r="A20" s="167"/>
      <c r="B20" s="166"/>
      <c r="C20" s="166"/>
      <c r="D20" s="166"/>
      <c r="E20" s="166"/>
      <c r="F20" s="166"/>
      <c r="G20" s="166"/>
      <c r="H20" s="166"/>
    </row>
    <row r="23" spans="2:8" ht="14.25">
      <c r="B23" s="168" t="str">
        <f aca="true" t="shared" si="0" ref="B23:C27">B3</f>
        <v>ОТП Класичний</v>
      </c>
      <c r="C23" s="169">
        <f t="shared" si="0"/>
        <v>74148146.42</v>
      </c>
      <c r="D23" s="170">
        <f aca="true" t="shared" si="1" ref="D23:D28">C23/$C$18</f>
        <v>0.5125230489377743</v>
      </c>
      <c r="E23" s="171"/>
      <c r="H23" s="19"/>
    </row>
    <row r="24" spans="2:8" ht="14.25">
      <c r="B24" s="168" t="str">
        <f t="shared" si="0"/>
        <v>КІНТО-Класичний</v>
      </c>
      <c r="C24" s="169">
        <f t="shared" si="0"/>
        <v>21756703.58</v>
      </c>
      <c r="D24" s="170">
        <f t="shared" si="1"/>
        <v>0.15038558065221272</v>
      </c>
      <c r="E24" s="171"/>
      <c r="H24" s="19"/>
    </row>
    <row r="25" spans="2:8" ht="14.25">
      <c r="B25" s="168" t="str">
        <f t="shared" si="0"/>
        <v>ОТП Фонд Акцій</v>
      </c>
      <c r="C25" s="169">
        <f t="shared" si="0"/>
        <v>9801568.47</v>
      </c>
      <c r="D25" s="170">
        <f t="shared" si="1"/>
        <v>0.06774990339153991</v>
      </c>
      <c r="E25" s="171"/>
      <c r="H25" s="19"/>
    </row>
    <row r="26" spans="2:8" ht="14.25">
      <c r="B26" s="168" t="str">
        <f t="shared" si="0"/>
        <v>УНІВЕР.УА/Ярослав Мудрий: Фонд Акцiй</v>
      </c>
      <c r="C26" s="169">
        <f t="shared" si="0"/>
        <v>9576774.27</v>
      </c>
      <c r="D26" s="170">
        <f t="shared" si="1"/>
        <v>0.06619609234797143</v>
      </c>
      <c r="E26" s="171"/>
      <c r="H26" s="19"/>
    </row>
    <row r="27" spans="2:8" ht="14.25">
      <c r="B27" s="168" t="str">
        <f t="shared" si="0"/>
        <v>Альтус-Депозит</v>
      </c>
      <c r="C27" s="169">
        <f t="shared" si="0"/>
        <v>5508190.07</v>
      </c>
      <c r="D27" s="170">
        <f t="shared" si="1"/>
        <v>0.0380734314356873</v>
      </c>
      <c r="E27" s="171"/>
      <c r="H27" s="19"/>
    </row>
    <row r="28" spans="2:8" ht="14.25">
      <c r="B28" s="19" t="s">
        <v>48</v>
      </c>
      <c r="C28" s="171">
        <f>C18-SUM(C3:C7)</f>
        <v>23881420.83010003</v>
      </c>
      <c r="D28" s="170">
        <f t="shared" si="1"/>
        <v>0.1650719432348143</v>
      </c>
      <c r="E28" s="171"/>
      <c r="H28" s="19"/>
    </row>
    <row r="29" spans="2:8" ht="14.25">
      <c r="B29" s="168"/>
      <c r="C29" s="169"/>
      <c r="D29" s="170"/>
      <c r="E29" s="171"/>
      <c r="H29" s="19"/>
    </row>
    <row r="30" spans="2:8" ht="14.25">
      <c r="B30" s="168"/>
      <c r="C30" s="169"/>
      <c r="D30" s="170"/>
      <c r="E30" s="171"/>
      <c r="H30" s="19"/>
    </row>
    <row r="31" spans="2:5" ht="14.25">
      <c r="B31" s="168"/>
      <c r="C31" s="169"/>
      <c r="D31" s="170"/>
      <c r="E31" s="171"/>
    </row>
    <row r="32" spans="2:5" ht="14.25">
      <c r="B32" s="168"/>
      <c r="C32" s="169"/>
      <c r="D32" s="170"/>
      <c r="E32" s="171"/>
    </row>
    <row r="33" spans="2:5" ht="14.25">
      <c r="B33" s="19"/>
      <c r="C33" s="171"/>
      <c r="D33" s="172"/>
      <c r="E33" s="171"/>
    </row>
    <row r="34" spans="2:5" ht="14.25">
      <c r="B34" s="19"/>
      <c r="C34" s="171"/>
      <c r="D34" s="172"/>
      <c r="E34" s="171"/>
    </row>
    <row r="35" spans="2:5" ht="14.25">
      <c r="B35" s="19"/>
      <c r="C35" s="171"/>
      <c r="D35" s="172"/>
      <c r="E35" s="171"/>
    </row>
    <row r="36" spans="2:5" ht="14.25">
      <c r="B36" s="19"/>
      <c r="C36" s="171"/>
      <c r="D36" s="172"/>
      <c r="E36" s="171"/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81" t="s">
        <v>77</v>
      </c>
      <c r="B1" s="181"/>
      <c r="C1" s="181"/>
      <c r="D1" s="181"/>
      <c r="E1" s="181"/>
      <c r="F1" s="181"/>
      <c r="G1" s="181"/>
      <c r="H1" s="181"/>
      <c r="I1" s="181"/>
      <c r="J1" s="103"/>
    </row>
    <row r="2" spans="1:10" s="20" customFormat="1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s="22" customFormat="1" ht="75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s="20" customFormat="1" ht="14.25" collapsed="1">
      <c r="A4" s="21">
        <v>1</v>
      </c>
      <c r="B4" s="154" t="s">
        <v>99</v>
      </c>
      <c r="C4" s="155">
        <v>38118</v>
      </c>
      <c r="D4" s="155">
        <v>38182</v>
      </c>
      <c r="E4" s="156">
        <v>0.021271370270967704</v>
      </c>
      <c r="F4" s="156">
        <v>-0.05813237488145584</v>
      </c>
      <c r="G4" s="156">
        <v>-0.3074460329620423</v>
      </c>
      <c r="H4" s="156">
        <v>-0.309935320006658</v>
      </c>
      <c r="I4" s="156">
        <v>3.8610729999994655</v>
      </c>
      <c r="J4" s="157">
        <v>0.08936383789303548</v>
      </c>
    </row>
    <row r="5" spans="1:10" s="20" customFormat="1" ht="14.25" collapsed="1">
      <c r="A5" s="21">
        <v>2</v>
      </c>
      <c r="B5" s="154" t="s">
        <v>53</v>
      </c>
      <c r="C5" s="155">
        <v>38828</v>
      </c>
      <c r="D5" s="155">
        <v>39028</v>
      </c>
      <c r="E5" s="156">
        <v>0.0021450939625207166</v>
      </c>
      <c r="F5" s="156">
        <v>0.01347335598685051</v>
      </c>
      <c r="G5" s="156">
        <v>0.038477380323109545</v>
      </c>
      <c r="H5" s="156">
        <v>0.0644388267005811</v>
      </c>
      <c r="I5" s="156">
        <v>5.227509999999812</v>
      </c>
      <c r="J5" s="157">
        <v>0.11986272764283923</v>
      </c>
    </row>
    <row r="6" spans="1:10" s="20" customFormat="1" ht="14.25" collapsed="1">
      <c r="A6" s="21">
        <v>3</v>
      </c>
      <c r="B6" s="154" t="s">
        <v>70</v>
      </c>
      <c r="C6" s="155">
        <v>38919</v>
      </c>
      <c r="D6" s="155">
        <v>39092</v>
      </c>
      <c r="E6" s="156">
        <v>-0.019611813353735408</v>
      </c>
      <c r="F6" s="156">
        <v>-0.018985234411042495</v>
      </c>
      <c r="G6" s="156">
        <v>-0.09674333185678963</v>
      </c>
      <c r="H6" s="156">
        <v>-0.12112290034735673</v>
      </c>
      <c r="I6" s="156">
        <v>1.7221028000003837</v>
      </c>
      <c r="J6" s="157">
        <v>0.06466788079623709</v>
      </c>
    </row>
    <row r="7" spans="1:10" s="20" customFormat="1" ht="14.25" collapsed="1">
      <c r="A7" s="21">
        <v>4</v>
      </c>
      <c r="B7" s="154" t="s">
        <v>67</v>
      </c>
      <c r="C7" s="155">
        <v>38919</v>
      </c>
      <c r="D7" s="155">
        <v>39092</v>
      </c>
      <c r="E7" s="156">
        <v>-0.015672205788649807</v>
      </c>
      <c r="F7" s="156">
        <v>-0.010414375620329652</v>
      </c>
      <c r="G7" s="156">
        <v>0.22960030862453373</v>
      </c>
      <c r="H7" s="156">
        <v>0.12980755230129026</v>
      </c>
      <c r="I7" s="156">
        <v>0.059143400000219115</v>
      </c>
      <c r="J7" s="157">
        <v>0.0036020609296720796</v>
      </c>
    </row>
    <row r="8" spans="1:10" s="20" customFormat="1" ht="14.25" collapsed="1">
      <c r="A8" s="21">
        <v>5</v>
      </c>
      <c r="B8" s="154" t="s">
        <v>17</v>
      </c>
      <c r="C8" s="155">
        <v>39413</v>
      </c>
      <c r="D8" s="155">
        <v>39589</v>
      </c>
      <c r="E8" s="156">
        <v>0.012530045975353898</v>
      </c>
      <c r="F8" s="156">
        <v>0.028527734103082292</v>
      </c>
      <c r="G8" s="156">
        <v>0.05626317588246721</v>
      </c>
      <c r="H8" s="156">
        <v>0.1061888360067278</v>
      </c>
      <c r="I8" s="156">
        <v>4.501420000001284</v>
      </c>
      <c r="J8" s="157">
        <v>0.12370139186422824</v>
      </c>
    </row>
    <row r="9" spans="1:10" s="20" customFormat="1" ht="14.25" collapsed="1">
      <c r="A9" s="21">
        <v>6</v>
      </c>
      <c r="B9" s="154" t="s">
        <v>19</v>
      </c>
      <c r="C9" s="155">
        <v>39429</v>
      </c>
      <c r="D9" s="155">
        <v>39618</v>
      </c>
      <c r="E9" s="156">
        <v>-0.0008342420602196476</v>
      </c>
      <c r="F9" s="156">
        <v>-0.0001713014502876531</v>
      </c>
      <c r="G9" s="156">
        <v>0.030536714511717244</v>
      </c>
      <c r="H9" s="156">
        <v>-0.002733432602490815</v>
      </c>
      <c r="I9" s="156">
        <v>0.08678649999996524</v>
      </c>
      <c r="J9" s="157">
        <v>0.005740398512541933</v>
      </c>
    </row>
    <row r="10" spans="1:10" s="20" customFormat="1" ht="14.25" collapsed="1">
      <c r="A10" s="21">
        <v>7</v>
      </c>
      <c r="B10" s="154" t="s">
        <v>100</v>
      </c>
      <c r="C10" s="155">
        <v>39560</v>
      </c>
      <c r="D10" s="155">
        <v>39770</v>
      </c>
      <c r="E10" s="156">
        <v>-0.0341697790186507</v>
      </c>
      <c r="F10" s="156">
        <v>-0.12013680591009324</v>
      </c>
      <c r="G10" s="156">
        <v>-0.25412082235498723</v>
      </c>
      <c r="H10" s="156">
        <v>-0.27196396096030373</v>
      </c>
      <c r="I10" s="156">
        <v>-0.0915333333332723</v>
      </c>
      <c r="J10" s="157">
        <v>-0.006774029721670072</v>
      </c>
    </row>
    <row r="11" spans="1:10" s="20" customFormat="1" ht="14.25" collapsed="1">
      <c r="A11" s="21">
        <v>8</v>
      </c>
      <c r="B11" s="154" t="s">
        <v>66</v>
      </c>
      <c r="C11" s="155">
        <v>39884</v>
      </c>
      <c r="D11" s="155">
        <v>40001</v>
      </c>
      <c r="E11" s="156">
        <v>-0.0012845529595406635</v>
      </c>
      <c r="F11" s="156">
        <v>-0.21100467918944044</v>
      </c>
      <c r="G11" s="156">
        <v>-0.6560055399230743</v>
      </c>
      <c r="H11" s="156">
        <v>-0.6571754471913827</v>
      </c>
      <c r="I11" s="156">
        <v>-0.5022566999999072</v>
      </c>
      <c r="J11" s="157">
        <v>-0.05040153499410305</v>
      </c>
    </row>
    <row r="12" spans="1:10" s="20" customFormat="1" ht="14.25" collapsed="1">
      <c r="A12" s="21">
        <v>9</v>
      </c>
      <c r="B12" s="154" t="s">
        <v>52</v>
      </c>
      <c r="C12" s="155">
        <v>40253</v>
      </c>
      <c r="D12" s="155">
        <v>40366</v>
      </c>
      <c r="E12" s="156">
        <v>0.023076923076867262</v>
      </c>
      <c r="F12" s="156">
        <v>-0.18902439024392548</v>
      </c>
      <c r="G12" s="156">
        <v>-0.3415841584159379</v>
      </c>
      <c r="H12" s="156">
        <v>-0.3108808290155488</v>
      </c>
      <c r="I12" s="156">
        <v>0.32999999999994434</v>
      </c>
      <c r="J12" s="157">
        <v>0.023094471494157665</v>
      </c>
    </row>
    <row r="13" spans="1:10" s="20" customFormat="1" ht="14.25" collapsed="1">
      <c r="A13" s="21">
        <v>10</v>
      </c>
      <c r="B13" s="154" t="s">
        <v>108</v>
      </c>
      <c r="C13" s="155">
        <v>40114</v>
      </c>
      <c r="D13" s="155">
        <v>40401</v>
      </c>
      <c r="E13" s="156">
        <v>-0.006074878092871661</v>
      </c>
      <c r="F13" s="156">
        <v>-0.24214855060236395</v>
      </c>
      <c r="G13" s="156">
        <v>-0.39876517273344314</v>
      </c>
      <c r="H13" s="156">
        <v>-0.40526438943656107</v>
      </c>
      <c r="I13" s="156">
        <v>-0.03899010000002301</v>
      </c>
      <c r="J13" s="157">
        <v>-0.003203579354963515</v>
      </c>
    </row>
    <row r="14" spans="1:10" s="20" customFormat="1" ht="14.25">
      <c r="A14" s="21">
        <v>11</v>
      </c>
      <c r="B14" s="154" t="s">
        <v>55</v>
      </c>
      <c r="C14" s="155">
        <v>40226</v>
      </c>
      <c r="D14" s="155">
        <v>40430</v>
      </c>
      <c r="E14" s="156">
        <v>0.0054750299200534425</v>
      </c>
      <c r="F14" s="156">
        <v>0.011028987979671223</v>
      </c>
      <c r="G14" s="156">
        <v>0.07427711964888428</v>
      </c>
      <c r="H14" s="156">
        <v>0.11405505370230196</v>
      </c>
      <c r="I14" s="156">
        <v>3.3855000000000004</v>
      </c>
      <c r="J14" s="157">
        <v>0.12754221077690442</v>
      </c>
    </row>
    <row r="15" spans="1:10" s="20" customFormat="1" ht="14.25" collapsed="1">
      <c r="A15" s="21">
        <v>12</v>
      </c>
      <c r="B15" s="154" t="s">
        <v>69</v>
      </c>
      <c r="C15" s="155">
        <v>40427</v>
      </c>
      <c r="D15" s="155">
        <v>40543</v>
      </c>
      <c r="E15" s="156">
        <v>-0.011165553349435364</v>
      </c>
      <c r="F15" s="156">
        <v>-0.001858368454918713</v>
      </c>
      <c r="G15" s="156">
        <v>-0.10646760398307897</v>
      </c>
      <c r="H15" s="156">
        <v>-0.08803186307725974</v>
      </c>
      <c r="I15" s="156">
        <v>2.6590375000005606</v>
      </c>
      <c r="J15" s="157">
        <v>0.11410419897715651</v>
      </c>
    </row>
    <row r="16" spans="1:10" s="20" customFormat="1" ht="14.25" collapsed="1">
      <c r="A16" s="21">
        <v>13</v>
      </c>
      <c r="B16" s="154" t="s">
        <v>62</v>
      </c>
      <c r="C16" s="155">
        <v>40444</v>
      </c>
      <c r="D16" s="155">
        <v>40638</v>
      </c>
      <c r="E16" s="156">
        <v>0.0012635788610289023</v>
      </c>
      <c r="F16" s="156">
        <v>0.002816393348301194</v>
      </c>
      <c r="G16" s="156">
        <v>0.1933753272689409</v>
      </c>
      <c r="H16" s="156">
        <v>0.23873003313400454</v>
      </c>
      <c r="I16" s="156">
        <v>0.6663440999999897</v>
      </c>
      <c r="J16" s="157">
        <v>0.044434706294493864</v>
      </c>
    </row>
    <row r="17" spans="1:10" s="20" customFormat="1" ht="14.25" collapsed="1">
      <c r="A17" s="21">
        <v>14</v>
      </c>
      <c r="B17" s="154" t="s">
        <v>68</v>
      </c>
      <c r="C17" s="155">
        <v>40427</v>
      </c>
      <c r="D17" s="155">
        <v>40708</v>
      </c>
      <c r="E17" s="156">
        <v>0.006168400494190873</v>
      </c>
      <c r="F17" s="156">
        <v>0.019791723863021415</v>
      </c>
      <c r="G17" s="156">
        <v>-0.16741318898214175</v>
      </c>
      <c r="H17" s="156">
        <v>-0.14208967948851092</v>
      </c>
      <c r="I17" s="156">
        <v>3.039533199999658</v>
      </c>
      <c r="J17" s="157">
        <v>0.12844564636402622</v>
      </c>
    </row>
    <row r="18" spans="1:10" s="20" customFormat="1" ht="14.25" collapsed="1">
      <c r="A18" s="21">
        <v>15</v>
      </c>
      <c r="B18" s="154" t="s">
        <v>93</v>
      </c>
      <c r="C18" s="155">
        <v>41026</v>
      </c>
      <c r="D18" s="155">
        <v>41242</v>
      </c>
      <c r="E18" s="156">
        <v>0.012245995205572013</v>
      </c>
      <c r="F18" s="156">
        <v>-0.0416935568964476</v>
      </c>
      <c r="G18" s="156">
        <v>-0.1315661232925457</v>
      </c>
      <c r="H18" s="156">
        <v>-0.08979671746009521</v>
      </c>
      <c r="I18" s="156">
        <v>1.7337100000000176</v>
      </c>
      <c r="J18" s="157">
        <v>0.10480062221432251</v>
      </c>
    </row>
    <row r="19" spans="1:11" s="20" customFormat="1" ht="15.75" thickBot="1">
      <c r="A19" s="153"/>
      <c r="B19" s="158" t="s">
        <v>94</v>
      </c>
      <c r="C19" s="159" t="s">
        <v>44</v>
      </c>
      <c r="D19" s="159" t="s">
        <v>44</v>
      </c>
      <c r="E19" s="160">
        <f>AVERAGE(E4:E18)</f>
        <v>-0.0003091057904365628</v>
      </c>
      <c r="F19" s="160">
        <f>AVERAGE(F4:F18)</f>
        <v>-0.05452876282529189</v>
      </c>
      <c r="G19" s="160">
        <f>AVERAGE(G4:G18)</f>
        <v>-0.12250546321629253</v>
      </c>
      <c r="H19" s="160">
        <f>AVERAGE(H4:H18)</f>
        <v>-0.11638494918275079</v>
      </c>
      <c r="I19" s="159" t="s">
        <v>44</v>
      </c>
      <c r="J19" s="160">
        <f>AVERAGE(J4:J18)</f>
        <v>0.05926540064592524</v>
      </c>
      <c r="K19" s="161"/>
    </row>
    <row r="20" spans="1:10" s="20" customFormat="1" ht="14.25">
      <c r="A20" s="185" t="s">
        <v>80</v>
      </c>
      <c r="B20" s="185"/>
      <c r="C20" s="185"/>
      <c r="D20" s="185"/>
      <c r="E20" s="185"/>
      <c r="F20" s="185"/>
      <c r="G20" s="185"/>
      <c r="H20" s="185"/>
      <c r="I20" s="185"/>
      <c r="J20" s="185"/>
    </row>
    <row r="21" s="20" customFormat="1" ht="14.25" collapsed="1"/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/>
    <row r="31" s="20" customFormat="1" ht="14.25"/>
    <row r="32" spans="3:8" s="29" customFormat="1" ht="14.25">
      <c r="C32" s="30"/>
      <c r="D32" s="30"/>
      <c r="E32" s="31"/>
      <c r="F32" s="31"/>
      <c r="G32" s="31"/>
      <c r="H32" s="31"/>
    </row>
    <row r="33" spans="3:8" s="29" customFormat="1" ht="14.25">
      <c r="C33" s="30"/>
      <c r="D33" s="30"/>
      <c r="E33" s="31"/>
      <c r="F33" s="31"/>
      <c r="G33" s="31"/>
      <c r="H33" s="31"/>
    </row>
    <row r="34" spans="3:8" s="29" customFormat="1" ht="14.25">
      <c r="C34" s="30"/>
      <c r="D34" s="30"/>
      <c r="E34" s="31"/>
      <c r="F34" s="31"/>
      <c r="G34" s="31"/>
      <c r="H34" s="31"/>
    </row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</sheetData>
  <mergeCells count="4">
    <mergeCell ref="A1:I1"/>
    <mergeCell ref="A2:A3"/>
    <mergeCell ref="E2:J2"/>
    <mergeCell ref="A20:J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0" zoomScaleNormal="80" workbookViewId="0" topLeftCell="A1">
      <selection activeCell="H17" sqref="H17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74</v>
      </c>
      <c r="B1" s="186"/>
      <c r="C1" s="186"/>
      <c r="D1" s="186"/>
      <c r="E1" s="186"/>
      <c r="F1" s="186"/>
      <c r="G1" s="186"/>
    </row>
    <row r="2" spans="1:7" ht="15.75" thickBot="1">
      <c r="A2" s="182" t="s">
        <v>36</v>
      </c>
      <c r="B2" s="92"/>
      <c r="C2" s="187" t="s">
        <v>23</v>
      </c>
      <c r="D2" s="188"/>
      <c r="E2" s="187" t="s">
        <v>24</v>
      </c>
      <c r="F2" s="188"/>
      <c r="G2" s="93"/>
    </row>
    <row r="3" spans="1:7" ht="45.75" thickBot="1">
      <c r="A3" s="183"/>
      <c r="B3" s="42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8" ht="15" customHeight="1">
      <c r="A4" s="21">
        <v>1</v>
      </c>
      <c r="B4" s="37" t="s">
        <v>99</v>
      </c>
      <c r="C4" s="38">
        <v>453.1562899999991</v>
      </c>
      <c r="D4" s="98">
        <v>0.021271400665405293</v>
      </c>
      <c r="E4" s="39">
        <v>0</v>
      </c>
      <c r="F4" s="98">
        <v>0</v>
      </c>
      <c r="G4" s="40">
        <v>0</v>
      </c>
      <c r="H4" s="53"/>
    </row>
    <row r="5" spans="1:8" ht="14.25" customHeight="1">
      <c r="A5" s="21">
        <v>2</v>
      </c>
      <c r="B5" s="37" t="s">
        <v>52</v>
      </c>
      <c r="C5" s="38">
        <v>217.41220000000112</v>
      </c>
      <c r="D5" s="98">
        <v>0.022684542475641535</v>
      </c>
      <c r="E5" s="39">
        <v>0</v>
      </c>
      <c r="F5" s="98">
        <v>0</v>
      </c>
      <c r="G5" s="40">
        <v>0</v>
      </c>
      <c r="H5" s="53"/>
    </row>
    <row r="6" spans="1:7" ht="14.25">
      <c r="A6" s="21">
        <v>3</v>
      </c>
      <c r="B6" s="37" t="s">
        <v>93</v>
      </c>
      <c r="C6" s="38">
        <v>51.64194000000041</v>
      </c>
      <c r="D6" s="98">
        <v>0.012245998449009228</v>
      </c>
      <c r="E6" s="39">
        <v>0</v>
      </c>
      <c r="F6" s="98">
        <v>0</v>
      </c>
      <c r="G6" s="40">
        <v>0</v>
      </c>
    </row>
    <row r="7" spans="1:7" ht="14.25">
      <c r="A7" s="21">
        <v>4</v>
      </c>
      <c r="B7" s="37" t="s">
        <v>55</v>
      </c>
      <c r="C7" s="38">
        <v>29.993770000000485</v>
      </c>
      <c r="D7" s="98">
        <v>0.005475117786487587</v>
      </c>
      <c r="E7" s="39">
        <v>0</v>
      </c>
      <c r="F7" s="98">
        <v>0</v>
      </c>
      <c r="G7" s="40">
        <v>0</v>
      </c>
    </row>
    <row r="8" spans="1:7" ht="14.25">
      <c r="A8" s="21">
        <v>5</v>
      </c>
      <c r="B8" s="37" t="s">
        <v>68</v>
      </c>
      <c r="C8" s="38">
        <v>26.86966000000015</v>
      </c>
      <c r="D8" s="98">
        <v>0.006168391415801816</v>
      </c>
      <c r="E8" s="39">
        <v>0</v>
      </c>
      <c r="F8" s="98">
        <v>0</v>
      </c>
      <c r="G8" s="40">
        <v>0</v>
      </c>
    </row>
    <row r="9" spans="1:7" ht="14.25">
      <c r="A9" s="21">
        <v>6</v>
      </c>
      <c r="B9" s="37" t="s">
        <v>53</v>
      </c>
      <c r="C9" s="38">
        <v>9.002209999999963</v>
      </c>
      <c r="D9" s="98">
        <v>0.002146158643493059</v>
      </c>
      <c r="E9" s="39">
        <v>0</v>
      </c>
      <c r="F9" s="98">
        <v>0</v>
      </c>
      <c r="G9" s="40">
        <v>0</v>
      </c>
    </row>
    <row r="10" spans="1:8" ht="14.25">
      <c r="A10" s="21">
        <v>7</v>
      </c>
      <c r="B10" s="37" t="s">
        <v>62</v>
      </c>
      <c r="C10" s="38">
        <v>2.887259999999777</v>
      </c>
      <c r="D10" s="98">
        <v>0.0012635693464235747</v>
      </c>
      <c r="E10" s="39">
        <v>0</v>
      </c>
      <c r="F10" s="98">
        <v>0</v>
      </c>
      <c r="G10" s="40">
        <v>0</v>
      </c>
      <c r="H10" s="53"/>
    </row>
    <row r="11" spans="1:7" ht="14.25">
      <c r="A11" s="21">
        <v>8</v>
      </c>
      <c r="B11" s="37" t="s">
        <v>19</v>
      </c>
      <c r="C11" s="38">
        <v>-0.8648099999999395</v>
      </c>
      <c r="D11" s="98">
        <v>-0.0008342978101156183</v>
      </c>
      <c r="E11" s="39">
        <v>0</v>
      </c>
      <c r="F11" s="98">
        <v>0</v>
      </c>
      <c r="G11" s="40">
        <v>0</v>
      </c>
    </row>
    <row r="12" spans="1:7" ht="14.25">
      <c r="A12" s="21">
        <v>9</v>
      </c>
      <c r="B12" s="37" t="s">
        <v>66</v>
      </c>
      <c r="C12" s="38">
        <v>-2.1006000000000933</v>
      </c>
      <c r="D12" s="98">
        <v>-0.0012846163939508456</v>
      </c>
      <c r="E12" s="39">
        <v>0</v>
      </c>
      <c r="F12" s="98">
        <v>0</v>
      </c>
      <c r="G12" s="40">
        <v>0</v>
      </c>
    </row>
    <row r="13" spans="1:7" ht="14.25">
      <c r="A13" s="21">
        <v>10</v>
      </c>
      <c r="B13" s="37" t="s">
        <v>69</v>
      </c>
      <c r="C13" s="38">
        <v>-15.121820000000067</v>
      </c>
      <c r="D13" s="98">
        <v>-0.011165539353656334</v>
      </c>
      <c r="E13" s="39">
        <v>0</v>
      </c>
      <c r="F13" s="98">
        <v>0</v>
      </c>
      <c r="G13" s="40">
        <v>0</v>
      </c>
    </row>
    <row r="14" spans="1:7" ht="14.25">
      <c r="A14" s="21">
        <v>11</v>
      </c>
      <c r="B14" s="37" t="s">
        <v>108</v>
      </c>
      <c r="C14" s="38">
        <v>-15.72979999999981</v>
      </c>
      <c r="D14" s="98">
        <v>-0.006074890127668938</v>
      </c>
      <c r="E14" s="39">
        <v>0</v>
      </c>
      <c r="F14" s="98">
        <v>0</v>
      </c>
      <c r="G14" s="40">
        <v>0</v>
      </c>
    </row>
    <row r="15" spans="1:7" ht="14.25">
      <c r="A15" s="21">
        <v>12</v>
      </c>
      <c r="B15" s="37" t="s">
        <v>100</v>
      </c>
      <c r="C15" s="38">
        <v>-25.95664000000001</v>
      </c>
      <c r="D15" s="98">
        <v>-0.03501538853037688</v>
      </c>
      <c r="E15" s="39">
        <v>0</v>
      </c>
      <c r="F15" s="98">
        <v>0</v>
      </c>
      <c r="G15" s="40">
        <v>0</v>
      </c>
    </row>
    <row r="16" spans="1:7" ht="14.25">
      <c r="A16" s="21">
        <v>13</v>
      </c>
      <c r="B16" s="37" t="s">
        <v>70</v>
      </c>
      <c r="C16" s="38">
        <v>-28.805780000000027</v>
      </c>
      <c r="D16" s="98">
        <v>-0.01961180289060277</v>
      </c>
      <c r="E16" s="39">
        <v>0</v>
      </c>
      <c r="F16" s="98">
        <v>0</v>
      </c>
      <c r="G16" s="40">
        <v>0</v>
      </c>
    </row>
    <row r="17" spans="1:7" ht="14.25">
      <c r="A17" s="21">
        <v>14</v>
      </c>
      <c r="B17" s="37" t="s">
        <v>67</v>
      </c>
      <c r="C17" s="38">
        <v>-211.6595600000005</v>
      </c>
      <c r="D17" s="98">
        <v>-0.02162343472673815</v>
      </c>
      <c r="E17" s="39">
        <v>-55</v>
      </c>
      <c r="F17" s="98">
        <v>-0.006045949214026602</v>
      </c>
      <c r="G17" s="40">
        <v>-59.148716082224595</v>
      </c>
    </row>
    <row r="18" spans="1:7" ht="14.25">
      <c r="A18" s="21">
        <v>15</v>
      </c>
      <c r="B18" s="37" t="s">
        <v>17</v>
      </c>
      <c r="C18" s="38">
        <v>-10025.222459999994</v>
      </c>
      <c r="D18" s="98">
        <v>-0.11910206985171572</v>
      </c>
      <c r="E18" s="39">
        <v>-2014</v>
      </c>
      <c r="F18" s="98">
        <v>-0.130002581977795</v>
      </c>
      <c r="G18" s="40">
        <v>-10962.894246786529</v>
      </c>
    </row>
    <row r="19" spans="1:8" ht="15.75" thickBot="1">
      <c r="A19" s="91"/>
      <c r="B19" s="94" t="s">
        <v>43</v>
      </c>
      <c r="C19" s="95">
        <v>-9534.498139999992</v>
      </c>
      <c r="D19" s="99">
        <v>-0.061829679586115585</v>
      </c>
      <c r="E19" s="96">
        <v>-2069</v>
      </c>
      <c r="F19" s="99">
        <v>-0.00027757657538122506</v>
      </c>
      <c r="G19" s="97">
        <v>-11022.042962868754</v>
      </c>
      <c r="H19" s="53"/>
    </row>
    <row r="20" spans="2:8" ht="15">
      <c r="B20" s="173"/>
      <c r="C20" s="138"/>
      <c r="D20" s="174"/>
      <c r="E20" s="175"/>
      <c r="F20" s="174"/>
      <c r="G20" s="138"/>
      <c r="H20" s="53"/>
    </row>
    <row r="21" spans="2:8" ht="15">
      <c r="B21" s="173"/>
      <c r="C21" s="138"/>
      <c r="D21" s="174"/>
      <c r="E21" s="175"/>
      <c r="F21" s="174"/>
      <c r="G21" s="138"/>
      <c r="H21" s="53"/>
    </row>
    <row r="22" spans="2:8" ht="15">
      <c r="B22" s="173"/>
      <c r="C22" s="138"/>
      <c r="D22" s="174"/>
      <c r="E22" s="175"/>
      <c r="F22" s="174"/>
      <c r="G22" s="138"/>
      <c r="H22" s="53"/>
    </row>
    <row r="23" spans="2:8" ht="14.25">
      <c r="B23" s="68"/>
      <c r="C23" s="69"/>
      <c r="D23" s="70"/>
      <c r="E23" s="71"/>
      <c r="F23" s="70"/>
      <c r="G23" s="69"/>
      <c r="H23" s="5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82"/>
      <c r="C48" s="82"/>
      <c r="D48" s="82"/>
      <c r="E48" s="82"/>
    </row>
    <row r="51" ht="14.25" customHeight="1"/>
    <row r="52" ht="14.25">
      <c r="F52" s="53"/>
    </row>
    <row r="54" ht="14.25">
      <c r="F54"/>
    </row>
    <row r="55" ht="14.25">
      <c r="F55"/>
    </row>
    <row r="56" spans="2:6" ht="30.75" thickBot="1">
      <c r="B56" s="42" t="s">
        <v>22</v>
      </c>
      <c r="C56" s="35" t="s">
        <v>49</v>
      </c>
      <c r="D56" s="35" t="s">
        <v>50</v>
      </c>
      <c r="E56" s="59" t="s">
        <v>47</v>
      </c>
      <c r="F56"/>
    </row>
    <row r="57" spans="2:5" ht="14.25">
      <c r="B57" s="37" t="str">
        <f aca="true" t="shared" si="0" ref="B57:D61">B4</f>
        <v>КІНТО-Класичний</v>
      </c>
      <c r="C57" s="38">
        <f t="shared" si="0"/>
        <v>453.1562899999991</v>
      </c>
      <c r="D57" s="98">
        <f t="shared" si="0"/>
        <v>0.021271400665405293</v>
      </c>
      <c r="E57" s="40">
        <f>G4</f>
        <v>0</v>
      </c>
    </row>
    <row r="58" spans="2:5" ht="14.25">
      <c r="B58" s="37" t="str">
        <f t="shared" si="0"/>
        <v>ОТП Фонд Акцій</v>
      </c>
      <c r="C58" s="38">
        <f t="shared" si="0"/>
        <v>217.41220000000112</v>
      </c>
      <c r="D58" s="98">
        <f t="shared" si="0"/>
        <v>0.022684542475641535</v>
      </c>
      <c r="E58" s="40">
        <f>G5</f>
        <v>0</v>
      </c>
    </row>
    <row r="59" spans="2:5" ht="14.25">
      <c r="B59" s="37" t="str">
        <f t="shared" si="0"/>
        <v>КІНТО-Казначейський</v>
      </c>
      <c r="C59" s="38">
        <f t="shared" si="0"/>
        <v>51.64194000000041</v>
      </c>
      <c r="D59" s="98">
        <f t="shared" si="0"/>
        <v>0.012245998449009228</v>
      </c>
      <c r="E59" s="40">
        <f>G6</f>
        <v>0</v>
      </c>
    </row>
    <row r="60" spans="2:5" ht="14.25">
      <c r="B60" s="37" t="str">
        <f t="shared" si="0"/>
        <v>Альтус-Депозит</v>
      </c>
      <c r="C60" s="38">
        <f t="shared" si="0"/>
        <v>29.993770000000485</v>
      </c>
      <c r="D60" s="98">
        <f t="shared" si="0"/>
        <v>0.005475117786487587</v>
      </c>
      <c r="E60" s="40">
        <f>G7</f>
        <v>0</v>
      </c>
    </row>
    <row r="61" spans="2:5" ht="14.25">
      <c r="B61" s="130" t="str">
        <f t="shared" si="0"/>
        <v>УНIВЕР.УА/Михайло Грушевський: Фонд Державних Паперiв</v>
      </c>
      <c r="C61" s="131">
        <f t="shared" si="0"/>
        <v>26.86966000000015</v>
      </c>
      <c r="D61" s="132">
        <f t="shared" si="0"/>
        <v>0.006168391415801816</v>
      </c>
      <c r="E61" s="133">
        <f>G8</f>
        <v>0</v>
      </c>
    </row>
    <row r="62" spans="2:5" ht="14.25">
      <c r="B62" s="126" t="str">
        <f aca="true" t="shared" si="1" ref="B62:D65">B14</f>
        <v>Софіївський</v>
      </c>
      <c r="C62" s="127">
        <f t="shared" si="1"/>
        <v>-15.72979999999981</v>
      </c>
      <c r="D62" s="128">
        <f t="shared" si="1"/>
        <v>-0.006074890127668938</v>
      </c>
      <c r="E62" s="129">
        <f>G14</f>
        <v>0</v>
      </c>
    </row>
    <row r="63" spans="2:5" ht="14.25">
      <c r="B63" s="126" t="str">
        <f t="shared" si="1"/>
        <v>Надбання</v>
      </c>
      <c r="C63" s="127">
        <f t="shared" si="1"/>
        <v>-25.95664000000001</v>
      </c>
      <c r="D63" s="128">
        <f t="shared" si="1"/>
        <v>-0.03501538853037688</v>
      </c>
      <c r="E63" s="129">
        <f>G15</f>
        <v>0</v>
      </c>
    </row>
    <row r="64" spans="2:5" ht="14.25">
      <c r="B64" s="126" t="str">
        <f t="shared" si="1"/>
        <v>УНІВЕР.УА/Володимир Великий: Фонд Збалансований</v>
      </c>
      <c r="C64" s="127">
        <f t="shared" si="1"/>
        <v>-28.805780000000027</v>
      </c>
      <c r="D64" s="128">
        <f t="shared" si="1"/>
        <v>-0.01961180289060277</v>
      </c>
      <c r="E64" s="129">
        <f>G16</f>
        <v>0</v>
      </c>
    </row>
    <row r="65" spans="2:5" ht="14.25">
      <c r="B65" s="126" t="str">
        <f t="shared" si="1"/>
        <v>УНІВЕР.УА/Ярослав Мудрий: Фонд Акцiй</v>
      </c>
      <c r="C65" s="127">
        <f t="shared" si="1"/>
        <v>-211.6595600000005</v>
      </c>
      <c r="D65" s="128">
        <f t="shared" si="1"/>
        <v>-0.02162343472673815</v>
      </c>
      <c r="E65" s="129">
        <f>G17</f>
        <v>-59.148716082224595</v>
      </c>
    </row>
    <row r="66" spans="2:5" ht="14.25">
      <c r="B66" s="126" t="str">
        <f>B18</f>
        <v>ОТП Класичний</v>
      </c>
      <c r="C66" s="127">
        <f>C18</f>
        <v>-10025.222459999994</v>
      </c>
      <c r="D66" s="128">
        <f>D18</f>
        <v>-0.11910206985171572</v>
      </c>
      <c r="E66" s="129">
        <f>G18</f>
        <v>-10962.894246786529</v>
      </c>
    </row>
    <row r="67" spans="2:5" ht="14.25">
      <c r="B67" s="139" t="s">
        <v>48</v>
      </c>
      <c r="C67" s="140">
        <f>C19-SUM(C57:C66)</f>
        <v>-6.197759999999107</v>
      </c>
      <c r="D67" s="141"/>
      <c r="E67" s="140">
        <f>G19-SUM(E57:E66)</f>
        <v>0</v>
      </c>
    </row>
    <row r="68" spans="2:5" ht="15">
      <c r="B68" s="137" t="s">
        <v>43</v>
      </c>
      <c r="C68" s="138">
        <f>SUM(C57:C67)</f>
        <v>-9534.498139999992</v>
      </c>
      <c r="D68" s="138"/>
      <c r="E68" s="138">
        <f>SUM(E57:E67)</f>
        <v>-11022.042962868754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22</v>
      </c>
      <c r="B1" s="67" t="s">
        <v>72</v>
      </c>
      <c r="C1" s="10"/>
    </row>
    <row r="2" spans="1:3" ht="14.25">
      <c r="A2" s="142" t="s">
        <v>100</v>
      </c>
      <c r="B2" s="149">
        <v>-0.0341697790186507</v>
      </c>
      <c r="C2" s="10"/>
    </row>
    <row r="3" spans="1:3" ht="14.25">
      <c r="A3" s="142" t="s">
        <v>70</v>
      </c>
      <c r="B3" s="150">
        <v>-0.019611813353735408</v>
      </c>
      <c r="C3" s="10"/>
    </row>
    <row r="4" spans="1:3" ht="14.25">
      <c r="A4" s="142" t="s">
        <v>67</v>
      </c>
      <c r="B4" s="150">
        <v>-0.015672205788649807</v>
      </c>
      <c r="C4" s="10"/>
    </row>
    <row r="5" spans="1:3" ht="14.25">
      <c r="A5" s="142" t="s">
        <v>69</v>
      </c>
      <c r="B5" s="150">
        <v>-0.011165553349435364</v>
      </c>
      <c r="C5" s="10"/>
    </row>
    <row r="6" spans="1:3" ht="14.25">
      <c r="A6" s="142" t="s">
        <v>108</v>
      </c>
      <c r="B6" s="150">
        <v>-0.006074878092871661</v>
      </c>
      <c r="C6" s="10"/>
    </row>
    <row r="7" spans="1:3" ht="14.25">
      <c r="A7" s="142" t="s">
        <v>66</v>
      </c>
      <c r="B7" s="150">
        <v>-0.0012845529595406635</v>
      </c>
      <c r="C7" s="10"/>
    </row>
    <row r="8" spans="1:3" ht="14.25">
      <c r="A8" s="143" t="s">
        <v>19</v>
      </c>
      <c r="B8" s="151">
        <v>-0.0008342420602196476</v>
      </c>
      <c r="C8" s="10"/>
    </row>
    <row r="9" spans="1:3" ht="14.25">
      <c r="A9" s="142" t="s">
        <v>62</v>
      </c>
      <c r="B9" s="150">
        <v>0.0012635788610289023</v>
      </c>
      <c r="C9" s="10"/>
    </row>
    <row r="10" spans="1:3" ht="14.25">
      <c r="A10" s="142" t="s">
        <v>53</v>
      </c>
      <c r="B10" s="150">
        <v>0.0021450939625207166</v>
      </c>
      <c r="C10" s="10"/>
    </row>
    <row r="11" spans="1:3" ht="14.25">
      <c r="A11" s="142" t="s">
        <v>55</v>
      </c>
      <c r="B11" s="150">
        <v>0.0054750299200534425</v>
      </c>
      <c r="C11" s="10"/>
    </row>
    <row r="12" spans="1:3" ht="14.25">
      <c r="A12" s="142" t="s">
        <v>68</v>
      </c>
      <c r="B12" s="150">
        <v>0.006168400494190873</v>
      </c>
      <c r="C12" s="10"/>
    </row>
    <row r="13" spans="1:3" ht="14.25">
      <c r="A13" s="142" t="s">
        <v>93</v>
      </c>
      <c r="B13" s="150">
        <v>0.012245995205572013</v>
      </c>
      <c r="C13" s="10"/>
    </row>
    <row r="14" spans="1:3" ht="14.25">
      <c r="A14" s="143" t="s">
        <v>17</v>
      </c>
      <c r="B14" s="151">
        <v>0.012530045975353898</v>
      </c>
      <c r="C14" s="10"/>
    </row>
    <row r="15" spans="1:3" ht="14.25">
      <c r="A15" s="142" t="s">
        <v>99</v>
      </c>
      <c r="B15" s="150">
        <v>0.021271370270967704</v>
      </c>
      <c r="C15" s="10"/>
    </row>
    <row r="16" spans="1:3" ht="14.25">
      <c r="A16" s="142" t="s">
        <v>52</v>
      </c>
      <c r="B16" s="150">
        <v>0.023076923076867262</v>
      </c>
      <c r="C16" s="10"/>
    </row>
    <row r="17" spans="1:3" ht="14.25">
      <c r="A17" s="144" t="s">
        <v>27</v>
      </c>
      <c r="B17" s="149">
        <v>-0.0003091057904365628</v>
      </c>
      <c r="C17" s="10"/>
    </row>
    <row r="18" spans="1:3" ht="14.25">
      <c r="A18" s="144" t="s">
        <v>1</v>
      </c>
      <c r="B18" s="149">
        <v>0.11433715477181683</v>
      </c>
      <c r="C18" s="10"/>
    </row>
    <row r="19" spans="1:3" ht="14.25">
      <c r="A19" s="144" t="s">
        <v>0</v>
      </c>
      <c r="B19" s="149">
        <v>0</v>
      </c>
      <c r="C19" s="57"/>
    </row>
    <row r="20" spans="1:3" ht="14.25">
      <c r="A20" s="144" t="s">
        <v>28</v>
      </c>
      <c r="B20" s="149">
        <v>0.02680733437738514</v>
      </c>
      <c r="C20" s="9"/>
    </row>
    <row r="21" spans="1:3" ht="14.25">
      <c r="A21" s="144" t="s">
        <v>29</v>
      </c>
      <c r="B21" s="149">
        <v>8.219178082202738E-05</v>
      </c>
      <c r="C21" s="77"/>
    </row>
    <row r="22" spans="1:3" ht="14.25">
      <c r="A22" s="144" t="s">
        <v>30</v>
      </c>
      <c r="B22" s="149">
        <v>0.01315068493150685</v>
      </c>
      <c r="C22" s="10"/>
    </row>
    <row r="23" spans="1:3" ht="15" thickBot="1">
      <c r="A23" s="145" t="s">
        <v>96</v>
      </c>
      <c r="B23" s="152">
        <v>0.02967424168898991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0" zoomScaleNormal="80" workbookViewId="0" topLeftCell="B1">
      <selection activeCell="K3" sqref="K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36</v>
      </c>
      <c r="B2" s="15" t="s">
        <v>22</v>
      </c>
      <c r="C2" s="44" t="s">
        <v>32</v>
      </c>
      <c r="D2" s="44" t="s">
        <v>33</v>
      </c>
      <c r="E2" s="44" t="s">
        <v>37</v>
      </c>
      <c r="F2" s="44" t="s">
        <v>38</v>
      </c>
      <c r="G2" s="44" t="s">
        <v>39</v>
      </c>
      <c r="H2" s="44" t="s">
        <v>12</v>
      </c>
      <c r="I2" s="44" t="s">
        <v>13</v>
      </c>
      <c r="J2" s="25" t="s">
        <v>14</v>
      </c>
    </row>
    <row r="3" spans="1:10" ht="14.25">
      <c r="A3" s="21">
        <v>1</v>
      </c>
      <c r="B3" s="111" t="s">
        <v>21</v>
      </c>
      <c r="C3" s="112" t="s">
        <v>21</v>
      </c>
      <c r="D3" s="113" t="s">
        <v>21</v>
      </c>
      <c r="E3" s="114" t="s">
        <v>21</v>
      </c>
      <c r="F3" s="115" t="s">
        <v>21</v>
      </c>
      <c r="G3" s="114" t="s">
        <v>21</v>
      </c>
      <c r="H3" s="52" t="s">
        <v>21</v>
      </c>
      <c r="I3" s="111" t="s">
        <v>21</v>
      </c>
      <c r="J3" s="116" t="s">
        <v>21</v>
      </c>
    </row>
    <row r="4" spans="1:10" ht="15.75" thickBot="1">
      <c r="A4" s="178" t="s">
        <v>43</v>
      </c>
      <c r="B4" s="179"/>
      <c r="C4" s="117" t="s">
        <v>44</v>
      </c>
      <c r="D4" s="117" t="s">
        <v>44</v>
      </c>
      <c r="E4" s="100">
        <f>SUM(E3:E3)</f>
        <v>0</v>
      </c>
      <c r="F4" s="101">
        <f>SUM(F3:F3)</f>
        <v>0</v>
      </c>
      <c r="G4" s="117" t="s">
        <v>44</v>
      </c>
      <c r="H4" s="117" t="s">
        <v>44</v>
      </c>
      <c r="I4" s="117" t="s">
        <v>44</v>
      </c>
      <c r="J4" s="117" t="s">
        <v>44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workbookViewId="0" topLeftCell="A1">
      <selection activeCell="F5" sqref="F5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9" t="s">
        <v>81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.75" customHeight="1" thickBot="1">
      <c r="A2" s="182" t="s">
        <v>36</v>
      </c>
      <c r="B2" s="104"/>
      <c r="C2" s="105"/>
      <c r="D2" s="106"/>
      <c r="E2" s="184" t="s">
        <v>60</v>
      </c>
      <c r="F2" s="184"/>
      <c r="G2" s="184"/>
      <c r="H2" s="184"/>
      <c r="I2" s="184"/>
      <c r="J2" s="184"/>
    </row>
    <row r="3" spans="1:10" ht="75.75" thickBot="1">
      <c r="A3" s="183"/>
      <c r="B3" s="107" t="s">
        <v>22</v>
      </c>
      <c r="C3" s="26" t="s">
        <v>10</v>
      </c>
      <c r="D3" s="26" t="s">
        <v>11</v>
      </c>
      <c r="E3" s="17" t="s">
        <v>78</v>
      </c>
      <c r="F3" s="17" t="s">
        <v>87</v>
      </c>
      <c r="G3" s="17" t="s">
        <v>91</v>
      </c>
      <c r="H3" s="17" t="s">
        <v>92</v>
      </c>
      <c r="I3" s="17" t="s">
        <v>45</v>
      </c>
      <c r="J3" s="17" t="s">
        <v>79</v>
      </c>
    </row>
    <row r="4" spans="1:10" ht="14.25" collapsed="1">
      <c r="A4" s="21">
        <v>1</v>
      </c>
      <c r="B4" s="27" t="s">
        <v>21</v>
      </c>
      <c r="C4" s="108" t="s">
        <v>21</v>
      </c>
      <c r="D4" s="108" t="s">
        <v>21</v>
      </c>
      <c r="E4" s="102" t="s">
        <v>21</v>
      </c>
      <c r="F4" s="102" t="s">
        <v>21</v>
      </c>
      <c r="G4" s="102" t="s">
        <v>21</v>
      </c>
      <c r="H4" s="102" t="s">
        <v>21</v>
      </c>
      <c r="I4" s="102" t="s">
        <v>21</v>
      </c>
      <c r="J4" s="109" t="s">
        <v>21</v>
      </c>
    </row>
    <row r="5" spans="1:10" ht="15.75" thickBot="1">
      <c r="A5" s="153"/>
      <c r="B5" s="158" t="s">
        <v>94</v>
      </c>
      <c r="C5" s="159" t="s">
        <v>44</v>
      </c>
      <c r="D5" s="159" t="s">
        <v>44</v>
      </c>
      <c r="E5" s="160" t="s">
        <v>21</v>
      </c>
      <c r="F5" s="160" t="s">
        <v>21</v>
      </c>
      <c r="G5" s="160" t="s">
        <v>21</v>
      </c>
      <c r="H5" s="160" t="s">
        <v>21</v>
      </c>
      <c r="I5" s="159" t="s">
        <v>44</v>
      </c>
      <c r="J5" s="160" t="s">
        <v>21</v>
      </c>
    </row>
    <row r="6" spans="1:10" ht="15" thickBot="1">
      <c r="A6" s="190" t="s">
        <v>80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2:9" ht="14.25">
      <c r="B7" s="29"/>
      <c r="C7" s="30"/>
      <c r="D7" s="30"/>
      <c r="E7" s="29"/>
      <c r="F7" s="29"/>
      <c r="G7" s="29"/>
      <c r="H7" s="29"/>
      <c r="I7" s="2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23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75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2" t="s">
        <v>36</v>
      </c>
      <c r="B2" s="92"/>
      <c r="C2" s="187" t="s">
        <v>23</v>
      </c>
      <c r="D2" s="188"/>
      <c r="E2" s="187" t="s">
        <v>24</v>
      </c>
      <c r="F2" s="188"/>
      <c r="G2" s="93"/>
    </row>
    <row r="3" spans="1:7" s="31" customFormat="1" ht="45.75" thickBot="1">
      <c r="A3" s="183"/>
      <c r="B3" s="35" t="s">
        <v>22</v>
      </c>
      <c r="C3" s="35" t="s">
        <v>46</v>
      </c>
      <c r="D3" s="35" t="s">
        <v>25</v>
      </c>
      <c r="E3" s="35" t="s">
        <v>26</v>
      </c>
      <c r="F3" s="35" t="s">
        <v>25</v>
      </c>
      <c r="G3" s="36" t="s">
        <v>86</v>
      </c>
    </row>
    <row r="4" spans="1:7" s="31" customFormat="1" ht="14.25">
      <c r="A4" s="21">
        <v>1</v>
      </c>
      <c r="B4" s="37" t="s">
        <v>21</v>
      </c>
      <c r="C4" s="38" t="s">
        <v>21</v>
      </c>
      <c r="D4" s="102" t="s">
        <v>116</v>
      </c>
      <c r="E4" s="39" t="s">
        <v>21</v>
      </c>
      <c r="F4" s="102" t="s">
        <v>21</v>
      </c>
      <c r="G4" s="40" t="s">
        <v>21</v>
      </c>
    </row>
    <row r="5" spans="1:7" s="31" customFormat="1" ht="15.75" thickBot="1">
      <c r="A5" s="119"/>
      <c r="B5" s="94" t="s">
        <v>43</v>
      </c>
      <c r="C5" s="120" t="s">
        <v>21</v>
      </c>
      <c r="D5" s="99" t="s">
        <v>116</v>
      </c>
      <c r="E5" s="96" t="s">
        <v>21</v>
      </c>
      <c r="F5" s="99" t="s">
        <v>21</v>
      </c>
      <c r="G5" s="97" t="s">
        <v>21</v>
      </c>
    </row>
    <row r="6" spans="1:7" s="31" customFormat="1" ht="15">
      <c r="A6" s="153"/>
      <c r="B6" s="173"/>
      <c r="C6" s="138"/>
      <c r="D6" s="174"/>
      <c r="E6" s="175"/>
      <c r="F6" s="174"/>
      <c r="G6" s="138"/>
    </row>
    <row r="7" spans="1:7" s="31" customFormat="1" ht="15">
      <c r="A7" s="29"/>
      <c r="B7" s="173"/>
      <c r="C7" s="138"/>
      <c r="D7" s="174"/>
      <c r="E7" s="175"/>
      <c r="F7" s="174"/>
      <c r="G7" s="138"/>
    </row>
    <row r="8" spans="1:7" s="31" customFormat="1" ht="15">
      <c r="A8" s="29"/>
      <c r="B8" s="173"/>
      <c r="C8" s="138"/>
      <c r="D8" s="174"/>
      <c r="E8" s="175"/>
      <c r="F8" s="174"/>
      <c r="G8" s="138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22</v>
      </c>
      <c r="C35" s="35" t="s">
        <v>49</v>
      </c>
      <c r="D35" s="35" t="s">
        <v>50</v>
      </c>
      <c r="E35" s="36" t="s">
        <v>47</v>
      </c>
    </row>
    <row r="36" spans="1:5" ht="14.25">
      <c r="A36" s="22">
        <v>1</v>
      </c>
      <c r="B36" s="37" t="str">
        <f>B4</f>
        <v>н.д.</v>
      </c>
      <c r="C36" s="124" t="str">
        <f>C4</f>
        <v>н.д.</v>
      </c>
      <c r="D36" s="102" t="str">
        <f>D4</f>
        <v>н.д</v>
      </c>
      <c r="E36" s="125" t="str">
        <f>G4</f>
        <v>н.д.</v>
      </c>
    </row>
    <row r="37" spans="2:5" ht="14.25">
      <c r="B37" s="37"/>
      <c r="C37" s="124"/>
      <c r="D37" s="102"/>
      <c r="E37" s="125"/>
    </row>
    <row r="38" spans="2:5" ht="14.25">
      <c r="B38" s="37"/>
      <c r="C38" s="124"/>
      <c r="D38" s="102"/>
      <c r="E38" s="125"/>
    </row>
    <row r="39" spans="2:5" ht="14.25">
      <c r="B39" s="37"/>
      <c r="C39" s="124"/>
      <c r="D39" s="102"/>
      <c r="E39" s="125"/>
    </row>
    <row r="40" spans="2:5" ht="14.25">
      <c r="B40" s="37"/>
      <c r="C40" s="124"/>
      <c r="D40" s="102"/>
      <c r="E40" s="125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0" zoomScaleNormal="80" workbookViewId="0" topLeftCell="A1">
      <selection activeCell="A4" sqref="A4:B9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72</v>
      </c>
      <c r="C1" s="10"/>
      <c r="D1" s="10"/>
    </row>
    <row r="2" spans="1:4" ht="14.25">
      <c r="A2" s="27" t="s">
        <v>21</v>
      </c>
      <c r="B2" s="146" t="s">
        <v>21</v>
      </c>
      <c r="C2" s="10"/>
      <c r="D2" s="10"/>
    </row>
    <row r="3" spans="1:4" ht="14.25">
      <c r="A3" s="27" t="s">
        <v>27</v>
      </c>
      <c r="B3" s="147" t="s">
        <v>21</v>
      </c>
      <c r="C3" s="10"/>
      <c r="D3" s="10"/>
    </row>
    <row r="4" spans="1:4" ht="14.25">
      <c r="A4" s="27" t="s">
        <v>1</v>
      </c>
      <c r="B4" s="147">
        <v>0.11433715477181683</v>
      </c>
      <c r="C4" s="10"/>
      <c r="D4" s="10"/>
    </row>
    <row r="5" spans="1:4" ht="14.25">
      <c r="A5" s="27" t="s">
        <v>0</v>
      </c>
      <c r="B5" s="147">
        <v>0</v>
      </c>
      <c r="C5" s="10"/>
      <c r="D5" s="10"/>
    </row>
    <row r="6" spans="1:4" ht="14.25">
      <c r="A6" s="27" t="s">
        <v>28</v>
      </c>
      <c r="B6" s="147">
        <v>0.02680733437738514</v>
      </c>
      <c r="C6" s="10"/>
      <c r="D6" s="10"/>
    </row>
    <row r="7" spans="1:4" ht="14.25">
      <c r="A7" s="27" t="s">
        <v>29</v>
      </c>
      <c r="B7" s="147">
        <v>8.219178082202738E-05</v>
      </c>
      <c r="C7" s="10"/>
      <c r="D7" s="10"/>
    </row>
    <row r="8" spans="1:4" ht="14.25">
      <c r="A8" s="27" t="s">
        <v>30</v>
      </c>
      <c r="B8" s="147">
        <v>0.01315068493150685</v>
      </c>
      <c r="C8" s="10"/>
      <c r="D8" s="10"/>
    </row>
    <row r="9" spans="1:4" ht="15" thickBot="1">
      <c r="A9" s="79" t="s">
        <v>96</v>
      </c>
      <c r="B9" s="148">
        <v>0.02967424168898991</v>
      </c>
      <c r="C9" s="10"/>
      <c r="D9" s="10"/>
    </row>
    <row r="10" spans="2:4" ht="14.25">
      <c r="B10" s="165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2023-01-12T09:56:26Z</dcterms:modified>
  <cp:category/>
  <cp:version/>
  <cp:contentType/>
  <cp:contentStatus/>
</cp:coreProperties>
</file>