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АНАЛІТИКА РИНКУ - КВАРТАЛЬНІ ЗВІТИ\2025\Q2 2025\! final\"/>
    </mc:Choice>
  </mc:AlternateContent>
  <xr:revisionPtr revIDLastSave="0" documentId="13_ncr:1_{1A81EEBB-C6DC-4970-9B07-9FEB74F2E67E}" xr6:coauthVersionLast="36" xr6:coauthVersionMax="36" xr10:uidLastSave="{00000000-0000-0000-0000-000000000000}"/>
  <bookViews>
    <workbookView xWindow="3348" yWindow="0" windowWidth="21732" windowHeight="9696" tabRatio="917" xr2:uid="{00000000-000D-0000-FFFF-FFFF00000000}"/>
  </bookViews>
  <sheets>
    <sheet name="Індекси світу та України" sheetId="30" r:id="rId1"/>
    <sheet name="Біржові ринки капіталу України" sheetId="54" r:id="rId2"/>
    <sheet name="КУА-АНПФ &amp; ІСІ-НПФ-СК в упр-ні" sheetId="55" r:id="rId3"/>
    <sheet name="Активи-ВЧА-Чистий притік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1" hidden="1">{#N/A,#N/A,FALSE,"т02бд"}</definedName>
    <definedName name="____________a11" localSheetId="2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2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1" hidden="1">{#N/A,#N/A,FALSE,"т02бд"}</definedName>
    <definedName name="__________a11" localSheetId="2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2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2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2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1" hidden="1">{#N/A,#N/A,FALSE,"т02бд"}</definedName>
    <definedName name="______a11" localSheetId="2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2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1" hidden="1">{#N/A,#N/A,FALSE,"т02бд"}</definedName>
    <definedName name="____a11" localSheetId="2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2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1" hidden="1">{#N/A,#N/A,FALSE,"т02бд"}</definedName>
    <definedName name="__a11" localSheetId="2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2" hidden="1">{#N/A,#N/A,FALSE,"т04"}</definedName>
    <definedName name="__t06" hidden="1">{#N/A,#N/A,FALSE,"т04"}</definedName>
    <definedName name="_18_Лют_09" localSheetId="1">#REF!</definedName>
    <definedName name="_18_Лют_09" localSheetId="2">#REF!</definedName>
    <definedName name="_18_Лют_09">#REF!</definedName>
    <definedName name="_19_Лют_09" localSheetId="1">#REF!</definedName>
    <definedName name="_19_Лют_09" localSheetId="2">#REF!</definedName>
    <definedName name="_19_Лют_09">#REF!</definedName>
    <definedName name="_19_Лют_09_ВЧА" localSheetId="1">#REF!</definedName>
    <definedName name="_19_Лют_09_ВЧА" localSheetId="2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_xlnm._FilterDatabase" localSheetId="0" hidden="1">'Індекси світу та України'!#REF!</definedName>
    <definedName name="BAZA">'[1]Мульт-ор М2, швидкість'!$E$1:$E$65536</definedName>
    <definedName name="cevv" localSheetId="1">[2]табл1!#REF!</definedName>
    <definedName name="cevv" localSheetId="2">[2]табл1!#REF!</definedName>
    <definedName name="cevv">[2]табл1!#REF!</definedName>
    <definedName name="d" localSheetId="1" hidden="1">{#N/A,#N/A,FALSE,"т02бд"}</definedName>
    <definedName name="d" localSheetId="2" hidden="1">{#N/A,#N/A,FALSE,"т02бд"}</definedName>
    <definedName name="d" hidden="1">{#N/A,#N/A,FALSE,"т02бд"}</definedName>
    <definedName name="ic" localSheetId="3" hidden="1">{#N/A,#N/A,FALSE,"т02бд"}</definedName>
    <definedName name="ic" localSheetId="1" hidden="1">{#N/A,#N/A,FALSE,"т02бд"}</definedName>
    <definedName name="ic" localSheetId="0" hidden="1">{#N/A,#N/A,FALSE,"т02бд"}</definedName>
    <definedName name="ic" localSheetId="2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1" hidden="1">{#N/A,#N/A,FALSE,"т02бд"}</definedName>
    <definedName name="q" localSheetId="0" hidden="1">{#N/A,#N/A,FALSE,"т02бд"}</definedName>
    <definedName name="q" localSheetId="2" hidden="1">{#N/A,#N/A,FALSE,"т02бд"}</definedName>
    <definedName name="q" hidden="1">{#N/A,#N/A,FALSE,"т02бд"}</definedName>
    <definedName name="tt" localSheetId="3" hidden="1">{#N/A,#N/A,FALSE,"т02бд"}</definedName>
    <definedName name="tt" localSheetId="1" hidden="1">{#N/A,#N/A,FALSE,"т02бд"}</definedName>
    <definedName name="tt" localSheetId="0" hidden="1">{#N/A,#N/A,FALSE,"т02бд"}</definedName>
    <definedName name="tt" localSheetId="2" hidden="1">{#N/A,#N/A,FALSE,"т02бд"}</definedName>
    <definedName name="tt" hidden="1">{#N/A,#N/A,FALSE,"т02бд"}</definedName>
    <definedName name="V">'[3]146024'!$A$1:$K$1</definedName>
    <definedName name="ven_vcha" localSheetId="1" hidden="1">{#N/A,#N/A,FALSE,"т02бд"}</definedName>
    <definedName name="ven_vcha" localSheetId="2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2">#REF!</definedName>
    <definedName name="_xlnm.Database">#REF!</definedName>
    <definedName name="ГЦ" localSheetId="3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hidden="1">{#N/A,#N/A,FALSE,"т02бд"}</definedName>
    <definedName name="збз1998" localSheetId="1">#REF!</definedName>
    <definedName name="збз1998" localSheetId="2">#REF!</definedName>
    <definedName name="збз1998">#REF!</definedName>
    <definedName name="ии" localSheetId="3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2">#REF!</definedName>
    <definedName name="т01">#REF!</definedName>
    <definedName name="т05" localSheetId="3" hidden="1">{#N/A,#N/A,FALSE,"т04"}</definedName>
    <definedName name="т05" localSheetId="1" hidden="1">{#N/A,#N/A,FALSE,"т04"}</definedName>
    <definedName name="т05" localSheetId="0" hidden="1">{#N/A,#N/A,FALSE,"т04"}</definedName>
    <definedName name="т05" localSheetId="2" hidden="1">{#N/A,#N/A,FALSE,"т04"}</definedName>
    <definedName name="т05" hidden="1">{#N/A,#N/A,FALSE,"т04"}</definedName>
    <definedName name="т06" localSheetId="1">#REF!</definedName>
    <definedName name="т06" localSheetId="2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1">#REF!</definedName>
    <definedName name="т17.2" localSheetId="2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1">#REF!</definedName>
    <definedName name="т17.4" localSheetId="2">#REF!</definedName>
    <definedName name="т17.4">#REF!</definedName>
    <definedName name="т17.4.1999" localSheetId="1">#REF!</definedName>
    <definedName name="т17.4.1999" localSheetId="2">#REF!</definedName>
    <definedName name="т17.4.1999">#REF!</definedName>
    <definedName name="т17.4.2001" localSheetId="1">#REF!</definedName>
    <definedName name="т17.4.2001" localSheetId="2">#REF!</definedName>
    <definedName name="т17.4.2001">#REF!</definedName>
    <definedName name="т17.5" localSheetId="1">#REF!</definedName>
    <definedName name="т17.5" localSheetId="2">#REF!</definedName>
    <definedName name="т17.5">#REF!</definedName>
    <definedName name="т17.5.2001" localSheetId="1">#REF!</definedName>
    <definedName name="т17.5.2001" localSheetId="2">#REF!</definedName>
    <definedName name="т17.5.2001">#REF!</definedName>
    <definedName name="т17.7" localSheetId="1">#REF!</definedName>
    <definedName name="т17.7" localSheetId="2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1" hidden="1">{#N/A,#N/A,FALSE,"т02бд"}</definedName>
    <definedName name="ц" localSheetId="2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hidden="1">{#N/A,#N/A,FALSE,"т02бд"}</definedName>
  </definedNames>
  <calcPr calcId="191029"/>
</workbook>
</file>

<file path=xl/calcChain.xml><?xml version="1.0" encoding="utf-8"?>
<calcChain xmlns="http://schemas.openxmlformats.org/spreadsheetml/2006/main">
  <c r="H4" i="54" l="1"/>
  <c r="G4" i="54"/>
  <c r="F4" i="54"/>
  <c r="E37" i="54" l="1"/>
  <c r="F17" i="36"/>
  <c r="G18" i="36"/>
  <c r="H16" i="36"/>
  <c r="H18" i="36"/>
  <c r="F18" i="36"/>
  <c r="H17" i="36"/>
  <c r="G17" i="36"/>
  <c r="G16" i="36"/>
  <c r="F16" i="36"/>
  <c r="G8" i="36"/>
  <c r="F8" i="36"/>
  <c r="G7" i="36"/>
  <c r="F7" i="36"/>
  <c r="G6" i="36"/>
  <c r="F6" i="36"/>
  <c r="G5" i="36"/>
  <c r="F5" i="36"/>
  <c r="B9" i="36"/>
  <c r="H4" i="36"/>
  <c r="F4" i="36"/>
  <c r="G4" i="36"/>
  <c r="D9" i="36"/>
  <c r="G12" i="30"/>
  <c r="H15" i="30"/>
  <c r="H17" i="30"/>
  <c r="H10" i="30"/>
  <c r="H13" i="30"/>
  <c r="H6" i="30"/>
  <c r="H4" i="30"/>
  <c r="H3" i="30"/>
  <c r="H9" i="30"/>
  <c r="H12" i="30"/>
  <c r="H5" i="30"/>
  <c r="H11" i="30"/>
  <c r="H7" i="30"/>
  <c r="H8" i="30"/>
  <c r="H16" i="30"/>
  <c r="H14" i="30"/>
  <c r="G17" i="30"/>
  <c r="G10" i="30"/>
  <c r="G13" i="30"/>
  <c r="G6" i="30"/>
  <c r="G4" i="30"/>
  <c r="G3" i="30"/>
  <c r="G9" i="30"/>
  <c r="G5" i="30"/>
  <c r="G15" i="30"/>
  <c r="G11" i="30"/>
  <c r="G7" i="30"/>
  <c r="G8" i="30"/>
  <c r="G16" i="30"/>
  <c r="G14" i="30"/>
  <c r="F17" i="30"/>
  <c r="F10" i="30"/>
  <c r="F13" i="30"/>
  <c r="F6" i="30"/>
  <c r="F4" i="30"/>
  <c r="F3" i="30"/>
  <c r="F9" i="30"/>
  <c r="F12" i="30"/>
  <c r="F5" i="30"/>
  <c r="F15" i="30"/>
  <c r="F11" i="30"/>
  <c r="F7" i="30"/>
  <c r="F8" i="30"/>
  <c r="F16" i="30"/>
  <c r="F14" i="30"/>
  <c r="E5" i="54"/>
  <c r="E11" i="54"/>
  <c r="F36" i="54" l="1"/>
  <c r="F34" i="54"/>
  <c r="F32" i="54"/>
  <c r="F30" i="54"/>
  <c r="F28" i="54"/>
  <c r="F24" i="54"/>
  <c r="F23" i="54"/>
  <c r="F18" i="54"/>
  <c r="F16" i="54"/>
  <c r="F12" i="54"/>
  <c r="F11" i="54"/>
  <c r="F10" i="54"/>
  <c r="F8" i="54"/>
  <c r="F6" i="54"/>
  <c r="F5" i="54"/>
  <c r="H3" i="54"/>
  <c r="G3" i="54"/>
  <c r="F3" i="54"/>
  <c r="E27" i="54"/>
  <c r="E7" i="54" l="1"/>
  <c r="F7" i="54" s="1"/>
  <c r="B30" i="36"/>
  <c r="E25" i="54" l="1"/>
  <c r="F25" i="54" l="1"/>
  <c r="B31" i="36"/>
  <c r="E9" i="36"/>
  <c r="C9" i="36"/>
  <c r="H9" i="36" l="1"/>
  <c r="G9" i="36"/>
  <c r="F9" i="36"/>
  <c r="H36" i="54"/>
  <c r="H34" i="54"/>
  <c r="H32" i="54"/>
  <c r="H30" i="54"/>
  <c r="H28" i="54"/>
  <c r="H24" i="54"/>
  <c r="H23" i="54"/>
  <c r="H18" i="54"/>
  <c r="H16" i="54"/>
  <c r="H12" i="54"/>
  <c r="H10" i="54"/>
  <c r="H8" i="54"/>
  <c r="H6" i="54"/>
  <c r="E17" i="54"/>
  <c r="H25" i="54"/>
  <c r="H17" i="54" l="1"/>
  <c r="F17" i="54"/>
  <c r="H5" i="36"/>
  <c r="G26" i="54" l="1"/>
  <c r="G24" i="54"/>
  <c r="G23" i="54"/>
  <c r="G6" i="54" l="1"/>
  <c r="H7" i="36" l="1"/>
  <c r="H8" i="36"/>
  <c r="H6" i="36"/>
  <c r="G36" i="54" l="1"/>
  <c r="G34" i="54"/>
  <c r="G32" i="54"/>
  <c r="G30" i="54"/>
  <c r="G28" i="54"/>
  <c r="G18" i="54"/>
  <c r="G16" i="54"/>
  <c r="G12" i="54"/>
  <c r="G10" i="54"/>
  <c r="G8" i="54"/>
  <c r="H7" i="54" l="1"/>
  <c r="H5" i="54"/>
  <c r="H37" i="54" l="1"/>
  <c r="F37" i="54"/>
  <c r="G25" i="54"/>
  <c r="G5" i="54"/>
  <c r="G7" i="54"/>
  <c r="G37" i="54"/>
  <c r="E13" i="54" l="1"/>
  <c r="H13" i="54" l="1"/>
  <c r="F13" i="54"/>
  <c r="G13" i="54"/>
  <c r="E29" i="54" l="1"/>
  <c r="H29" i="54" l="1"/>
  <c r="F29" i="54"/>
  <c r="G29" i="54"/>
  <c r="E35" i="54" l="1"/>
  <c r="H35" i="54" l="1"/>
  <c r="F35" i="54"/>
  <c r="G35" i="54"/>
  <c r="E9" i="54" l="1"/>
  <c r="H9" i="54" l="1"/>
  <c r="G9" i="54"/>
  <c r="F9" i="54"/>
  <c r="G27" i="54"/>
  <c r="G17" i="54" l="1"/>
  <c r="E31" i="54"/>
  <c r="E15" i="54"/>
  <c r="H11" i="54"/>
  <c r="E33" i="54"/>
  <c r="E38" i="54" l="1"/>
  <c r="H31" i="54"/>
  <c r="F31" i="54"/>
  <c r="H33" i="54"/>
  <c r="F33" i="54"/>
  <c r="G11" i="54"/>
  <c r="G33" i="54"/>
  <c r="G31" i="54"/>
  <c r="H38" i="54" l="1"/>
  <c r="F38" i="54"/>
  <c r="G38" i="54"/>
  <c r="E21" i="54"/>
  <c r="E19" i="54" l="1"/>
  <c r="H19" i="54" l="1"/>
  <c r="F19" i="54"/>
  <c r="E22" i="54"/>
  <c r="G19" i="54"/>
  <c r="H22" i="54" l="1"/>
  <c r="F22" i="54"/>
  <c r="G22" i="54"/>
</calcChain>
</file>

<file path=xl/sharedStrings.xml><?xml version="1.0" encoding="utf-8"?>
<sst xmlns="http://schemas.openxmlformats.org/spreadsheetml/2006/main" count="179" uniqueCount="111">
  <si>
    <t>Фонди</t>
  </si>
  <si>
    <t>ПФТС (Україна)</t>
  </si>
  <si>
    <t>S&amp;P 500 (США)</t>
  </si>
  <si>
    <t>NIKKEI 225 (Японія)</t>
  </si>
  <si>
    <t>Відкриті</t>
  </si>
  <si>
    <t>WSE WIG 20 (Польща)</t>
  </si>
  <si>
    <t>DAX (ФРН)</t>
  </si>
  <si>
    <t>CAC 40 (Франція)</t>
  </si>
  <si>
    <t>DJIA (США)</t>
  </si>
  <si>
    <t>SHANGHAI SE COMPOSITE (Китай)</t>
  </si>
  <si>
    <t>Венчурні</t>
  </si>
  <si>
    <t>FTSE/JSE Africa All-Share Index (ПАР)</t>
  </si>
  <si>
    <t>Cyprus SE General Index (Кіпр)</t>
  </si>
  <si>
    <t>BIST 100 National Index (Туреччина)</t>
  </si>
  <si>
    <t>Ibovespa Sao Paulo SE Index (Бразилія)</t>
  </si>
  <si>
    <t>Фондові індекси світу та України</t>
  </si>
  <si>
    <t>ВЧА ІСІ*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</si>
  <si>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</si>
  <si>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</si>
  <si>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</si>
  <si>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Показник / Дата</t>
  </si>
  <si>
    <t>http://www.bloomberg.com/markets/stocks/world-indexes</t>
  </si>
  <si>
    <t>частка (разом)</t>
  </si>
  <si>
    <t>акціями</t>
  </si>
  <si>
    <t>деривативами (без держ. деривативів)</t>
  </si>
  <si>
    <t>муніципальними облігаціями</t>
  </si>
  <si>
    <t>Дата</t>
  </si>
  <si>
    <t>Джерела: дані щодо цінних паперів у списках фондових бірж та щодо обсягів торгів - НКЦПФР, фондові біржі; розрахунки - УАІБ.</t>
  </si>
  <si>
    <t>FTSE 100 (Великобританія)</t>
  </si>
  <si>
    <t>S&amp;P BSE SENSEX Index (Індія)</t>
  </si>
  <si>
    <t>Кількість КУА без ІСІ в управлінні</t>
  </si>
  <si>
    <t>Разом</t>
  </si>
  <si>
    <t>Кількість КУА з ІСІ в управлінні</t>
  </si>
  <si>
    <t>Індекси</t>
  </si>
  <si>
    <t>Вартість активів в управлінні</t>
  </si>
  <si>
    <t>ІСІ*, у т. ч.</t>
  </si>
  <si>
    <t>Чистий притік/відтік капіталу у відкритих ІСІ</t>
  </si>
  <si>
    <t>Кількість НПФ в управлінні КУА (права шкала)</t>
  </si>
  <si>
    <t>Кількість СК з активами в управлінні КУА (права шкала)</t>
  </si>
  <si>
    <t>Відкриті (права шкала)</t>
  </si>
  <si>
    <t>НПФ (права шкала)</t>
  </si>
  <si>
    <t>СК (права шкала)</t>
  </si>
  <si>
    <t>ОВДП+ОЗДП</t>
  </si>
  <si>
    <t>ОВДП</t>
  </si>
  <si>
    <t>частка "лістингових" ЦП у всіх ЦП у списках усіх ФБ</t>
  </si>
  <si>
    <t>частка в "лістингових" ЦП усіх ФБ</t>
  </si>
  <si>
    <t>частка в обсязі торгів на усіх ФБ</t>
  </si>
  <si>
    <t>***SEs' Trading Volume, UAH bn</t>
  </si>
  <si>
    <t>Кількість КУА (усіх)</t>
  </si>
  <si>
    <t xml:space="preserve">Кількість сформованих ІСІ (такі, що досягли нормативу мін. обсягу активів) </t>
  </si>
  <si>
    <t>https://www.uaib.com.ua/analituaib/rankings/kua</t>
  </si>
  <si>
    <t>https://www.uaib.com.ua/analituaib/rankings/ici</t>
  </si>
  <si>
    <t>Період</t>
  </si>
  <si>
    <t>HANG SENG (Гонконг)</t>
  </si>
  <si>
    <t>інвестиційних сертифікатів</t>
  </si>
  <si>
    <t>муніципальних облігацій</t>
  </si>
  <si>
    <t>акцій КІФ</t>
  </si>
  <si>
    <t>інвестиційними сертифікатами (та акціями КІФ)</t>
  </si>
  <si>
    <t xml:space="preserve">Кількість ІСІ в управлінні </t>
  </si>
  <si>
    <t xml:space="preserve">Кількість ІСІ в управлінні на одну КУА з ІСІ в управлінні </t>
  </si>
  <si>
    <t>млн грн</t>
  </si>
  <si>
    <t>Чистий притік/відтік за відповідний квартал, млн грн</t>
  </si>
  <si>
    <t>-</t>
  </si>
  <si>
    <t>* КУА - компанії з управління активами; АНПФ - адміністратори НПФ; ІСІ - інститути спільного інвестування; НПФ - недержавні пенсійні фонди, СК - страхові компанії з активами в управлінні КУА.</t>
  </si>
  <si>
    <t>** УАІБ отримала статус ОПУ та СРО за другим видом професійної діяльності - діяльності з адміністрування недержавних пенсійних фондів після відповідної реєстрації в НКЦПФР 27 серпня 2020 року.</t>
  </si>
  <si>
    <t>Кількість АНПФ-членів УАІБ**  (права шкала)</t>
  </si>
  <si>
    <t>Кількість АНПФ-членів УАІБ, які здійснюють винятково адмініструваня НПФ (права шкала)</t>
  </si>
  <si>
    <t>Кількість цінних паперів (ЦП) у списках фондових бірж, у т. ч.*:</t>
  </si>
  <si>
    <t>акцій**</t>
  </si>
  <si>
    <t>* За даними бірж та агентства Bloomberg.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</si>
  <si>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</t>
  </si>
  <si>
    <t>Показники організованих ринків капіталу України (фондових бірж)</t>
  </si>
  <si>
    <t xml:space="preserve">Обсяг торгів на фондових біржах (загальний), млн грн, у т. ч.: </t>
  </si>
  <si>
    <t>корпоративні облігації</t>
  </si>
  <si>
    <t>корпоративними облігаціями</t>
  </si>
  <si>
    <t>Кількість КУА, ІСІ, АНПФ, НПФ та СК в управлінні</t>
  </si>
  <si>
    <t>ОЗДП</t>
  </si>
  <si>
    <t>облігації іноземної держави</t>
  </si>
  <si>
    <t>облігаціями іноземної держави</t>
  </si>
  <si>
    <t>Ренкінгування - за квартальним показником.</t>
  </si>
  <si>
    <t>х</t>
  </si>
  <si>
    <t>Зміна за рік</t>
  </si>
  <si>
    <t>Кількість ЦП у лістингу ФБ (на регульованих ринках), у т. ч.:</t>
  </si>
  <si>
    <t>** Кількість звітів діючих ІСІ, зокрема, інтервальних та венчурних, була меншою від звичайної/очікуваної, що суттєво вплинуло на динаміку ВЧА (у т.ч. на її знак/напрямок: зменшення кількості звітів було відносно більшим у порівнянні зі скороченням активів).</t>
  </si>
  <si>
    <t>**  Кількість звітів діючих ІСІ, зокрема, інтервальних та венчурних, була меншою від звичайної/очікуваної, що суттєво вплинуло на динаміку ВЧА (у т.ч. на її знак/напрямок: зменшення кількості звітів було відносно більшим у порівнянні зі скороченням активів).</t>
  </si>
  <si>
    <t>Рік</t>
  </si>
  <si>
    <t>Рік у попередньому кварталі</t>
  </si>
  <si>
    <t>2 квартал '24</t>
  </si>
  <si>
    <t>3 квартал '24</t>
  </si>
  <si>
    <t>4 квартал '24</t>
  </si>
  <si>
    <t>1 квартал '25</t>
  </si>
  <si>
    <t>31.03.2025 (1-й кв. 2025)</t>
  </si>
  <si>
    <t>31.12.2024 (4-й кв. 2024)</t>
  </si>
  <si>
    <t>30.06.2025 (2-й кв. 2025)</t>
  </si>
  <si>
    <t>30.06.2024 (2-й кв. 2024)</t>
  </si>
  <si>
    <t>Зміна за 2-й кв. 2025</t>
  </si>
  <si>
    <t>Зміна з початку року</t>
  </si>
  <si>
    <t>Зміна за рік у 2-му кв. 2025</t>
  </si>
  <si>
    <t>* Загалом у списках ФБ України станом на 30.06.2025 року, включаючи лістинг, перебувало 176 випусків державних облігацій, 2 - муніципальних облігацій, 110 – корпоративних облігацій (у т.ч. 14 - єврооблігацій), 115 випусків акцій (у т.ч. 57 - іноземних), 10 – акцій КІФ, 28 – інвестиційних сертифікатів ПІФ, 86 - іноземних суверенних облігацій і 4 -  деривативів (свопи).</t>
  </si>
  <si>
    <t>2-й квартал 2025 року</t>
  </si>
  <si>
    <t>З початку 2025 року</t>
  </si>
  <si>
    <t>Зміна за 2-й квартал 2025</t>
  </si>
  <si>
    <t>Зміна з початку 2025 року</t>
  </si>
  <si>
    <t>2 квартал '25</t>
  </si>
  <si>
    <t>30.06.2015</t>
  </si>
  <si>
    <t>30.06.2016</t>
  </si>
  <si>
    <t>30.06.2017</t>
  </si>
  <si>
    <t>30.06.2018</t>
  </si>
  <si>
    <t>30.06.2019</t>
  </si>
  <si>
    <t>30.06.2020</t>
  </si>
  <si>
    <t xml:space="preserve">** З урахуванням депозитарних розписок MHP S.A.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</si>
</sst>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_₴_-;\-* #,##0.00_₴_-;_-* &quot;-&quot;??_₴_-;_-@_-"/>
    <numFmt numFmtId="165" formatCode="_(* #,##0.00_);_(* \(#,##0.00\);_(* &quot;-&quot;??_);_(@_)"/>
    <numFmt numFmtId="166" formatCode="0.0%"/>
    <numFmt numFmtId="167" formatCode="&quot;$&quot;#,##0_);[Red]\(&quot;$&quot;#,##0\)"/>
    <numFmt numFmtId="168" formatCode="#,##0.0"/>
    <numFmt numFmtId="169" formatCode="0.0"/>
    <numFmt numFmtId="170" formatCode="#,##0.000"/>
  </numFmts>
  <fonts count="71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16"/>
      <color indexed="8"/>
      <name val="Arial"/>
      <family val="2"/>
      <charset val="204"/>
    </font>
    <font>
      <i/>
      <sz val="8"/>
      <color indexed="8"/>
      <name val="Arial"/>
      <family val="2"/>
      <charset val="204"/>
    </font>
    <font>
      <sz val="10"/>
      <name val="Arial"/>
      <family val="2"/>
      <charset val="238"/>
    </font>
    <font>
      <sz val="10"/>
      <name val="Times New Roman"/>
      <family val="1"/>
      <charset val="204"/>
    </font>
    <font>
      <sz val="10"/>
      <name val="Times New Roman"/>
      <family val="1"/>
    </font>
    <font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sz val="11"/>
      <color rgb="FF006100"/>
      <name val="Times New Roman"/>
      <family val="2"/>
      <charset val="204"/>
    </font>
    <font>
      <sz val="10"/>
      <name val="Arial"/>
      <family val="2"/>
      <charset val="204"/>
    </font>
    <font>
      <sz val="8"/>
      <color rgb="FF000000"/>
      <name val="Arial"/>
      <family val="2"/>
      <charset val="204"/>
    </font>
    <font>
      <b/>
      <sz val="10"/>
      <color theme="0" tint="-0.34998626667073579"/>
      <name val="Arial"/>
      <family val="2"/>
      <charset val="204"/>
    </font>
  </fonts>
  <fills count="6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rgb="FF90BA44"/>
        <bgColor indexed="64"/>
      </patternFill>
    </fill>
    <fill>
      <patternFill patternType="solid">
        <fgColor rgb="FF9CD81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</fills>
  <borders count="7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tted">
        <color indexed="23"/>
      </top>
      <bottom/>
      <diagonal/>
    </border>
    <border>
      <left style="dotted">
        <color indexed="23"/>
      </left>
      <right style="dotted">
        <color theme="0" tint="-0.499984740745262"/>
      </right>
      <top style="medium">
        <color indexed="21"/>
      </top>
      <bottom style="dotted">
        <color theme="0" tint="-0.499984740745262"/>
      </bottom>
      <diagonal/>
    </border>
    <border>
      <left style="dotted">
        <color indexed="23"/>
      </left>
      <right style="dotted">
        <color indexed="23"/>
      </right>
      <top/>
      <bottom/>
      <diagonal/>
    </border>
    <border>
      <left style="dotted">
        <color indexed="23"/>
      </left>
      <right/>
      <top/>
      <bottom/>
      <diagonal/>
    </border>
    <border>
      <left/>
      <right style="dotted">
        <color indexed="55"/>
      </right>
      <top style="medium">
        <color indexed="57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medium">
        <color indexed="57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medium">
        <color indexed="57"/>
      </bottom>
      <diagonal/>
    </border>
    <border>
      <left/>
      <right style="dotted">
        <color indexed="55"/>
      </right>
      <top style="dotted">
        <color indexed="55"/>
      </top>
      <bottom style="thin">
        <color theme="0" tint="-0.34998626667073579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thin">
        <color theme="0" tint="-0.34998626667073579"/>
      </bottom>
      <diagonal/>
    </border>
    <border>
      <left style="dotted">
        <color indexed="23"/>
      </left>
      <right/>
      <top style="dotted">
        <color indexed="23"/>
      </top>
      <bottom style="thin">
        <color theme="0" tint="-0.34998626667073579"/>
      </bottom>
      <diagonal/>
    </border>
    <border>
      <left/>
      <right style="dotted">
        <color indexed="23"/>
      </right>
      <top style="dotted">
        <color indexed="23"/>
      </top>
      <bottom style="medium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theme="8" tint="-0.499984740745262"/>
      </bottom>
      <diagonal/>
    </border>
    <border>
      <left style="dotted">
        <color indexed="23"/>
      </left>
      <right/>
      <top style="dotted">
        <color indexed="23"/>
      </top>
      <bottom style="medium">
        <color theme="8" tint="-0.499984740745262"/>
      </bottom>
      <diagonal/>
    </border>
  </borders>
  <cellStyleXfs count="237">
    <xf numFmtId="0" fontId="0" fillId="0" borderId="0"/>
    <xf numFmtId="49" fontId="12" fillId="0" borderId="0">
      <alignment horizontal="centerContinuous" vertical="top" wrapText="1"/>
    </xf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3" fillId="0" borderId="0" applyNumberFormat="0" applyFill="0" applyBorder="0" applyAlignment="0" applyProtection="0"/>
    <xf numFmtId="0" fontId="34" fillId="22" borderId="0" applyNumberFormat="0" applyBorder="0" applyAlignment="0" applyProtection="0"/>
    <xf numFmtId="0" fontId="10" fillId="0" borderId="0"/>
    <xf numFmtId="0" fontId="6" fillId="0" borderId="0"/>
    <xf numFmtId="0" fontId="6" fillId="0" borderId="0"/>
    <xf numFmtId="0" fontId="11" fillId="0" borderId="0"/>
    <xf numFmtId="0" fontId="45" fillId="0" borderId="0"/>
    <xf numFmtId="0" fontId="6" fillId="0" borderId="0"/>
    <xf numFmtId="0" fontId="11" fillId="0" borderId="0"/>
    <xf numFmtId="0" fontId="6" fillId="0" borderId="0"/>
    <xf numFmtId="0" fontId="8" fillId="0" borderId="0"/>
    <xf numFmtId="0" fontId="8" fillId="0" borderId="0"/>
    <xf numFmtId="0" fontId="41" fillId="0" borderId="0"/>
    <xf numFmtId="0" fontId="23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39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4" fillId="0" borderId="0"/>
    <xf numFmtId="0" fontId="49" fillId="0" borderId="0"/>
    <xf numFmtId="0" fontId="52" fillId="37" borderId="0" applyNumberFormat="0" applyBorder="0" applyAlignment="0" applyProtection="0"/>
    <xf numFmtId="0" fontId="52" fillId="37" borderId="0" applyNumberFormat="0" applyBorder="0" applyAlignment="0" applyProtection="0"/>
    <xf numFmtId="0" fontId="52" fillId="41" borderId="0" applyNumberFormat="0" applyBorder="0" applyAlignment="0" applyProtection="0"/>
    <xf numFmtId="0" fontId="52" fillId="41" borderId="0" applyNumberFormat="0" applyBorder="0" applyAlignment="0" applyProtection="0"/>
    <xf numFmtId="0" fontId="52" fillId="45" borderId="0" applyNumberFormat="0" applyBorder="0" applyAlignment="0" applyProtection="0"/>
    <xf numFmtId="0" fontId="52" fillId="45" borderId="0" applyNumberFormat="0" applyBorder="0" applyAlignment="0" applyProtection="0"/>
    <xf numFmtId="0" fontId="52" fillId="49" borderId="0" applyNumberFormat="0" applyBorder="0" applyAlignment="0" applyProtection="0"/>
    <xf numFmtId="0" fontId="52" fillId="49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7" borderId="0" applyNumberFormat="0" applyBorder="0" applyAlignment="0" applyProtection="0"/>
    <xf numFmtId="0" fontId="52" fillId="57" borderId="0" applyNumberFormat="0" applyBorder="0" applyAlignment="0" applyProtection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8" borderId="0" applyNumberFormat="0" applyBorder="0" applyAlignment="0" applyProtection="0"/>
    <xf numFmtId="0" fontId="52" fillId="58" borderId="0" applyNumberFormat="0" applyBorder="0" applyAlignment="0" applyProtection="0"/>
    <xf numFmtId="0" fontId="53" fillId="39" borderId="0" applyNumberFormat="0" applyBorder="0" applyAlignment="0" applyProtection="0"/>
    <xf numFmtId="0" fontId="53" fillId="39" borderId="0" applyNumberFormat="0" applyBorder="0" applyAlignment="0" applyProtection="0"/>
    <xf numFmtId="0" fontId="53" fillId="43" borderId="0" applyNumberFormat="0" applyBorder="0" applyAlignment="0" applyProtection="0"/>
    <xf numFmtId="0" fontId="53" fillId="43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1" fillId="0" borderId="0">
      <alignment vertical="top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32" borderId="59" applyNumberFormat="0" applyAlignment="0" applyProtection="0"/>
    <xf numFmtId="0" fontId="54" fillId="32" borderId="59" applyNumberFormat="0" applyAlignment="0" applyProtection="0"/>
    <xf numFmtId="0" fontId="55" fillId="33" borderId="60" applyNumberFormat="0" applyAlignment="0" applyProtection="0"/>
    <xf numFmtId="0" fontId="55" fillId="33" borderId="60" applyNumberFormat="0" applyAlignment="0" applyProtection="0"/>
    <xf numFmtId="0" fontId="56" fillId="33" borderId="59" applyNumberFormat="0" applyAlignment="0" applyProtection="0"/>
    <xf numFmtId="0" fontId="56" fillId="33" borderId="59" applyNumberFormat="0" applyAlignment="0" applyProtection="0"/>
    <xf numFmtId="0" fontId="57" fillId="0" borderId="56" applyNumberFormat="0" applyFill="0" applyAlignment="0" applyProtection="0"/>
    <xf numFmtId="0" fontId="57" fillId="0" borderId="56" applyNumberFormat="0" applyFill="0" applyAlignment="0" applyProtection="0"/>
    <xf numFmtId="0" fontId="58" fillId="0" borderId="57" applyNumberFormat="0" applyFill="0" applyAlignment="0" applyProtection="0"/>
    <xf numFmtId="0" fontId="58" fillId="0" borderId="57" applyNumberFormat="0" applyFill="0" applyAlignment="0" applyProtection="0"/>
    <xf numFmtId="0" fontId="59" fillId="0" borderId="58" applyNumberFormat="0" applyFill="0" applyAlignment="0" applyProtection="0"/>
    <xf numFmtId="0" fontId="59" fillId="0" borderId="58" applyNumberFormat="0" applyFill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64" applyNumberFormat="0" applyFill="0" applyAlignment="0" applyProtection="0"/>
    <xf numFmtId="0" fontId="60" fillId="0" borderId="64" applyNumberFormat="0" applyFill="0" applyAlignment="0" applyProtection="0"/>
    <xf numFmtId="0" fontId="61" fillId="34" borderId="62" applyNumberFormat="0" applyAlignment="0" applyProtection="0"/>
    <xf numFmtId="0" fontId="61" fillId="34" borderId="62" applyNumberFormat="0" applyAlignment="0" applyProtection="0"/>
    <xf numFmtId="0" fontId="62" fillId="31" borderId="0" applyNumberFormat="0" applyBorder="0" applyAlignment="0" applyProtection="0"/>
    <xf numFmtId="0" fontId="62" fillId="31" borderId="0" applyNumberFormat="0" applyBorder="0" applyAlignment="0" applyProtection="0"/>
    <xf numFmtId="0" fontId="50" fillId="0" borderId="0"/>
    <xf numFmtId="0" fontId="50" fillId="0" borderId="0"/>
    <xf numFmtId="0" fontId="63" fillId="30" borderId="0" applyNumberFormat="0" applyBorder="0" applyAlignment="0" applyProtection="0"/>
    <xf numFmtId="0" fontId="63" fillId="30" borderId="0" applyNumberFormat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2" fillId="35" borderId="63" applyNumberFormat="0" applyFont="0" applyAlignment="0" applyProtection="0"/>
    <xf numFmtId="0" fontId="52" fillId="35" borderId="63" applyNumberFormat="0" applyFont="0" applyAlignment="0" applyProtection="0"/>
    <xf numFmtId="0" fontId="65" fillId="0" borderId="61" applyNumberFormat="0" applyFill="0" applyAlignment="0" applyProtection="0"/>
    <xf numFmtId="0" fontId="65" fillId="0" borderId="61" applyNumberForma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29" borderId="0" applyNumberFormat="0" applyBorder="0" applyAlignment="0" applyProtection="0"/>
    <xf numFmtId="0" fontId="67" fillId="29" borderId="0" applyNumberFormat="0" applyBorder="0" applyAlignment="0" applyProtection="0"/>
    <xf numFmtId="0" fontId="4" fillId="0" borderId="0"/>
    <xf numFmtId="0" fontId="4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4" fillId="22" borderId="0" applyNumberFormat="0" applyBorder="0" applyAlignment="0" applyProtection="0"/>
    <xf numFmtId="0" fontId="6" fillId="0" borderId="0"/>
    <xf numFmtId="0" fontId="1" fillId="0" borderId="0"/>
    <xf numFmtId="0" fontId="11" fillId="0" borderId="0"/>
    <xf numFmtId="0" fontId="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4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164" fontId="4" fillId="0" borderId="0" applyFont="0" applyFill="0" applyBorder="0" applyAlignment="0" applyProtection="0"/>
    <xf numFmtId="0" fontId="3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6" fillId="0" borderId="0"/>
  </cellStyleXfs>
  <cellXfs count="272">
    <xf numFmtId="0" fontId="0" fillId="0" borderId="0" xfId="0"/>
    <xf numFmtId="0" fontId="6" fillId="0" borderId="0" xfId="59"/>
    <xf numFmtId="0" fontId="6" fillId="0" borderId="0" xfId="59" applyAlignment="1">
      <alignment horizontal="center"/>
    </xf>
    <xf numFmtId="0" fontId="6" fillId="0" borderId="0" xfId="57" applyBorder="1"/>
    <xf numFmtId="0" fontId="6" fillId="0" borderId="0" xfId="57"/>
    <xf numFmtId="0" fontId="6" fillId="0" borderId="0" xfId="57" applyAlignment="1"/>
    <xf numFmtId="4" fontId="6" fillId="0" borderId="0" xfId="57" applyNumberFormat="1" applyBorder="1"/>
    <xf numFmtId="0" fontId="7" fillId="0" borderId="15" xfId="57" applyFont="1" applyFill="1" applyBorder="1" applyAlignment="1">
      <alignment horizontal="center" vertical="center" wrapText="1"/>
    </xf>
    <xf numFmtId="14" fontId="7" fillId="0" borderId="23" xfId="57" applyNumberFormat="1" applyFont="1" applyFill="1" applyBorder="1" applyAlignment="1">
      <alignment horizontal="center" vertical="center" wrapText="1"/>
    </xf>
    <xf numFmtId="0" fontId="6" fillId="0" borderId="17" xfId="57" applyFont="1" applyFill="1" applyBorder="1" applyAlignment="1">
      <alignment vertical="center"/>
    </xf>
    <xf numFmtId="0" fontId="14" fillId="0" borderId="17" xfId="57" applyFont="1" applyFill="1" applyBorder="1" applyAlignment="1">
      <alignment vertical="center"/>
    </xf>
    <xf numFmtId="0" fontId="6" fillId="0" borderId="0" xfId="57" applyFill="1"/>
    <xf numFmtId="166" fontId="15" fillId="0" borderId="19" xfId="57" applyNumberFormat="1" applyFont="1" applyFill="1" applyBorder="1" applyAlignment="1">
      <alignment horizontal="right" vertical="center"/>
    </xf>
    <xf numFmtId="0" fontId="14" fillId="0" borderId="0" xfId="57" applyFont="1" applyFill="1"/>
    <xf numFmtId="0" fontId="20" fillId="0" borderId="42" xfId="57" applyFont="1" applyFill="1" applyBorder="1" applyAlignment="1"/>
    <xf numFmtId="0" fontId="6" fillId="0" borderId="0" xfId="57" applyFont="1" applyFill="1"/>
    <xf numFmtId="166" fontId="4" fillId="0" borderId="19" xfId="57" applyNumberFormat="1" applyFont="1" applyFill="1" applyBorder="1" applyAlignment="1">
      <alignment horizontal="right" vertical="center"/>
    </xf>
    <xf numFmtId="0" fontId="43" fillId="0" borderId="0" xfId="46" applyFont="1"/>
    <xf numFmtId="0" fontId="9" fillId="0" borderId="24" xfId="57" applyFont="1" applyFill="1" applyBorder="1" applyAlignment="1">
      <alignment horizontal="center" vertical="center" wrapText="1"/>
    </xf>
    <xf numFmtId="0" fontId="6" fillId="0" borderId="0" xfId="57" applyFill="1" applyAlignment="1">
      <alignment horizontal="left"/>
    </xf>
    <xf numFmtId="0" fontId="9" fillId="0" borderId="0" xfId="0" applyFont="1"/>
    <xf numFmtId="0" fontId="6" fillId="0" borderId="0" xfId="57"/>
    <xf numFmtId="4" fontId="6" fillId="0" borderId="18" xfId="57" applyNumberFormat="1" applyFont="1" applyFill="1" applyBorder="1" applyAlignment="1">
      <alignment horizontal="right" vertical="center" wrapText="1"/>
    </xf>
    <xf numFmtId="4" fontId="14" fillId="0" borderId="18" xfId="57" applyNumberFormat="1" applyFont="1" applyFill="1" applyBorder="1" applyAlignment="1">
      <alignment horizontal="right" vertical="center" wrapText="1"/>
    </xf>
    <xf numFmtId="0" fontId="6" fillId="0" borderId="0" xfId="44"/>
    <xf numFmtId="0" fontId="14" fillId="0" borderId="28" xfId="79" applyFont="1" applyFill="1" applyBorder="1" applyAlignment="1">
      <alignment horizontal="right" vertical="center" indent="1"/>
    </xf>
    <xf numFmtId="0" fontId="7" fillId="0" borderId="0" xfId="0" applyFont="1"/>
    <xf numFmtId="0" fontId="6" fillId="0" borderId="0" xfId="44" applyFont="1"/>
    <xf numFmtId="0" fontId="14" fillId="0" borderId="34" xfId="79" applyFont="1" applyFill="1" applyBorder="1" applyAlignment="1">
      <alignment horizontal="right" vertical="center" indent="1"/>
    </xf>
    <xf numFmtId="0" fontId="7" fillId="0" borderId="36" xfId="79" applyFont="1" applyBorder="1" applyAlignment="1">
      <alignment horizontal="right" vertical="center" indent="1"/>
    </xf>
    <xf numFmtId="0" fontId="42" fillId="0" borderId="0" xfId="44" applyFont="1"/>
    <xf numFmtId="0" fontId="6" fillId="0" borderId="18" xfId="60" applyFont="1" applyFill="1" applyBorder="1" applyAlignment="1">
      <alignment horizontal="center" vertical="center" wrapText="1"/>
    </xf>
    <xf numFmtId="2" fontId="6" fillId="0" borderId="19" xfId="60" applyNumberFormat="1" applyFont="1" applyFill="1" applyBorder="1" applyAlignment="1">
      <alignment horizontal="center" vertical="center" wrapText="1"/>
    </xf>
    <xf numFmtId="1" fontId="6" fillId="0" borderId="19" xfId="60" applyNumberFormat="1" applyFont="1" applyFill="1" applyBorder="1" applyAlignment="1">
      <alignment horizontal="center" vertical="center" wrapText="1"/>
    </xf>
    <xf numFmtId="0" fontId="4" fillId="0" borderId="18" xfId="60" applyFont="1" applyFill="1" applyBorder="1" applyAlignment="1">
      <alignment horizontal="center" vertical="center" wrapText="1"/>
    </xf>
    <xf numFmtId="0" fontId="6" fillId="0" borderId="46" xfId="60" applyFont="1" applyFill="1" applyBorder="1" applyAlignment="1">
      <alignment horizontal="center" vertical="center" wrapText="1"/>
    </xf>
    <xf numFmtId="1" fontId="6" fillId="0" borderId="47" xfId="60" applyNumberFormat="1" applyFont="1" applyFill="1" applyBorder="1" applyAlignment="1">
      <alignment horizontal="center" vertical="center" wrapText="1"/>
    </xf>
    <xf numFmtId="0" fontId="48" fillId="0" borderId="0" xfId="59" applyFont="1" applyAlignment="1">
      <alignment horizontal="left"/>
    </xf>
    <xf numFmtId="0" fontId="21" fillId="0" borderId="0" xfId="31" applyFont="1" applyAlignment="1" applyProtection="1"/>
    <xf numFmtId="0" fontId="7" fillId="0" borderId="0" xfId="59" applyFont="1"/>
    <xf numFmtId="0" fontId="7" fillId="0" borderId="49" xfId="58" applyFont="1" applyFill="1" applyBorder="1" applyAlignment="1">
      <alignment horizontal="center" vertical="center" wrapText="1"/>
    </xf>
    <xf numFmtId="0" fontId="7" fillId="0" borderId="52" xfId="79" applyFont="1" applyFill="1" applyBorder="1" applyAlignment="1">
      <alignment horizontal="right" vertical="center" indent="1"/>
    </xf>
    <xf numFmtId="0" fontId="7" fillId="0" borderId="50" xfId="79" applyFont="1" applyBorder="1" applyAlignment="1">
      <alignment horizontal="left" vertical="center" indent="1"/>
    </xf>
    <xf numFmtId="0" fontId="7" fillId="0" borderId="51" xfId="79" applyFont="1" applyBorder="1" applyAlignment="1">
      <alignment horizontal="left" vertical="center" wrapText="1" indent="1"/>
    </xf>
    <xf numFmtId="0" fontId="6" fillId="0" borderId="53" xfId="79" applyFont="1" applyBorder="1" applyAlignment="1">
      <alignment horizontal="right" vertical="center" indent="1"/>
    </xf>
    <xf numFmtId="0" fontId="7" fillId="0" borderId="54" xfId="79" applyFont="1" applyBorder="1" applyAlignment="1">
      <alignment horizontal="left" vertical="center" wrapText="1" indent="1"/>
    </xf>
    <xf numFmtId="0" fontId="7" fillId="0" borderId="52" xfId="79" applyFont="1" applyBorder="1" applyAlignment="1">
      <alignment horizontal="right" vertical="center" indent="1"/>
    </xf>
    <xf numFmtId="0" fontId="6" fillId="0" borderId="0" xfId="59" applyFont="1"/>
    <xf numFmtId="0" fontId="6" fillId="0" borderId="53" xfId="79" applyFont="1" applyFill="1" applyBorder="1" applyAlignment="1">
      <alignment horizontal="right" vertical="center" indent="1"/>
    </xf>
    <xf numFmtId="0" fontId="4" fillId="0" borderId="53" xfId="79" applyFont="1" applyFill="1" applyBorder="1" applyAlignment="1">
      <alignment horizontal="right" vertical="center" indent="1"/>
    </xf>
    <xf numFmtId="166" fontId="6" fillId="0" borderId="0" xfId="235" applyNumberFormat="1" applyFont="1"/>
    <xf numFmtId="0" fontId="6" fillId="0" borderId="0" xfId="57" applyFont="1"/>
    <xf numFmtId="0" fontId="9" fillId="0" borderId="42" xfId="57" applyFont="1" applyFill="1" applyBorder="1" applyAlignment="1">
      <alignment horizontal="right"/>
    </xf>
    <xf numFmtId="0" fontId="6" fillId="0" borderId="0" xfId="57" applyFont="1" applyBorder="1"/>
    <xf numFmtId="0" fontId="7" fillId="0" borderId="15" xfId="57" applyFont="1" applyBorder="1" applyAlignment="1">
      <alignment horizontal="center" vertical="center" wrapText="1"/>
    </xf>
    <xf numFmtId="14" fontId="7" fillId="0" borderId="24" xfId="57" applyNumberFormat="1" applyFont="1" applyFill="1" applyBorder="1" applyAlignment="1">
      <alignment horizontal="center" vertical="center" wrapText="1"/>
    </xf>
    <xf numFmtId="10" fontId="7" fillId="0" borderId="24" xfId="57" applyNumberFormat="1" applyFont="1" applyFill="1" applyBorder="1" applyAlignment="1">
      <alignment horizontal="center" vertical="center" wrapText="1"/>
    </xf>
    <xf numFmtId="0" fontId="7" fillId="0" borderId="20" xfId="57" applyFont="1" applyBorder="1" applyAlignment="1">
      <alignment vertical="center"/>
    </xf>
    <xf numFmtId="168" fontId="9" fillId="0" borderId="21" xfId="57" applyNumberFormat="1" applyFont="1" applyFill="1" applyBorder="1" applyAlignment="1">
      <alignment vertical="center"/>
    </xf>
    <xf numFmtId="166" fontId="9" fillId="0" borderId="21" xfId="66" applyNumberFormat="1" applyFont="1" applyFill="1" applyBorder="1" applyAlignment="1">
      <alignment vertical="center"/>
    </xf>
    <xf numFmtId="0" fontId="6" fillId="0" borderId="16" xfId="57" applyFont="1" applyBorder="1" applyAlignment="1">
      <alignment horizontal="right" vertical="center"/>
    </xf>
    <xf numFmtId="168" fontId="4" fillId="0" borderId="22" xfId="57" applyNumberFormat="1" applyFont="1" applyFill="1" applyBorder="1" applyAlignment="1">
      <alignment vertical="center"/>
    </xf>
    <xf numFmtId="166" fontId="4" fillId="0" borderId="22" xfId="66" applyNumberFormat="1" applyFont="1" applyFill="1" applyBorder="1" applyAlignment="1">
      <alignment vertical="center"/>
    </xf>
    <xf numFmtId="0" fontId="7" fillId="0" borderId="17" xfId="57" applyFont="1" applyBorder="1" applyAlignment="1">
      <alignment vertical="center"/>
    </xf>
    <xf numFmtId="168" fontId="9" fillId="0" borderId="22" xfId="57" applyNumberFormat="1" applyFont="1" applyFill="1" applyBorder="1" applyAlignment="1">
      <alignment vertical="center"/>
    </xf>
    <xf numFmtId="166" fontId="9" fillId="0" borderId="22" xfId="66" applyNumberFormat="1" applyFont="1" applyFill="1" applyBorder="1" applyAlignment="1">
      <alignment vertical="center"/>
    </xf>
    <xf numFmtId="0" fontId="9" fillId="0" borderId="17" xfId="59" applyFont="1" applyBorder="1" applyAlignment="1">
      <alignment vertical="center"/>
    </xf>
    <xf numFmtId="0" fontId="7" fillId="0" borderId="14" xfId="57" applyFont="1" applyBorder="1" applyAlignment="1">
      <alignment vertical="center"/>
    </xf>
    <xf numFmtId="168" fontId="9" fillId="0" borderId="13" xfId="57" applyNumberFormat="1" applyFont="1" applyFill="1" applyBorder="1" applyAlignment="1">
      <alignment vertical="center"/>
    </xf>
    <xf numFmtId="166" fontId="9" fillId="0" borderId="41" xfId="66" applyNumberFormat="1" applyFont="1" applyFill="1" applyBorder="1" applyAlignment="1">
      <alignment vertical="center"/>
    </xf>
    <xf numFmtId="166" fontId="9" fillId="0" borderId="26" xfId="66" applyNumberFormat="1" applyFont="1" applyFill="1" applyBorder="1" applyAlignment="1">
      <alignment vertical="center"/>
    </xf>
    <xf numFmtId="168" fontId="6" fillId="0" borderId="0" xfId="57" applyNumberFormat="1" applyFont="1" applyBorder="1"/>
    <xf numFmtId="0" fontId="6" fillId="0" borderId="17" xfId="57" applyFont="1" applyBorder="1" applyAlignment="1">
      <alignment horizontal="right" vertical="center"/>
    </xf>
    <xf numFmtId="0" fontId="4" fillId="0" borderId="46" xfId="60" applyFont="1" applyFill="1" applyBorder="1" applyAlignment="1">
      <alignment horizontal="center" vertical="center" wrapText="1"/>
    </xf>
    <xf numFmtId="166" fontId="4" fillId="0" borderId="41" xfId="66" applyNumberFormat="1" applyFont="1" applyFill="1" applyBorder="1" applyAlignment="1">
      <alignment vertical="center"/>
    </xf>
    <xf numFmtId="166" fontId="4" fillId="0" borderId="26" xfId="66" applyNumberFormat="1" applyFont="1" applyFill="1" applyBorder="1" applyAlignment="1">
      <alignment vertical="center"/>
    </xf>
    <xf numFmtId="4" fontId="7" fillId="0" borderId="0" xfId="0" applyNumberFormat="1" applyFont="1" applyFill="1" applyBorder="1"/>
    <xf numFmtId="0" fontId="19" fillId="0" borderId="0" xfId="0" applyFont="1" applyFill="1" applyAlignment="1">
      <alignment horizontal="left"/>
    </xf>
    <xf numFmtId="166" fontId="7" fillId="0" borderId="0" xfId="57" applyNumberFormat="1" applyFont="1" applyFill="1" applyAlignment="1">
      <alignment horizontal="right"/>
    </xf>
    <xf numFmtId="0" fontId="21" fillId="0" borderId="0" xfId="31" applyFont="1" applyFill="1" applyAlignment="1" applyProtection="1">
      <alignment horizontal="left"/>
    </xf>
    <xf numFmtId="14" fontId="4" fillId="0" borderId="28" xfId="236" applyNumberFormat="1" applyFont="1" applyBorder="1" applyAlignment="1">
      <alignment horizontal="center" vertical="center"/>
    </xf>
    <xf numFmtId="14" fontId="7" fillId="0" borderId="48" xfId="59" applyNumberFormat="1" applyFont="1" applyBorder="1" applyAlignment="1">
      <alignment horizontal="center" vertical="center"/>
    </xf>
    <xf numFmtId="0" fontId="69" fillId="0" borderId="0" xfId="0" applyFont="1"/>
    <xf numFmtId="14" fontId="6" fillId="0" borderId="0" xfId="59" applyNumberFormat="1"/>
    <xf numFmtId="14" fontId="69" fillId="0" borderId="0" xfId="0" applyNumberFormat="1" applyFont="1"/>
    <xf numFmtId="14" fontId="4" fillId="0" borderId="34" xfId="236" applyNumberFormat="1" applyFont="1" applyBorder="1" applyAlignment="1">
      <alignment horizontal="center" vertical="center"/>
    </xf>
    <xf numFmtId="0" fontId="6" fillId="0" borderId="67" xfId="60" applyFont="1" applyFill="1" applyBorder="1" applyAlignment="1">
      <alignment horizontal="center" vertical="center" wrapText="1"/>
    </xf>
    <xf numFmtId="0" fontId="4" fillId="0" borderId="67" xfId="60" applyFont="1" applyFill="1" applyBorder="1" applyAlignment="1">
      <alignment horizontal="center" vertical="center" wrapText="1"/>
    </xf>
    <xf numFmtId="2" fontId="6" fillId="0" borderId="22" xfId="60" applyNumberFormat="1" applyFont="1" applyFill="1" applyBorder="1" applyAlignment="1">
      <alignment horizontal="center" vertical="center" wrapText="1"/>
    </xf>
    <xf numFmtId="1" fontId="6" fillId="0" borderId="68" xfId="60" applyNumberFormat="1" applyFont="1" applyFill="1" applyBorder="1" applyAlignment="1">
      <alignment horizontal="center" vertical="center" wrapText="1"/>
    </xf>
    <xf numFmtId="0" fontId="19" fillId="0" borderId="25" xfId="0" applyFont="1" applyFill="1" applyBorder="1" applyAlignment="1"/>
    <xf numFmtId="166" fontId="69" fillId="0" borderId="0" xfId="235" applyNumberFormat="1" applyFont="1"/>
    <xf numFmtId="9" fontId="42" fillId="0" borderId="0" xfId="235" applyFont="1"/>
    <xf numFmtId="0" fontId="42" fillId="0" borderId="0" xfId="57" applyFont="1" applyBorder="1" applyAlignment="1">
      <alignment vertical="center" wrapText="1"/>
    </xf>
    <xf numFmtId="0" fontId="14" fillId="0" borderId="69" xfId="79" applyFont="1" applyFill="1" applyBorder="1" applyAlignment="1">
      <alignment horizontal="right" vertical="center" indent="1"/>
    </xf>
    <xf numFmtId="0" fontId="7" fillId="0" borderId="71" xfId="79" applyFont="1" applyFill="1" applyBorder="1" applyAlignment="1">
      <alignment horizontal="right" vertical="center" indent="1"/>
    </xf>
    <xf numFmtId="0" fontId="6" fillId="0" borderId="55" xfId="79" applyFont="1" applyBorder="1" applyAlignment="1">
      <alignment horizontal="right" vertical="center" indent="1"/>
    </xf>
    <xf numFmtId="169" fontId="42" fillId="0" borderId="0" xfId="44" applyNumberFormat="1" applyFont="1"/>
    <xf numFmtId="166" fontId="4" fillId="0" borderId="21" xfId="57" applyNumberFormat="1" applyFont="1" applyFill="1" applyBorder="1" applyAlignment="1">
      <alignment horizontal="right" vertical="center"/>
    </xf>
    <xf numFmtId="166" fontId="6" fillId="0" borderId="0" xfId="235" applyNumberFormat="1" applyFont="1" applyFill="1"/>
    <xf numFmtId="170" fontId="42" fillId="0" borderId="0" xfId="44" applyNumberFormat="1" applyFont="1"/>
    <xf numFmtId="1" fontId="42" fillId="0" borderId="0" xfId="44" applyNumberFormat="1" applyFont="1"/>
    <xf numFmtId="14" fontId="4" fillId="0" borderId="73" xfId="236" applyNumberFormat="1" applyFont="1" applyBorder="1" applyAlignment="1">
      <alignment horizontal="center" vertical="center"/>
    </xf>
    <xf numFmtId="0" fontId="6" fillId="0" borderId="74" xfId="60" applyFont="1" applyFill="1" applyBorder="1" applyAlignment="1">
      <alignment horizontal="center" vertical="center" wrapText="1"/>
    </xf>
    <xf numFmtId="0" fontId="4" fillId="0" borderId="74" xfId="60" applyFont="1" applyFill="1" applyBorder="1" applyAlignment="1">
      <alignment horizontal="center" vertical="center" wrapText="1"/>
    </xf>
    <xf numFmtId="2" fontId="6" fillId="0" borderId="75" xfId="60" applyNumberFormat="1" applyFont="1" applyFill="1" applyBorder="1" applyAlignment="1">
      <alignment horizontal="center" vertical="center" wrapText="1"/>
    </xf>
    <xf numFmtId="1" fontId="6" fillId="0" borderId="75" xfId="60" applyNumberFormat="1" applyFont="1" applyFill="1" applyBorder="1" applyAlignment="1">
      <alignment horizontal="center" vertical="center" wrapText="1"/>
    </xf>
    <xf numFmtId="9" fontId="6" fillId="0" borderId="0" xfId="235" applyFont="1"/>
    <xf numFmtId="166" fontId="6" fillId="0" borderId="0" xfId="57" applyNumberFormat="1" applyFill="1" applyAlignment="1">
      <alignment horizontal="right"/>
    </xf>
    <xf numFmtId="0" fontId="6" fillId="0" borderId="0" xfId="57" applyFill="1" applyAlignment="1"/>
    <xf numFmtId="0" fontId="7" fillId="0" borderId="0" xfId="57" applyFont="1" applyFill="1" applyAlignment="1">
      <alignment horizontal="right"/>
    </xf>
    <xf numFmtId="49" fontId="7" fillId="61" borderId="30" xfId="75" applyNumberFormat="1" applyFont="1" applyFill="1" applyBorder="1" applyAlignment="1">
      <alignment horizontal="center" vertical="center" wrapText="1"/>
    </xf>
    <xf numFmtId="0" fontId="7" fillId="61" borderId="40" xfId="75" applyFont="1" applyFill="1" applyBorder="1" applyAlignment="1">
      <alignment horizontal="right" vertical="center"/>
    </xf>
    <xf numFmtId="0" fontId="7" fillId="61" borderId="33" xfId="75" applyFont="1" applyFill="1" applyBorder="1" applyAlignment="1">
      <alignment horizontal="right" vertical="center"/>
    </xf>
    <xf numFmtId="166" fontId="16" fillId="61" borderId="44" xfId="75" applyNumberFormat="1" applyFont="1" applyFill="1" applyBorder="1" applyAlignment="1">
      <alignment horizontal="right" vertical="center"/>
    </xf>
    <xf numFmtId="0" fontId="7" fillId="61" borderId="27" xfId="75" applyFont="1" applyFill="1" applyBorder="1" applyAlignment="1">
      <alignment horizontal="right" vertical="center"/>
    </xf>
    <xf numFmtId="166" fontId="14" fillId="61" borderId="27" xfId="75" applyNumberFormat="1" applyFont="1" applyFill="1" applyBorder="1" applyAlignment="1">
      <alignment horizontal="right" vertical="center"/>
    </xf>
    <xf numFmtId="0" fontId="6" fillId="61" borderId="27" xfId="75" applyFont="1" applyFill="1" applyBorder="1" applyAlignment="1">
      <alignment horizontal="right" vertical="center"/>
    </xf>
    <xf numFmtId="0" fontId="6" fillId="61" borderId="45" xfId="75" applyFont="1" applyFill="1" applyBorder="1" applyAlignment="1">
      <alignment horizontal="right" vertical="center"/>
    </xf>
    <xf numFmtId="166" fontId="7" fillId="61" borderId="37" xfId="75" applyNumberFormat="1" applyFont="1" applyFill="1" applyBorder="1" applyAlignment="1">
      <alignment horizontal="right" vertical="center"/>
    </xf>
    <xf numFmtId="168" fontId="7" fillId="61" borderId="38" xfId="75" applyNumberFormat="1" applyFont="1" applyFill="1" applyBorder="1" applyAlignment="1">
      <alignment horizontal="right" vertical="center"/>
    </xf>
    <xf numFmtId="168" fontId="7" fillId="61" borderId="35" xfId="75" applyNumberFormat="1" applyFont="1" applyFill="1" applyBorder="1" applyAlignment="1">
      <alignment horizontal="right" vertical="center"/>
    </xf>
    <xf numFmtId="168" fontId="6" fillId="61" borderId="29" xfId="75" applyNumberFormat="1" applyFont="1" applyFill="1" applyBorder="1" applyAlignment="1">
      <alignment horizontal="right" vertical="center"/>
    </xf>
    <xf numFmtId="168" fontId="6" fillId="61" borderId="35" xfId="75" applyNumberFormat="1" applyFont="1" applyFill="1" applyBorder="1" applyAlignment="1">
      <alignment horizontal="right" vertical="center"/>
    </xf>
    <xf numFmtId="168" fontId="6" fillId="61" borderId="43" xfId="75" applyNumberFormat="1" applyFont="1" applyFill="1" applyBorder="1" applyAlignment="1">
      <alignment horizontal="right" vertical="center"/>
    </xf>
    <xf numFmtId="166" fontId="14" fillId="61" borderId="70" xfId="75" applyNumberFormat="1" applyFont="1" applyFill="1" applyBorder="1" applyAlignment="1">
      <alignment horizontal="right" vertical="center"/>
    </xf>
    <xf numFmtId="166" fontId="16" fillId="61" borderId="43" xfId="75" applyNumberFormat="1" applyFont="1" applyFill="1" applyBorder="1" applyAlignment="1">
      <alignment horizontal="right" vertical="center"/>
    </xf>
    <xf numFmtId="49" fontId="7" fillId="62" borderId="30" xfId="75" applyNumberFormat="1" applyFont="1" applyFill="1" applyBorder="1" applyAlignment="1">
      <alignment horizontal="center" vertical="center" wrapText="1"/>
    </xf>
    <xf numFmtId="0" fontId="7" fillId="62" borderId="40" xfId="75" applyFont="1" applyFill="1" applyBorder="1" applyAlignment="1">
      <alignment vertical="center"/>
    </xf>
    <xf numFmtId="0" fontId="7" fillId="62" borderId="33" xfId="75" applyFont="1" applyFill="1" applyBorder="1" applyAlignment="1">
      <alignment vertical="center"/>
    </xf>
    <xf numFmtId="166" fontId="16" fillId="62" borderId="44" xfId="75" applyNumberFormat="1" applyFont="1" applyFill="1" applyBorder="1" applyAlignment="1">
      <alignment vertical="center"/>
    </xf>
    <xf numFmtId="0" fontId="7" fillId="62" borderId="27" xfId="75" applyFont="1" applyFill="1" applyBorder="1" applyAlignment="1">
      <alignment vertical="center"/>
    </xf>
    <xf numFmtId="166" fontId="14" fillId="62" borderId="27" xfId="75" applyNumberFormat="1" applyFont="1" applyFill="1" applyBorder="1" applyAlignment="1">
      <alignment vertical="center"/>
    </xf>
    <xf numFmtId="0" fontId="6" fillId="62" borderId="27" xfId="75" applyFont="1" applyFill="1" applyBorder="1" applyAlignment="1">
      <alignment vertical="center"/>
    </xf>
    <xf numFmtId="0" fontId="6" fillId="62" borderId="45" xfId="75" applyFont="1" applyFill="1" applyBorder="1" applyAlignment="1">
      <alignment vertical="center"/>
    </xf>
    <xf numFmtId="166" fontId="7" fillId="62" borderId="37" xfId="75" applyNumberFormat="1" applyFont="1" applyFill="1" applyBorder="1" applyAlignment="1">
      <alignment vertical="center"/>
    </xf>
    <xf numFmtId="168" fontId="7" fillId="62" borderId="38" xfId="75" applyNumberFormat="1" applyFont="1" applyFill="1" applyBorder="1" applyAlignment="1">
      <alignment horizontal="right" vertical="center"/>
    </xf>
    <xf numFmtId="168" fontId="7" fillId="62" borderId="35" xfId="75" applyNumberFormat="1" applyFont="1" applyFill="1" applyBorder="1" applyAlignment="1">
      <alignment horizontal="right" vertical="center"/>
    </xf>
    <xf numFmtId="168" fontId="6" fillId="62" borderId="29" xfId="75" applyNumberFormat="1" applyFont="1" applyFill="1" applyBorder="1" applyAlignment="1">
      <alignment horizontal="right" vertical="center"/>
    </xf>
    <xf numFmtId="168" fontId="6" fillId="62" borderId="35" xfId="75" applyNumberFormat="1" applyFont="1" applyFill="1" applyBorder="1" applyAlignment="1">
      <alignment horizontal="right" vertical="center"/>
    </xf>
    <xf numFmtId="168" fontId="6" fillId="62" borderId="43" xfId="75" applyNumberFormat="1" applyFont="1" applyFill="1" applyBorder="1" applyAlignment="1">
      <alignment horizontal="right" vertical="center"/>
    </xf>
    <xf numFmtId="166" fontId="14" fillId="62" borderId="70" xfId="75" applyNumberFormat="1" applyFont="1" applyFill="1" applyBorder="1" applyAlignment="1">
      <alignment horizontal="right" vertical="center"/>
    </xf>
    <xf numFmtId="166" fontId="16" fillId="62" borderId="43" xfId="75" applyNumberFormat="1" applyFont="1" applyFill="1" applyBorder="1" applyAlignment="1">
      <alignment horizontal="right" vertical="center"/>
    </xf>
    <xf numFmtId="0" fontId="17" fillId="62" borderId="31" xfId="58" applyFont="1" applyFill="1" applyBorder="1" applyAlignment="1">
      <alignment horizontal="center" vertical="center" wrapText="1"/>
    </xf>
    <xf numFmtId="166" fontId="17" fillId="62" borderId="32" xfId="75" applyNumberFormat="1" applyFont="1" applyFill="1" applyBorder="1" applyAlignment="1">
      <alignment vertical="center"/>
    </xf>
    <xf numFmtId="166" fontId="17" fillId="62" borderId="44" xfId="77" applyNumberFormat="1" applyFont="1" applyFill="1" applyBorder="1" applyAlignment="1">
      <alignment vertical="center"/>
    </xf>
    <xf numFmtId="166" fontId="17" fillId="62" borderId="27" xfId="75" applyNumberFormat="1" applyFont="1" applyFill="1" applyBorder="1" applyAlignment="1">
      <alignment vertical="center"/>
    </xf>
    <xf numFmtId="166" fontId="15" fillId="62" borderId="27" xfId="75" applyNumberFormat="1" applyFont="1" applyFill="1" applyBorder="1" applyAlignment="1">
      <alignment vertical="center"/>
    </xf>
    <xf numFmtId="166" fontId="15" fillId="62" borderId="27" xfId="75" applyNumberFormat="1" applyFont="1" applyFill="1" applyBorder="1" applyAlignment="1">
      <alignment horizontal="right" vertical="center"/>
    </xf>
    <xf numFmtId="166" fontId="15" fillId="62" borderId="45" xfId="75" applyNumberFormat="1" applyFont="1" applyFill="1" applyBorder="1" applyAlignment="1">
      <alignment horizontal="right" vertical="center"/>
    </xf>
    <xf numFmtId="166" fontId="17" fillId="62" borderId="32" xfId="77" applyNumberFormat="1" applyFont="1" applyFill="1" applyBorder="1" applyAlignment="1">
      <alignment vertical="center"/>
    </xf>
    <xf numFmtId="166" fontId="17" fillId="62" borderId="32" xfId="75" applyNumberFormat="1" applyFont="1" applyFill="1" applyBorder="1" applyAlignment="1">
      <alignment horizontal="right" vertical="center"/>
    </xf>
    <xf numFmtId="166" fontId="17" fillId="62" borderId="44" xfId="75" applyNumberFormat="1" applyFont="1" applyFill="1" applyBorder="1" applyAlignment="1">
      <alignment horizontal="right" vertical="center"/>
    </xf>
    <xf numFmtId="0" fontId="15" fillId="62" borderId="27" xfId="75" applyNumberFormat="1" applyFont="1" applyFill="1" applyBorder="1" applyAlignment="1">
      <alignment horizontal="right" vertical="center"/>
    </xf>
    <xf numFmtId="166" fontId="15" fillId="62" borderId="27" xfId="235" applyNumberFormat="1" applyFont="1" applyFill="1" applyBorder="1" applyAlignment="1">
      <alignment vertical="center"/>
    </xf>
    <xf numFmtId="166" fontId="15" fillId="62" borderId="43" xfId="75" applyNumberFormat="1" applyFont="1" applyFill="1" applyBorder="1" applyAlignment="1">
      <alignment horizontal="right" vertical="center"/>
    </xf>
    <xf numFmtId="166" fontId="15" fillId="62" borderId="70" xfId="235" applyNumberFormat="1" applyFont="1" applyFill="1" applyBorder="1" applyAlignment="1">
      <alignment horizontal="right" vertical="center"/>
    </xf>
    <xf numFmtId="166" fontId="17" fillId="62" borderId="43" xfId="235" applyNumberFormat="1" applyFont="1" applyFill="1" applyBorder="1" applyAlignment="1">
      <alignment horizontal="right" vertical="center"/>
    </xf>
    <xf numFmtId="166" fontId="15" fillId="60" borderId="70" xfId="75" applyNumberFormat="1" applyFont="1" applyFill="1" applyBorder="1" applyAlignment="1">
      <alignment horizontal="right" vertical="center"/>
    </xf>
    <xf numFmtId="166" fontId="17" fillId="60" borderId="72" xfId="75" applyNumberFormat="1" applyFont="1" applyFill="1" applyBorder="1" applyAlignment="1">
      <alignment horizontal="right" vertical="center"/>
    </xf>
    <xf numFmtId="0" fontId="9" fillId="0" borderId="25" xfId="94" applyFont="1" applyFill="1" applyBorder="1" applyAlignment="1">
      <alignment horizontal="center" vertical="center" wrapText="1"/>
    </xf>
    <xf numFmtId="0" fontId="7" fillId="0" borderId="66" xfId="57" applyFont="1" applyBorder="1" applyAlignment="1">
      <alignment horizontal="center" vertical="center" wrapText="1"/>
    </xf>
    <xf numFmtId="14" fontId="15" fillId="0" borderId="28" xfId="236" applyNumberFormat="1" applyFont="1" applyBorder="1" applyAlignment="1">
      <alignment horizontal="center" vertical="center"/>
    </xf>
    <xf numFmtId="0" fontId="14" fillId="0" borderId="46" xfId="60" applyFont="1" applyFill="1" applyBorder="1" applyAlignment="1">
      <alignment horizontal="center" vertical="center" wrapText="1"/>
    </xf>
    <xf numFmtId="0" fontId="15" fillId="0" borderId="46" xfId="60" applyFont="1" applyFill="1" applyBorder="1" applyAlignment="1">
      <alignment horizontal="center" vertical="center" wrapText="1"/>
    </xf>
    <xf numFmtId="2" fontId="14" fillId="0" borderId="19" xfId="60" applyNumberFormat="1" applyFont="1" applyFill="1" applyBorder="1" applyAlignment="1">
      <alignment horizontal="center" vertical="center" wrapText="1"/>
    </xf>
    <xf numFmtId="1" fontId="14" fillId="0" borderId="47" xfId="60" applyNumberFormat="1" applyFont="1" applyFill="1" applyBorder="1" applyAlignment="1">
      <alignment horizontal="center" vertical="center" wrapText="1"/>
    </xf>
    <xf numFmtId="0" fontId="14" fillId="0" borderId="0" xfId="59" applyFont="1"/>
    <xf numFmtId="4" fontId="6" fillId="0" borderId="25" xfId="57" applyNumberFormat="1" applyFont="1" applyFill="1" applyBorder="1" applyAlignment="1">
      <alignment horizontal="center" vertical="center"/>
    </xf>
    <xf numFmtId="168" fontId="6" fillId="0" borderId="25" xfId="57" applyNumberFormat="1" applyFont="1" applyFill="1" applyBorder="1" applyAlignment="1">
      <alignment horizontal="center" vertical="center"/>
    </xf>
    <xf numFmtId="0" fontId="7" fillId="0" borderId="0" xfId="57" applyFont="1" applyAlignment="1">
      <alignment horizontal="right" vertical="center"/>
    </xf>
    <xf numFmtId="168" fontId="7" fillId="0" borderId="0" xfId="57" applyNumberFormat="1" applyFont="1" applyAlignment="1">
      <alignment horizontal="center" vertical="center"/>
    </xf>
    <xf numFmtId="0" fontId="70" fillId="0" borderId="0" xfId="57" applyFont="1" applyAlignment="1">
      <alignment horizontal="right" vertical="center" wrapText="1"/>
    </xf>
    <xf numFmtId="168" fontId="70" fillId="0" borderId="0" xfId="57" applyNumberFormat="1" applyFont="1" applyAlignment="1">
      <alignment horizontal="center" vertical="center"/>
    </xf>
    <xf numFmtId="49" fontId="17" fillId="61" borderId="31" xfId="75" applyNumberFormat="1" applyFont="1" applyFill="1" applyBorder="1" applyAlignment="1">
      <alignment horizontal="center" vertical="center" wrapText="1"/>
    </xf>
    <xf numFmtId="166" fontId="17" fillId="61" borderId="32" xfId="75" applyNumberFormat="1" applyFont="1" applyFill="1" applyBorder="1" applyAlignment="1">
      <alignment vertical="center"/>
    </xf>
    <xf numFmtId="166" fontId="17" fillId="61" borderId="44" xfId="77" applyNumberFormat="1" applyFont="1" applyFill="1" applyBorder="1" applyAlignment="1">
      <alignment vertical="center"/>
    </xf>
    <xf numFmtId="166" fontId="17" fillId="61" borderId="27" xfId="75" applyNumberFormat="1" applyFont="1" applyFill="1" applyBorder="1" applyAlignment="1">
      <alignment vertical="center"/>
    </xf>
    <xf numFmtId="166" fontId="15" fillId="61" borderId="27" xfId="75" applyNumberFormat="1" applyFont="1" applyFill="1" applyBorder="1" applyAlignment="1">
      <alignment vertical="center"/>
    </xf>
    <xf numFmtId="166" fontId="15" fillId="61" borderId="27" xfId="75" applyNumberFormat="1" applyFont="1" applyFill="1" applyBorder="1" applyAlignment="1">
      <alignment horizontal="right" vertical="center"/>
    </xf>
    <xf numFmtId="166" fontId="15" fillId="61" borderId="45" xfId="75" applyNumberFormat="1" applyFont="1" applyFill="1" applyBorder="1" applyAlignment="1">
      <alignment horizontal="right" vertical="center"/>
    </xf>
    <xf numFmtId="166" fontId="17" fillId="61" borderId="32" xfId="77" applyNumberFormat="1" applyFont="1" applyFill="1" applyBorder="1" applyAlignment="1">
      <alignment vertical="center"/>
    </xf>
    <xf numFmtId="166" fontId="17" fillId="61" borderId="32" xfId="75" applyNumberFormat="1" applyFont="1" applyFill="1" applyBorder="1" applyAlignment="1">
      <alignment horizontal="right" vertical="center"/>
    </xf>
    <xf numFmtId="166" fontId="17" fillId="61" borderId="44" xfId="75" applyNumberFormat="1" applyFont="1" applyFill="1" applyBorder="1" applyAlignment="1">
      <alignment horizontal="right" vertical="center"/>
    </xf>
    <xf numFmtId="0" fontId="15" fillId="61" borderId="27" xfId="75" applyNumberFormat="1" applyFont="1" applyFill="1" applyBorder="1" applyAlignment="1">
      <alignment horizontal="right" vertical="center"/>
    </xf>
    <xf numFmtId="166" fontId="15" fillId="61" borderId="27" xfId="235" applyNumberFormat="1" applyFont="1" applyFill="1" applyBorder="1" applyAlignment="1">
      <alignment vertical="center"/>
    </xf>
    <xf numFmtId="166" fontId="15" fillId="61" borderId="43" xfId="75" applyNumberFormat="1" applyFont="1" applyFill="1" applyBorder="1" applyAlignment="1">
      <alignment horizontal="right" vertical="center"/>
    </xf>
    <xf numFmtId="0" fontId="7" fillId="0" borderId="12" xfId="60" applyFont="1" applyFill="1" applyBorder="1" applyAlignment="1">
      <alignment horizontal="center" vertical="center" wrapText="1"/>
    </xf>
    <xf numFmtId="1" fontId="7" fillId="0" borderId="13" xfId="60" applyNumberFormat="1" applyFont="1" applyFill="1" applyBorder="1" applyAlignment="1">
      <alignment horizontal="center" vertical="center" wrapText="1"/>
    </xf>
    <xf numFmtId="2" fontId="7" fillId="0" borderId="12" xfId="60" applyNumberFormat="1" applyFont="1" applyFill="1" applyBorder="1" applyAlignment="1">
      <alignment horizontal="center" vertical="center" wrapText="1"/>
    </xf>
    <xf numFmtId="4" fontId="6" fillId="0" borderId="65" xfId="57" applyNumberFormat="1" applyFont="1" applyFill="1" applyBorder="1" applyAlignment="1">
      <alignment horizontal="center" vertical="center"/>
    </xf>
    <xf numFmtId="168" fontId="6" fillId="0" borderId="19" xfId="57" applyNumberFormat="1" applyFont="1" applyFill="1" applyBorder="1" applyAlignment="1">
      <alignment horizontal="center" vertical="center"/>
    </xf>
    <xf numFmtId="4" fontId="6" fillId="0" borderId="39" xfId="57" applyNumberFormat="1" applyFont="1" applyFill="1" applyBorder="1" applyAlignment="1">
      <alignment horizontal="center" vertical="center"/>
    </xf>
    <xf numFmtId="49" fontId="7" fillId="63" borderId="30" xfId="75" applyNumberFormat="1" applyFont="1" applyFill="1" applyBorder="1" applyAlignment="1">
      <alignment horizontal="center" vertical="center" wrapText="1"/>
    </xf>
    <xf numFmtId="0" fontId="7" fillId="63" borderId="40" xfId="75" applyFont="1" applyFill="1" applyBorder="1" applyAlignment="1">
      <alignment vertical="center"/>
    </xf>
    <xf numFmtId="0" fontId="7" fillId="63" borderId="33" xfId="75" applyFont="1" applyFill="1" applyBorder="1" applyAlignment="1">
      <alignment vertical="center"/>
    </xf>
    <xf numFmtId="166" fontId="16" fillId="63" borderId="44" xfId="75" applyNumberFormat="1" applyFont="1" applyFill="1" applyBorder="1" applyAlignment="1">
      <alignment vertical="center"/>
    </xf>
    <xf numFmtId="0" fontId="7" fillId="63" borderId="27" xfId="75" applyFont="1" applyFill="1" applyBorder="1" applyAlignment="1">
      <alignment vertical="center"/>
    </xf>
    <xf numFmtId="166" fontId="14" fillId="63" borderId="27" xfId="75" applyNumberFormat="1" applyFont="1" applyFill="1" applyBorder="1" applyAlignment="1">
      <alignment vertical="center"/>
    </xf>
    <xf numFmtId="0" fontId="6" fillId="63" borderId="27" xfId="75" applyFont="1" applyFill="1" applyBorder="1" applyAlignment="1">
      <alignment vertical="center"/>
    </xf>
    <xf numFmtId="0" fontId="6" fillId="63" borderId="45" xfId="75" applyFont="1" applyFill="1" applyBorder="1" applyAlignment="1">
      <alignment vertical="center"/>
    </xf>
    <xf numFmtId="166" fontId="7" fillId="63" borderId="37" xfId="75" applyNumberFormat="1" applyFont="1" applyFill="1" applyBorder="1" applyAlignment="1">
      <alignment vertical="center"/>
    </xf>
    <xf numFmtId="168" fontId="7" fillId="63" borderId="38" xfId="75" applyNumberFormat="1" applyFont="1" applyFill="1" applyBorder="1" applyAlignment="1">
      <alignment horizontal="right" vertical="center"/>
    </xf>
    <xf numFmtId="168" fontId="7" fillId="63" borderId="35" xfId="75" applyNumberFormat="1" applyFont="1" applyFill="1" applyBorder="1" applyAlignment="1">
      <alignment horizontal="right" vertical="center"/>
    </xf>
    <xf numFmtId="168" fontId="6" fillId="63" borderId="29" xfId="75" applyNumberFormat="1" applyFont="1" applyFill="1" applyBorder="1" applyAlignment="1">
      <alignment horizontal="right" vertical="center"/>
    </xf>
    <xf numFmtId="168" fontId="6" fillId="63" borderId="35" xfId="75" applyNumberFormat="1" applyFont="1" applyFill="1" applyBorder="1" applyAlignment="1">
      <alignment horizontal="right" vertical="center"/>
    </xf>
    <xf numFmtId="168" fontId="6" fillId="63" borderId="43" xfId="75" applyNumberFormat="1" applyFont="1" applyFill="1" applyBorder="1" applyAlignment="1">
      <alignment horizontal="right" vertical="center"/>
    </xf>
    <xf numFmtId="166" fontId="16" fillId="63" borderId="43" xfId="75" applyNumberFormat="1" applyFont="1" applyFill="1" applyBorder="1" applyAlignment="1">
      <alignment horizontal="right" vertical="center"/>
    </xf>
    <xf numFmtId="49" fontId="7" fillId="60" borderId="30" xfId="75" applyNumberFormat="1" applyFont="1" applyFill="1" applyBorder="1" applyAlignment="1">
      <alignment horizontal="center" vertical="center" wrapText="1"/>
    </xf>
    <xf numFmtId="0" fontId="7" fillId="60" borderId="40" xfId="75" applyFont="1" applyFill="1" applyBorder="1" applyAlignment="1">
      <alignment vertical="center"/>
    </xf>
    <xf numFmtId="0" fontId="7" fillId="60" borderId="33" xfId="75" applyFont="1" applyFill="1" applyBorder="1" applyAlignment="1">
      <alignment vertical="center"/>
    </xf>
    <xf numFmtId="166" fontId="16" fillId="60" borderId="44" xfId="75" applyNumberFormat="1" applyFont="1" applyFill="1" applyBorder="1" applyAlignment="1">
      <alignment vertical="center"/>
    </xf>
    <xf numFmtId="0" fontId="7" fillId="60" borderId="27" xfId="75" applyFont="1" applyFill="1" applyBorder="1" applyAlignment="1">
      <alignment vertical="center"/>
    </xf>
    <xf numFmtId="166" fontId="14" fillId="60" borderId="27" xfId="75" applyNumberFormat="1" applyFont="1" applyFill="1" applyBorder="1" applyAlignment="1">
      <alignment vertical="center"/>
    </xf>
    <xf numFmtId="0" fontId="6" fillId="60" borderId="27" xfId="75" applyFont="1" applyFill="1" applyBorder="1" applyAlignment="1">
      <alignment vertical="center"/>
    </xf>
    <xf numFmtId="0" fontId="6" fillId="60" borderId="45" xfId="75" applyFont="1" applyFill="1" applyBorder="1" applyAlignment="1">
      <alignment vertical="center"/>
    </xf>
    <xf numFmtId="166" fontId="7" fillId="60" borderId="37" xfId="75" applyNumberFormat="1" applyFont="1" applyFill="1" applyBorder="1" applyAlignment="1">
      <alignment vertical="center"/>
    </xf>
    <xf numFmtId="168" fontId="7" fillId="60" borderId="38" xfId="75" applyNumberFormat="1" applyFont="1" applyFill="1" applyBorder="1" applyAlignment="1">
      <alignment horizontal="right" vertical="center"/>
    </xf>
    <xf numFmtId="168" fontId="7" fillId="60" borderId="35" xfId="75" applyNumberFormat="1" applyFont="1" applyFill="1" applyBorder="1" applyAlignment="1">
      <alignment horizontal="right" vertical="center"/>
    </xf>
    <xf numFmtId="168" fontId="6" fillId="60" borderId="29" xfId="75" applyNumberFormat="1" applyFont="1" applyFill="1" applyBorder="1" applyAlignment="1">
      <alignment horizontal="right" vertical="center"/>
    </xf>
    <xf numFmtId="168" fontId="6" fillId="60" borderId="35" xfId="75" applyNumberFormat="1" applyFont="1" applyFill="1" applyBorder="1" applyAlignment="1">
      <alignment horizontal="right" vertical="center"/>
    </xf>
    <xf numFmtId="168" fontId="6" fillId="60" borderId="43" xfId="75" applyNumberFormat="1" applyFont="1" applyFill="1" applyBorder="1" applyAlignment="1">
      <alignment horizontal="right" vertical="center"/>
    </xf>
    <xf numFmtId="166" fontId="14" fillId="60" borderId="70" xfId="75" applyNumberFormat="1" applyFont="1" applyFill="1" applyBorder="1" applyAlignment="1">
      <alignment horizontal="right" vertical="center"/>
    </xf>
    <xf numFmtId="166" fontId="16" fillId="60" borderId="43" xfId="75" applyNumberFormat="1" applyFont="1" applyFill="1" applyBorder="1" applyAlignment="1">
      <alignment horizontal="right" vertical="center"/>
    </xf>
    <xf numFmtId="0" fontId="17" fillId="63" borderId="31" xfId="58" applyFont="1" applyFill="1" applyBorder="1" applyAlignment="1">
      <alignment horizontal="center" vertical="center" wrapText="1"/>
    </xf>
    <xf numFmtId="166" fontId="17" fillId="63" borderId="32" xfId="75" applyNumberFormat="1" applyFont="1" applyFill="1" applyBorder="1" applyAlignment="1">
      <alignment vertical="center"/>
    </xf>
    <xf numFmtId="166" fontId="17" fillId="63" borderId="44" xfId="77" applyNumberFormat="1" applyFont="1" applyFill="1" applyBorder="1" applyAlignment="1">
      <alignment vertical="center"/>
    </xf>
    <xf numFmtId="166" fontId="17" fillId="63" borderId="27" xfId="75" applyNumberFormat="1" applyFont="1" applyFill="1" applyBorder="1" applyAlignment="1">
      <alignment vertical="center"/>
    </xf>
    <xf numFmtId="166" fontId="15" fillId="63" borderId="27" xfId="75" applyNumberFormat="1" applyFont="1" applyFill="1" applyBorder="1" applyAlignment="1">
      <alignment vertical="center"/>
    </xf>
    <xf numFmtId="166" fontId="15" fillId="63" borderId="27" xfId="75" applyNumberFormat="1" applyFont="1" applyFill="1" applyBorder="1" applyAlignment="1">
      <alignment horizontal="right" vertical="center"/>
    </xf>
    <xf numFmtId="166" fontId="15" fillId="63" borderId="45" xfId="75" applyNumberFormat="1" applyFont="1" applyFill="1" applyBorder="1" applyAlignment="1">
      <alignment horizontal="right" vertical="center"/>
    </xf>
    <xf numFmtId="166" fontId="17" fillId="63" borderId="32" xfId="77" applyNumberFormat="1" applyFont="1" applyFill="1" applyBorder="1" applyAlignment="1">
      <alignment vertical="center"/>
    </xf>
    <xf numFmtId="166" fontId="17" fillId="63" borderId="32" xfId="75" applyNumberFormat="1" applyFont="1" applyFill="1" applyBorder="1" applyAlignment="1">
      <alignment horizontal="right" vertical="center"/>
    </xf>
    <xf numFmtId="166" fontId="17" fillId="63" borderId="44" xfId="75" applyNumberFormat="1" applyFont="1" applyFill="1" applyBorder="1" applyAlignment="1">
      <alignment horizontal="right" vertical="center"/>
    </xf>
    <xf numFmtId="0" fontId="15" fillId="63" borderId="27" xfId="75" applyNumberFormat="1" applyFont="1" applyFill="1" applyBorder="1" applyAlignment="1">
      <alignment horizontal="right" vertical="center"/>
    </xf>
    <xf numFmtId="166" fontId="15" fillId="63" borderId="27" xfId="235" applyNumberFormat="1" applyFont="1" applyFill="1" applyBorder="1" applyAlignment="1">
      <alignment vertical="center"/>
    </xf>
    <xf numFmtId="166" fontId="15" fillId="63" borderId="43" xfId="75" applyNumberFormat="1" applyFont="1" applyFill="1" applyBorder="1" applyAlignment="1">
      <alignment horizontal="right" vertical="center"/>
    </xf>
    <xf numFmtId="166" fontId="15" fillId="63" borderId="70" xfId="235" applyNumberFormat="1" applyFont="1" applyFill="1" applyBorder="1" applyAlignment="1">
      <alignment horizontal="right" vertical="center"/>
    </xf>
    <xf numFmtId="166" fontId="17" fillId="63" borderId="43" xfId="235" applyNumberFormat="1" applyFont="1" applyFill="1" applyBorder="1" applyAlignment="1">
      <alignment horizontal="right" vertical="center"/>
    </xf>
    <xf numFmtId="166" fontId="9" fillId="0" borderId="21" xfId="57" applyNumberFormat="1" applyFont="1" applyFill="1" applyBorder="1" applyAlignment="1">
      <alignment horizontal="right" vertical="center"/>
    </xf>
    <xf numFmtId="0" fontId="14" fillId="0" borderId="76" xfId="57" applyFont="1" applyFill="1" applyBorder="1" applyAlignment="1">
      <alignment vertical="center"/>
    </xf>
    <xf numFmtId="4" fontId="6" fillId="0" borderId="77" xfId="57" applyNumberFormat="1" applyFont="1" applyFill="1" applyBorder="1" applyAlignment="1">
      <alignment horizontal="right" vertical="center" wrapText="1"/>
    </xf>
    <xf numFmtId="4" fontId="14" fillId="0" borderId="77" xfId="57" applyNumberFormat="1" applyFont="1" applyFill="1" applyBorder="1" applyAlignment="1">
      <alignment horizontal="right" vertical="center" wrapText="1"/>
    </xf>
    <xf numFmtId="166" fontId="4" fillId="0" borderId="78" xfId="57" applyNumberFormat="1" applyFont="1" applyFill="1" applyBorder="1" applyAlignment="1">
      <alignment horizontal="right" vertical="center"/>
    </xf>
    <xf numFmtId="0" fontId="9" fillId="64" borderId="42" xfId="57" applyFont="1" applyFill="1" applyBorder="1" applyAlignment="1">
      <alignment horizontal="right"/>
    </xf>
    <xf numFmtId="14" fontId="7" fillId="64" borderId="23" xfId="57" applyNumberFormat="1" applyFont="1" applyFill="1" applyBorder="1" applyAlignment="1">
      <alignment horizontal="center" vertical="center" wrapText="1"/>
    </xf>
    <xf numFmtId="168" fontId="9" fillId="64" borderId="21" xfId="57" applyNumberFormat="1" applyFont="1" applyFill="1" applyBorder="1" applyAlignment="1">
      <alignment vertical="center"/>
    </xf>
    <xf numFmtId="168" fontId="4" fillId="64" borderId="22" xfId="57" applyNumberFormat="1" applyFont="1" applyFill="1" applyBorder="1" applyAlignment="1">
      <alignment vertical="center"/>
    </xf>
    <xf numFmtId="168" fontId="9" fillId="64" borderId="22" xfId="57" applyNumberFormat="1" applyFont="1" applyFill="1" applyBorder="1" applyAlignment="1">
      <alignment vertical="center"/>
    </xf>
    <xf numFmtId="168" fontId="6" fillId="0" borderId="13" xfId="57" applyNumberFormat="1" applyFont="1" applyFill="1" applyBorder="1" applyAlignment="1">
      <alignment horizontal="center" vertical="center"/>
    </xf>
    <xf numFmtId="0" fontId="19" fillId="0" borderId="0" xfId="0" applyFont="1" applyFill="1" applyBorder="1" applyAlignment="1"/>
    <xf numFmtId="166" fontId="6" fillId="0" borderId="0" xfId="57" applyNumberFormat="1"/>
    <xf numFmtId="0" fontId="44" fillId="27" borderId="0" xfId="57" applyFont="1" applyFill="1" applyBorder="1" applyAlignment="1">
      <alignment horizontal="left" vertical="center"/>
    </xf>
    <xf numFmtId="0" fontId="44" fillId="27" borderId="42" xfId="57" applyFont="1" applyFill="1" applyBorder="1" applyAlignment="1">
      <alignment horizontal="left" vertical="center"/>
    </xf>
    <xf numFmtId="0" fontId="44" fillId="24" borderId="0" xfId="75" applyFont="1" applyFill="1" applyBorder="1" applyAlignment="1">
      <alignment horizontal="left" vertical="center" wrapText="1"/>
    </xf>
    <xf numFmtId="0" fontId="47" fillId="0" borderId="0" xfId="44" applyFont="1"/>
    <xf numFmtId="0" fontId="7" fillId="0" borderId="0" xfId="79" applyFont="1" applyFill="1" applyBorder="1" applyAlignment="1">
      <alignment horizontal="center" vertical="center"/>
    </xf>
    <xf numFmtId="0" fontId="42" fillId="0" borderId="0" xfId="44" applyFont="1" applyFill="1" applyBorder="1" applyAlignment="1">
      <alignment horizontal="left" vertical="center" wrapText="1"/>
    </xf>
    <xf numFmtId="0" fontId="42" fillId="0" borderId="0" xfId="44" applyFont="1" applyBorder="1" applyAlignment="1">
      <alignment horizontal="left" vertical="center" wrapText="1"/>
    </xf>
    <xf numFmtId="0" fontId="43" fillId="0" borderId="0" xfId="44" applyFont="1" applyBorder="1" applyAlignment="1">
      <alignment horizontal="left" vertical="center" wrapText="1"/>
    </xf>
    <xf numFmtId="0" fontId="44" fillId="28" borderId="0" xfId="59" applyFont="1" applyFill="1" applyBorder="1" applyAlignment="1">
      <alignment horizontal="left" vertical="center"/>
    </xf>
    <xf numFmtId="0" fontId="44" fillId="28" borderId="42" xfId="59" applyFont="1" applyFill="1" applyBorder="1" applyAlignment="1">
      <alignment horizontal="left" vertical="center"/>
    </xf>
    <xf numFmtId="0" fontId="48" fillId="0" borderId="0" xfId="59" applyFont="1" applyBorder="1" applyAlignment="1">
      <alignment horizontal="left"/>
    </xf>
    <xf numFmtId="0" fontId="48" fillId="0" borderId="0" xfId="59" applyFont="1" applyBorder="1" applyAlignment="1">
      <alignment horizontal="left" vertical="center" wrapText="1"/>
    </xf>
    <xf numFmtId="0" fontId="6" fillId="0" borderId="0" xfId="57" applyBorder="1" applyAlignment="1">
      <alignment horizontal="center"/>
    </xf>
    <xf numFmtId="0" fontId="6" fillId="0" borderId="42" xfId="57" applyBorder="1" applyAlignment="1">
      <alignment horizontal="center"/>
    </xf>
    <xf numFmtId="0" fontId="14" fillId="0" borderId="0" xfId="57" applyFont="1" applyBorder="1" applyAlignment="1">
      <alignment horizontal="center" vertical="center" wrapText="1"/>
    </xf>
    <xf numFmtId="0" fontId="18" fillId="26" borderId="0" xfId="57" applyFont="1" applyFill="1" applyAlignment="1">
      <alignment horizontal="left" vertical="center"/>
    </xf>
    <xf numFmtId="0" fontId="18" fillId="25" borderId="0" xfId="57" applyFont="1" applyFill="1" applyAlignment="1">
      <alignment horizontal="left" vertical="center"/>
    </xf>
    <xf numFmtId="0" fontId="6" fillId="0" borderId="0" xfId="57" applyAlignment="1">
      <alignment horizontal="center"/>
    </xf>
    <xf numFmtId="0" fontId="48" fillId="0" borderId="25" xfId="57" applyFont="1" applyBorder="1" applyAlignment="1">
      <alignment horizontal="left" vertical="center" wrapText="1"/>
    </xf>
    <xf numFmtId="0" fontId="48" fillId="0" borderId="0" xfId="57" applyFont="1" applyBorder="1" applyAlignment="1">
      <alignment horizontal="left" vertical="center" wrapText="1"/>
    </xf>
  </cellXfs>
  <cellStyles count="237">
    <cellStyle name="100" xfId="1" xr:uid="{00000000-0005-0000-0000-000000000000}"/>
    <cellStyle name="20% - Акцент1 2" xfId="2" xr:uid="{00000000-0005-0000-0000-000001000000}"/>
    <cellStyle name="20% - Акцент1 2 2" xfId="96" xr:uid="{00000000-0005-0000-0000-000002000000}"/>
    <cellStyle name="20% - Акцент1 2 3" xfId="181" xr:uid="{00000000-0005-0000-0000-000003000000}"/>
    <cellStyle name="20% - Акцент1 3" xfId="97" xr:uid="{00000000-0005-0000-0000-000004000000}"/>
    <cellStyle name="20% - Акцент2 2" xfId="3" xr:uid="{00000000-0005-0000-0000-000005000000}"/>
    <cellStyle name="20% - Акцент2 2 2" xfId="98" xr:uid="{00000000-0005-0000-0000-000006000000}"/>
    <cellStyle name="20% - Акцент2 2 3" xfId="182" xr:uid="{00000000-0005-0000-0000-000007000000}"/>
    <cellStyle name="20% - Акцент2 3" xfId="99" xr:uid="{00000000-0005-0000-0000-000008000000}"/>
    <cellStyle name="20% - Акцент3 2" xfId="4" xr:uid="{00000000-0005-0000-0000-000009000000}"/>
    <cellStyle name="20% - Акцент3 2 2" xfId="100" xr:uid="{00000000-0005-0000-0000-00000A000000}"/>
    <cellStyle name="20% - Акцент3 2 3" xfId="183" xr:uid="{00000000-0005-0000-0000-00000B000000}"/>
    <cellStyle name="20% - Акцент3 3" xfId="101" xr:uid="{00000000-0005-0000-0000-00000C000000}"/>
    <cellStyle name="20% - Акцент4 2" xfId="5" xr:uid="{00000000-0005-0000-0000-00000D000000}"/>
    <cellStyle name="20% - Акцент4 2 2" xfId="102" xr:uid="{00000000-0005-0000-0000-00000E000000}"/>
    <cellStyle name="20% - Акцент4 2 3" xfId="184" xr:uid="{00000000-0005-0000-0000-00000F000000}"/>
    <cellStyle name="20% - Акцент4 3" xfId="103" xr:uid="{00000000-0005-0000-0000-000010000000}"/>
    <cellStyle name="20% - Акцент5 2" xfId="6" xr:uid="{00000000-0005-0000-0000-000011000000}"/>
    <cellStyle name="20% - Акцент5 2 2" xfId="104" xr:uid="{00000000-0005-0000-0000-000012000000}"/>
    <cellStyle name="20% - Акцент5 2 3" xfId="185" xr:uid="{00000000-0005-0000-0000-000013000000}"/>
    <cellStyle name="20% - Акцент5 3" xfId="105" xr:uid="{00000000-0005-0000-0000-000014000000}"/>
    <cellStyle name="20% - Акцент6 2" xfId="7" xr:uid="{00000000-0005-0000-0000-000015000000}"/>
    <cellStyle name="20% - Акцент6 2 2" xfId="106" xr:uid="{00000000-0005-0000-0000-000016000000}"/>
    <cellStyle name="20% - Акцент6 2 3" xfId="186" xr:uid="{00000000-0005-0000-0000-000017000000}"/>
    <cellStyle name="20% - Акцент6 3" xfId="107" xr:uid="{00000000-0005-0000-0000-000018000000}"/>
    <cellStyle name="40% - Акцент1 2" xfId="8" xr:uid="{00000000-0005-0000-0000-000019000000}"/>
    <cellStyle name="40% - Акцент1 2 2" xfId="108" xr:uid="{00000000-0005-0000-0000-00001A000000}"/>
    <cellStyle name="40% - Акцент1 2 3" xfId="187" xr:uid="{00000000-0005-0000-0000-00001B000000}"/>
    <cellStyle name="40% - Акцент1 3" xfId="109" xr:uid="{00000000-0005-0000-0000-00001C000000}"/>
    <cellStyle name="40% - Акцент2 2" xfId="9" xr:uid="{00000000-0005-0000-0000-00001D000000}"/>
    <cellStyle name="40% - Акцент2 2 2" xfId="110" xr:uid="{00000000-0005-0000-0000-00001E000000}"/>
    <cellStyle name="40% - Акцент2 2 3" xfId="188" xr:uid="{00000000-0005-0000-0000-00001F000000}"/>
    <cellStyle name="40% - Акцент2 3" xfId="111" xr:uid="{00000000-0005-0000-0000-000020000000}"/>
    <cellStyle name="40% - Акцент3 2" xfId="10" xr:uid="{00000000-0005-0000-0000-000021000000}"/>
    <cellStyle name="40% - Акцент3 2 2" xfId="112" xr:uid="{00000000-0005-0000-0000-000022000000}"/>
    <cellStyle name="40% - Акцент3 2 3" xfId="189" xr:uid="{00000000-0005-0000-0000-000023000000}"/>
    <cellStyle name="40% - Акцент3 3" xfId="113" xr:uid="{00000000-0005-0000-0000-000024000000}"/>
    <cellStyle name="40% - Акцент4 2" xfId="11" xr:uid="{00000000-0005-0000-0000-000025000000}"/>
    <cellStyle name="40% - Акцент4 2 2" xfId="114" xr:uid="{00000000-0005-0000-0000-000026000000}"/>
    <cellStyle name="40% - Акцент4 2 3" xfId="190" xr:uid="{00000000-0005-0000-0000-000027000000}"/>
    <cellStyle name="40% - Акцент4 3" xfId="115" xr:uid="{00000000-0005-0000-0000-000028000000}"/>
    <cellStyle name="40% - Акцент5 2" xfId="12" xr:uid="{00000000-0005-0000-0000-000029000000}"/>
    <cellStyle name="40% - Акцент5 2 2" xfId="116" xr:uid="{00000000-0005-0000-0000-00002A000000}"/>
    <cellStyle name="40% - Акцент5 2 3" xfId="191" xr:uid="{00000000-0005-0000-0000-00002B000000}"/>
    <cellStyle name="40% - Акцент5 3" xfId="117" xr:uid="{00000000-0005-0000-0000-00002C000000}"/>
    <cellStyle name="40% - Акцент6 2" xfId="13" xr:uid="{00000000-0005-0000-0000-00002D000000}"/>
    <cellStyle name="40% - Акцент6 2 2" xfId="118" xr:uid="{00000000-0005-0000-0000-00002E000000}"/>
    <cellStyle name="40% - Акцент6 2 3" xfId="192" xr:uid="{00000000-0005-0000-0000-00002F000000}"/>
    <cellStyle name="40% - Акцент6 3" xfId="119" xr:uid="{00000000-0005-0000-0000-000030000000}"/>
    <cellStyle name="60% - Акцент1 2" xfId="14" xr:uid="{00000000-0005-0000-0000-000031000000}"/>
    <cellStyle name="60% - Акцент1 2 2" xfId="120" xr:uid="{00000000-0005-0000-0000-000032000000}"/>
    <cellStyle name="60% - Акцент1 2 3" xfId="193" xr:uid="{00000000-0005-0000-0000-000033000000}"/>
    <cellStyle name="60% - Акцент1 3" xfId="121" xr:uid="{00000000-0005-0000-0000-000034000000}"/>
    <cellStyle name="60% - Акцент2 2" xfId="15" xr:uid="{00000000-0005-0000-0000-000035000000}"/>
    <cellStyle name="60% - Акцент2 2 2" xfId="122" xr:uid="{00000000-0005-0000-0000-000036000000}"/>
    <cellStyle name="60% - Акцент2 2 3" xfId="194" xr:uid="{00000000-0005-0000-0000-000037000000}"/>
    <cellStyle name="60% - Акцент2 3" xfId="123" xr:uid="{00000000-0005-0000-0000-000038000000}"/>
    <cellStyle name="60% - Акцент3 2" xfId="16" xr:uid="{00000000-0005-0000-0000-000039000000}"/>
    <cellStyle name="60% - Акцент3 2 2" xfId="124" xr:uid="{00000000-0005-0000-0000-00003A000000}"/>
    <cellStyle name="60% - Акцент3 2 3" xfId="195" xr:uid="{00000000-0005-0000-0000-00003B000000}"/>
    <cellStyle name="60% - Акцент3 3" xfId="125" xr:uid="{00000000-0005-0000-0000-00003C000000}"/>
    <cellStyle name="60% - Акцент4 2" xfId="17" xr:uid="{00000000-0005-0000-0000-00003D000000}"/>
    <cellStyle name="60% - Акцент4 2 2" xfId="126" xr:uid="{00000000-0005-0000-0000-00003E000000}"/>
    <cellStyle name="60% - Акцент4 2 3" xfId="196" xr:uid="{00000000-0005-0000-0000-00003F000000}"/>
    <cellStyle name="60% - Акцент4 3" xfId="127" xr:uid="{00000000-0005-0000-0000-000040000000}"/>
    <cellStyle name="60% - Акцент5 2" xfId="18" xr:uid="{00000000-0005-0000-0000-000041000000}"/>
    <cellStyle name="60% - Акцент5 2 2" xfId="128" xr:uid="{00000000-0005-0000-0000-000042000000}"/>
    <cellStyle name="60% - Акцент5 2 3" xfId="197" xr:uid="{00000000-0005-0000-0000-000043000000}"/>
    <cellStyle name="60% - Акцент5 3" xfId="129" xr:uid="{00000000-0005-0000-0000-000044000000}"/>
    <cellStyle name="60% - Акцент6 2" xfId="19" xr:uid="{00000000-0005-0000-0000-000045000000}"/>
    <cellStyle name="60% - Акцент6 2 2" xfId="130" xr:uid="{00000000-0005-0000-0000-000046000000}"/>
    <cellStyle name="60% - Акцент6 2 3" xfId="198" xr:uid="{00000000-0005-0000-0000-000047000000}"/>
    <cellStyle name="60% - Акцент6 3" xfId="131" xr:uid="{00000000-0005-0000-0000-000048000000}"/>
    <cellStyle name="Comma [0]" xfId="20" xr:uid="{00000000-0005-0000-0000-000049000000}"/>
    <cellStyle name="Comma [0] 2" xfId="199" xr:uid="{00000000-0005-0000-0000-00004A000000}"/>
    <cellStyle name="Currency [0]" xfId="21" xr:uid="{00000000-0005-0000-0000-00004B000000}"/>
    <cellStyle name="Currency [0] 2" xfId="200" xr:uid="{00000000-0005-0000-0000-00004C000000}"/>
    <cellStyle name="Hyperlink 2" xfId="210" xr:uid="{00000000-0005-0000-0000-00004E000000}"/>
    <cellStyle name="Normal 2" xfId="132" xr:uid="{00000000-0005-0000-0000-000050000000}"/>
    <cellStyle name="Normal 3" xfId="180" xr:uid="{00000000-0005-0000-0000-000051000000}"/>
    <cellStyle name="Normal 4" xfId="85" xr:uid="{00000000-0005-0000-0000-000052000000}"/>
    <cellStyle name="normální_Bilancování 2005Q4 - final" xfId="95" xr:uid="{00000000-0005-0000-0000-000053000000}"/>
    <cellStyle name="Percent 2" xfId="225" xr:uid="{00000000-0005-0000-0000-000055000000}"/>
    <cellStyle name="Percent 3" xfId="88" xr:uid="{00000000-0005-0000-0000-000056000000}"/>
    <cellStyle name="Акцент1 2" xfId="22" xr:uid="{00000000-0005-0000-0000-000057000000}"/>
    <cellStyle name="Акцент1 2 2" xfId="133" xr:uid="{00000000-0005-0000-0000-000058000000}"/>
    <cellStyle name="Акцент1 2 3" xfId="201" xr:uid="{00000000-0005-0000-0000-000059000000}"/>
    <cellStyle name="Акцент1 3" xfId="134" xr:uid="{00000000-0005-0000-0000-00005A000000}"/>
    <cellStyle name="Акцент2 2" xfId="23" xr:uid="{00000000-0005-0000-0000-00005B000000}"/>
    <cellStyle name="Акцент2 2 2" xfId="135" xr:uid="{00000000-0005-0000-0000-00005C000000}"/>
    <cellStyle name="Акцент2 2 3" xfId="202" xr:uid="{00000000-0005-0000-0000-00005D000000}"/>
    <cellStyle name="Акцент2 3" xfId="136" xr:uid="{00000000-0005-0000-0000-00005E000000}"/>
    <cellStyle name="Акцент3 2" xfId="24" xr:uid="{00000000-0005-0000-0000-00005F000000}"/>
    <cellStyle name="Акцент3 2 2" xfId="137" xr:uid="{00000000-0005-0000-0000-000060000000}"/>
    <cellStyle name="Акцент3 2 3" xfId="203" xr:uid="{00000000-0005-0000-0000-000061000000}"/>
    <cellStyle name="Акцент3 3" xfId="138" xr:uid="{00000000-0005-0000-0000-000062000000}"/>
    <cellStyle name="Акцент4 2" xfId="25" xr:uid="{00000000-0005-0000-0000-000063000000}"/>
    <cellStyle name="Акцент4 2 2" xfId="139" xr:uid="{00000000-0005-0000-0000-000064000000}"/>
    <cellStyle name="Акцент4 2 3" xfId="204" xr:uid="{00000000-0005-0000-0000-000065000000}"/>
    <cellStyle name="Акцент4 3" xfId="140" xr:uid="{00000000-0005-0000-0000-000066000000}"/>
    <cellStyle name="Акцент5 2" xfId="26" xr:uid="{00000000-0005-0000-0000-000067000000}"/>
    <cellStyle name="Акцент5 2 2" xfId="141" xr:uid="{00000000-0005-0000-0000-000068000000}"/>
    <cellStyle name="Акцент5 2 3" xfId="205" xr:uid="{00000000-0005-0000-0000-000069000000}"/>
    <cellStyle name="Акцент5 3" xfId="142" xr:uid="{00000000-0005-0000-0000-00006A000000}"/>
    <cellStyle name="Акцент6 2" xfId="27" xr:uid="{00000000-0005-0000-0000-00006B000000}"/>
    <cellStyle name="Акцент6 2 2" xfId="143" xr:uid="{00000000-0005-0000-0000-00006C000000}"/>
    <cellStyle name="Акцент6 2 3" xfId="206" xr:uid="{00000000-0005-0000-0000-00006D000000}"/>
    <cellStyle name="Акцент6 3" xfId="144" xr:uid="{00000000-0005-0000-0000-00006E000000}"/>
    <cellStyle name="Ввод  2" xfId="28" xr:uid="{00000000-0005-0000-0000-00006F000000}"/>
    <cellStyle name="Ввод  2 2" xfId="145" xr:uid="{00000000-0005-0000-0000-000070000000}"/>
    <cellStyle name="Ввод  2 3" xfId="207" xr:uid="{00000000-0005-0000-0000-000071000000}"/>
    <cellStyle name="Ввод  3" xfId="146" xr:uid="{00000000-0005-0000-0000-000072000000}"/>
    <cellStyle name="Відсотковий" xfId="235" builtinId="5"/>
    <cellStyle name="Вывод 2" xfId="29" xr:uid="{00000000-0005-0000-0000-000073000000}"/>
    <cellStyle name="Вывод 2 2" xfId="147" xr:uid="{00000000-0005-0000-0000-000074000000}"/>
    <cellStyle name="Вывод 2 3" xfId="208" xr:uid="{00000000-0005-0000-0000-000075000000}"/>
    <cellStyle name="Вывод 3" xfId="148" xr:uid="{00000000-0005-0000-0000-000076000000}"/>
    <cellStyle name="Вычисление 2" xfId="30" xr:uid="{00000000-0005-0000-0000-000077000000}"/>
    <cellStyle name="Вычисление 2 2" xfId="149" xr:uid="{00000000-0005-0000-0000-000078000000}"/>
    <cellStyle name="Вычисление 2 3" xfId="209" xr:uid="{00000000-0005-0000-0000-000079000000}"/>
    <cellStyle name="Вычисление 3" xfId="150" xr:uid="{00000000-0005-0000-0000-00007A000000}"/>
    <cellStyle name="Гиперссылка 2" xfId="32" xr:uid="{00000000-0005-0000-0000-00007B000000}"/>
    <cellStyle name="Гиперссылка 3" xfId="33" xr:uid="{00000000-0005-0000-0000-00007C000000}"/>
    <cellStyle name="Гиперссылка 4" xfId="78" xr:uid="{00000000-0005-0000-0000-00007D000000}"/>
    <cellStyle name="Гіперпосилання" xfId="31" builtinId="8"/>
    <cellStyle name="Заголовки до таблиць в бюлетень" xfId="34" xr:uid="{00000000-0005-0000-0000-00007E000000}"/>
    <cellStyle name="Заголовок 1 2" xfId="35" xr:uid="{00000000-0005-0000-0000-00007F000000}"/>
    <cellStyle name="Заголовок 1 2 2" xfId="151" xr:uid="{00000000-0005-0000-0000-000080000000}"/>
    <cellStyle name="Заголовок 1 2 3" xfId="211" xr:uid="{00000000-0005-0000-0000-000081000000}"/>
    <cellStyle name="Заголовок 1 3" xfId="152" xr:uid="{00000000-0005-0000-0000-000082000000}"/>
    <cellStyle name="Заголовок 2 2" xfId="36" xr:uid="{00000000-0005-0000-0000-000083000000}"/>
    <cellStyle name="Заголовок 2 2 2" xfId="153" xr:uid="{00000000-0005-0000-0000-000084000000}"/>
    <cellStyle name="Заголовок 2 2 3" xfId="212" xr:uid="{00000000-0005-0000-0000-000085000000}"/>
    <cellStyle name="Заголовок 2 3" xfId="154" xr:uid="{00000000-0005-0000-0000-000086000000}"/>
    <cellStyle name="Заголовок 3 2" xfId="37" xr:uid="{00000000-0005-0000-0000-000087000000}"/>
    <cellStyle name="Заголовок 3 2 2" xfId="155" xr:uid="{00000000-0005-0000-0000-000088000000}"/>
    <cellStyle name="Заголовок 3 2 3" xfId="213" xr:uid="{00000000-0005-0000-0000-000089000000}"/>
    <cellStyle name="Заголовок 3 3" xfId="156" xr:uid="{00000000-0005-0000-0000-00008A000000}"/>
    <cellStyle name="Заголовок 4 2" xfId="38" xr:uid="{00000000-0005-0000-0000-00008B000000}"/>
    <cellStyle name="Заголовок 4 2 2" xfId="157" xr:uid="{00000000-0005-0000-0000-00008C000000}"/>
    <cellStyle name="Заголовок 4 2 3" xfId="214" xr:uid="{00000000-0005-0000-0000-00008D000000}"/>
    <cellStyle name="Заголовок 4 3" xfId="158" xr:uid="{00000000-0005-0000-0000-00008E000000}"/>
    <cellStyle name="Звичайний" xfId="0" builtinId="0"/>
    <cellStyle name="Итог 2" xfId="39" xr:uid="{00000000-0005-0000-0000-00008F000000}"/>
    <cellStyle name="Итог 2 2" xfId="159" xr:uid="{00000000-0005-0000-0000-000090000000}"/>
    <cellStyle name="Итог 2 3" xfId="215" xr:uid="{00000000-0005-0000-0000-000091000000}"/>
    <cellStyle name="Итог 3" xfId="160" xr:uid="{00000000-0005-0000-0000-000092000000}"/>
    <cellStyle name="Контрольная ячейка 2" xfId="40" xr:uid="{00000000-0005-0000-0000-000093000000}"/>
    <cellStyle name="Контрольная ячейка 2 2" xfId="161" xr:uid="{00000000-0005-0000-0000-000094000000}"/>
    <cellStyle name="Контрольная ячейка 2 3" xfId="216" xr:uid="{00000000-0005-0000-0000-000095000000}"/>
    <cellStyle name="Контрольная ячейка 3" xfId="162" xr:uid="{00000000-0005-0000-0000-000096000000}"/>
    <cellStyle name="Название 2" xfId="41" xr:uid="{00000000-0005-0000-0000-000097000000}"/>
    <cellStyle name="Нейтральный 2" xfId="42" xr:uid="{00000000-0005-0000-0000-000098000000}"/>
    <cellStyle name="Нейтральный 2 2" xfId="163" xr:uid="{00000000-0005-0000-0000-000099000000}"/>
    <cellStyle name="Нейтральный 2 3" xfId="217" xr:uid="{00000000-0005-0000-0000-00009A000000}"/>
    <cellStyle name="Нейтральный 3" xfId="164" xr:uid="{00000000-0005-0000-0000-00009B000000}"/>
    <cellStyle name="Обычный 2" xfId="43" xr:uid="{00000000-0005-0000-0000-00009C000000}"/>
    <cellStyle name="Обычный 2 2" xfId="44" xr:uid="{00000000-0005-0000-0000-00009D000000}"/>
    <cellStyle name="Обычный 2 3" xfId="45" xr:uid="{00000000-0005-0000-0000-00009E000000}"/>
    <cellStyle name="Обычный 2 4" xfId="46" xr:uid="{00000000-0005-0000-0000-00009F000000}"/>
    <cellStyle name="Обычный 2 5" xfId="47" xr:uid="{00000000-0005-0000-0000-0000A0000000}"/>
    <cellStyle name="Обычный 2 5 2" xfId="75" xr:uid="{00000000-0005-0000-0000-0000A1000000}"/>
    <cellStyle name="Обычный 2 5 2 2" xfId="230" xr:uid="{00000000-0005-0000-0000-0000A2000000}"/>
    <cellStyle name="Обычный 2 5 2 3" xfId="89" xr:uid="{00000000-0005-0000-0000-0000A3000000}"/>
    <cellStyle name="Обычный 2 5 3" xfId="79" xr:uid="{00000000-0005-0000-0000-0000A4000000}"/>
    <cellStyle name="Обычный 2 5 3 2" xfId="231" xr:uid="{00000000-0005-0000-0000-0000A5000000}"/>
    <cellStyle name="Обычный 2 5 3 3" xfId="90" xr:uid="{00000000-0005-0000-0000-0000A6000000}"/>
    <cellStyle name="Обычный 2 5 4" xfId="219" xr:uid="{00000000-0005-0000-0000-0000A7000000}"/>
    <cellStyle name="Обычный 2 5 5" xfId="86" xr:uid="{00000000-0005-0000-0000-0000A8000000}"/>
    <cellStyle name="Обычный 2 6" xfId="165" xr:uid="{00000000-0005-0000-0000-0000A9000000}"/>
    <cellStyle name="Обычный 2 7" xfId="218" xr:uid="{00000000-0005-0000-0000-0000AA000000}"/>
    <cellStyle name="Обычный 2 8" xfId="179" xr:uid="{00000000-0005-0000-0000-0000AB000000}"/>
    <cellStyle name="Обычный 2_2013_PR" xfId="48" xr:uid="{00000000-0005-0000-0000-0000AC000000}"/>
    <cellStyle name="Обычный 3" xfId="49" xr:uid="{00000000-0005-0000-0000-0000AD000000}"/>
    <cellStyle name="Обычный 3 2" xfId="166" xr:uid="{00000000-0005-0000-0000-0000AE000000}"/>
    <cellStyle name="Обычный 3 3" xfId="220" xr:uid="{00000000-0005-0000-0000-0000AF000000}"/>
    <cellStyle name="Обычный 4" xfId="50" xr:uid="{00000000-0005-0000-0000-0000B0000000}"/>
    <cellStyle name="Обычный 5" xfId="51" xr:uid="{00000000-0005-0000-0000-0000B1000000}"/>
    <cellStyle name="Обычный 5 2" xfId="52" xr:uid="{00000000-0005-0000-0000-0000B2000000}"/>
    <cellStyle name="Обычный 5 2 2" xfId="76" xr:uid="{00000000-0005-0000-0000-0000B3000000}"/>
    <cellStyle name="Обычный 5_РОБОЧИЙ_Q4_2013" xfId="80" xr:uid="{00000000-0005-0000-0000-0000B4000000}"/>
    <cellStyle name="Обычный 6" xfId="53" xr:uid="{00000000-0005-0000-0000-0000B5000000}"/>
    <cellStyle name="Обычный 7" xfId="54" xr:uid="{00000000-0005-0000-0000-0000B6000000}"/>
    <cellStyle name="Обычный 7 2" xfId="55" xr:uid="{00000000-0005-0000-0000-0000B7000000}"/>
    <cellStyle name="Обычный 7 2 2" xfId="82" xr:uid="{00000000-0005-0000-0000-0000B8000000}"/>
    <cellStyle name="Обычный 7 2 2 2" xfId="233" xr:uid="{00000000-0005-0000-0000-0000B9000000}"/>
    <cellStyle name="Обычный 7 2 2 3" xfId="92" xr:uid="{00000000-0005-0000-0000-0000BA000000}"/>
    <cellStyle name="Обычный 7 2 3" xfId="221" xr:uid="{00000000-0005-0000-0000-0000BB000000}"/>
    <cellStyle name="Обычный 7 2 4" xfId="87" xr:uid="{00000000-0005-0000-0000-0000BC000000}"/>
    <cellStyle name="Обычный 7 3" xfId="81" xr:uid="{00000000-0005-0000-0000-0000BD000000}"/>
    <cellStyle name="Обычный 7 3 2" xfId="232" xr:uid="{00000000-0005-0000-0000-0000BE000000}"/>
    <cellStyle name="Обычный 7 3 3" xfId="91" xr:uid="{00000000-0005-0000-0000-0000BF000000}"/>
    <cellStyle name="Обычный 8" xfId="56" xr:uid="{00000000-0005-0000-0000-0000C0000000}"/>
    <cellStyle name="Обычный_Q1 2010" xfId="57" xr:uid="{00000000-0005-0000-0000-0000C1000000}"/>
    <cellStyle name="Обычный_Q1 2010 2" xfId="58" xr:uid="{00000000-0005-0000-0000-0000C2000000}"/>
    <cellStyle name="Обычный_Q1 2011" xfId="94" xr:uid="{00000000-0005-0000-0000-0000C3000000}"/>
    <cellStyle name="Обычный_Аналіз_3q_09" xfId="59" xr:uid="{00000000-0005-0000-0000-0000C4000000}"/>
    <cellStyle name="Обычный_Аналіз_3q_09 2" xfId="236" xr:uid="{00000000-0005-0000-0000-0000C5000000}"/>
    <cellStyle name="Обычный_Книга1" xfId="60" xr:uid="{00000000-0005-0000-0000-0000C6000000}"/>
    <cellStyle name="Плохой 2" xfId="61" xr:uid="{00000000-0005-0000-0000-0000C7000000}"/>
    <cellStyle name="Плохой 2 2" xfId="167" xr:uid="{00000000-0005-0000-0000-0000C8000000}"/>
    <cellStyle name="Плохой 2 3" xfId="222" xr:uid="{00000000-0005-0000-0000-0000C9000000}"/>
    <cellStyle name="Плохой 3" xfId="168" xr:uid="{00000000-0005-0000-0000-0000CA000000}"/>
    <cellStyle name="Пояснение 2" xfId="62" xr:uid="{00000000-0005-0000-0000-0000CB000000}"/>
    <cellStyle name="Пояснение 2 2" xfId="169" xr:uid="{00000000-0005-0000-0000-0000CC000000}"/>
    <cellStyle name="Пояснение 2 3" xfId="223" xr:uid="{00000000-0005-0000-0000-0000CD000000}"/>
    <cellStyle name="Пояснение 3" xfId="170" xr:uid="{00000000-0005-0000-0000-0000CE000000}"/>
    <cellStyle name="Примечание 2" xfId="63" xr:uid="{00000000-0005-0000-0000-0000CF000000}"/>
    <cellStyle name="Примечание 2 2" xfId="171" xr:uid="{00000000-0005-0000-0000-0000D0000000}"/>
    <cellStyle name="Примечание 2 3" xfId="224" xr:uid="{00000000-0005-0000-0000-0000D1000000}"/>
    <cellStyle name="Примечание 3" xfId="172" xr:uid="{00000000-0005-0000-0000-0000D2000000}"/>
    <cellStyle name="Процентный 2" xfId="64" xr:uid="{00000000-0005-0000-0000-0000D3000000}"/>
    <cellStyle name="Процентный 2 2" xfId="65" xr:uid="{00000000-0005-0000-0000-0000D4000000}"/>
    <cellStyle name="Процентный 2 3" xfId="77" xr:uid="{00000000-0005-0000-0000-0000D5000000}"/>
    <cellStyle name="Процентный 3" xfId="66" xr:uid="{00000000-0005-0000-0000-0000D6000000}"/>
    <cellStyle name="Процентный 4" xfId="67" xr:uid="{00000000-0005-0000-0000-0000D7000000}"/>
    <cellStyle name="Процентный 4 2" xfId="83" xr:uid="{00000000-0005-0000-0000-0000D8000000}"/>
    <cellStyle name="Связанная ячейка 2" xfId="68" xr:uid="{00000000-0005-0000-0000-0000D9000000}"/>
    <cellStyle name="Связанная ячейка 2 2" xfId="173" xr:uid="{00000000-0005-0000-0000-0000DA000000}"/>
    <cellStyle name="Связанная ячейка 2 3" xfId="226" xr:uid="{00000000-0005-0000-0000-0000DB000000}"/>
    <cellStyle name="Связанная ячейка 3" xfId="174" xr:uid="{00000000-0005-0000-0000-0000DC000000}"/>
    <cellStyle name="Текст предупреждения 2" xfId="69" xr:uid="{00000000-0005-0000-0000-0000DD000000}"/>
    <cellStyle name="Текст предупреждения 2 2" xfId="175" xr:uid="{00000000-0005-0000-0000-0000DE000000}"/>
    <cellStyle name="Текст предупреждения 2 3" xfId="227" xr:uid="{00000000-0005-0000-0000-0000DF000000}"/>
    <cellStyle name="Текст предупреждения 3" xfId="176" xr:uid="{00000000-0005-0000-0000-0000E0000000}"/>
    <cellStyle name="Тысячи [0]_MM95 (3)" xfId="70" xr:uid="{00000000-0005-0000-0000-0000E1000000}"/>
    <cellStyle name="Тысячи_MM95 (3)" xfId="71" xr:uid="{00000000-0005-0000-0000-0000E2000000}"/>
    <cellStyle name="Финансовый 2" xfId="72" xr:uid="{00000000-0005-0000-0000-0000E3000000}"/>
    <cellStyle name="Финансовый 2 2" xfId="84" xr:uid="{00000000-0005-0000-0000-0000E4000000}"/>
    <cellStyle name="Финансовый 2 2 2" xfId="234" xr:uid="{00000000-0005-0000-0000-0000E5000000}"/>
    <cellStyle name="Финансовый 2 2 3" xfId="93" xr:uid="{00000000-0005-0000-0000-0000E6000000}"/>
    <cellStyle name="Финансовый 2 3" xfId="228" xr:uid="{00000000-0005-0000-0000-0000E7000000}"/>
    <cellStyle name="Хороший 2" xfId="73" xr:uid="{00000000-0005-0000-0000-0000E8000000}"/>
    <cellStyle name="Хороший 2 2" xfId="177" xr:uid="{00000000-0005-0000-0000-0000E9000000}"/>
    <cellStyle name="Хороший 2 3" xfId="229" xr:uid="{00000000-0005-0000-0000-0000EA000000}"/>
    <cellStyle name="Хороший 3" xfId="178" xr:uid="{00000000-0005-0000-0000-0000EB000000}"/>
    <cellStyle name="Шапка" xfId="74" xr:uid="{00000000-0005-0000-0000-0000EC000000}"/>
  </cellStyles>
  <dxfs count="33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5877B0"/>
      <color rgb="FF5EC553"/>
      <color rgb="FF90BA44"/>
      <color rgb="FF03B921"/>
      <color rgb="FF9CD816"/>
      <color rgb="FF8FC850"/>
      <color rgb="FF8CAB53"/>
      <color rgb="FF58AA54"/>
      <color rgb="FF38B64A"/>
      <color rgb="FF6FCC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6336886751773234"/>
          <c:y val="2.1671608075674149E-2"/>
          <c:w val="0.58396609540195588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України'!$K$2</c:f>
              <c:strCache>
                <c:ptCount val="1"/>
                <c:pt idx="0">
                  <c:v>2-й квартал 2025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E38-44C0-B59C-602025D15CC5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0E38-44C0-B59C-602025D15CC5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0E38-44C0-B59C-602025D15CC5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0E38-44C0-B59C-602025D15CC5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0E38-44C0-B59C-602025D15CC5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0E38-44C0-B59C-602025D15CC5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0E38-44C0-B59C-602025D15CC5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0E38-44C0-B59C-602025D15CC5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0E38-44C0-B59C-602025D15CC5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0E38-44C0-B59C-602025D15CC5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0E38-44C0-B59C-602025D15CC5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0E38-44C0-B59C-602025D15CC5}"/>
              </c:ext>
            </c:extLst>
          </c:dPt>
          <c:dPt>
            <c:idx val="1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0E38-44C0-B59C-602025D15CC5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0E38-44C0-B59C-602025D15CC5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0E38-44C0-B59C-602025D15CC5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0E38-44C0-B59C-602025D15CC5}"/>
              </c:ext>
            </c:extLst>
          </c:dPt>
          <c:dLbls>
            <c:dLbl>
              <c:idx val="0"/>
              <c:layout>
                <c:manualLayout>
                  <c:x val="-1.7879760570619865E-2"/>
                  <c:y val="-1.0384515010282839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38-44C0-B59C-602025D15CC5}"/>
                </c:ext>
              </c:extLst>
            </c:dLbl>
            <c:dLbl>
              <c:idx val="1"/>
              <c:layout>
                <c:manualLayout>
                  <c:x val="-1.8804979366430833E-2"/>
                  <c:y val="3.031008660640171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E38-44C0-B59C-602025D15CC5}"/>
                </c:ext>
              </c:extLst>
            </c:dLbl>
            <c:dLbl>
              <c:idx val="2"/>
              <c:layout>
                <c:manualLayout>
                  <c:x val="-1.1011897220967688E-2"/>
                  <c:y val="-4.62066344142462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E38-44C0-B59C-602025D15CC5}"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E38-44C0-B59C-602025D15CC5}"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E38-44C0-B59C-602025D15CC5}"/>
                </c:ext>
              </c:extLst>
            </c:dLbl>
            <c:dLbl>
              <c:idx val="5"/>
              <c:layout>
                <c:manualLayout>
                  <c:x val="-8.6810204122036369E-3"/>
                  <c:y val="4.314157377835653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E38-44C0-B59C-602025D15CC5}"/>
                </c:ext>
              </c:extLst>
            </c:dLbl>
            <c:dLbl>
              <c:idx val="6"/>
              <c:layout>
                <c:manualLayout>
                  <c:x val="-3.2770040148879364E-3"/>
                  <c:y val="-3.121583763317243E-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E38-44C0-B59C-602025D15CC5}"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E38-44C0-B59C-602025D15CC5}"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E38-44C0-B59C-602025D15CC5}"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E38-44C0-B59C-602025D15CC5}"/>
                </c:ext>
              </c:extLst>
            </c:dLbl>
            <c:dLbl>
              <c:idx val="10"/>
              <c:layout>
                <c:manualLayout>
                  <c:x val="-4.941743515231114E-3"/>
                  <c:y val="5.3024270001804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E38-44C0-B59C-602025D15CC5}"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E38-44C0-B59C-602025D15CC5}"/>
                </c:ext>
              </c:extLst>
            </c:dLbl>
            <c:dLbl>
              <c:idx val="12"/>
              <c:layout>
                <c:manualLayout>
                  <c:x val="-1.8988796138376144E-3"/>
                  <c:y val="1.3061551610877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E38-44C0-B59C-602025D15CC5}"/>
                </c:ext>
              </c:extLst>
            </c:dLbl>
            <c:dLbl>
              <c:idx val="13"/>
              <c:layout>
                <c:manualLayout>
                  <c:x val="-2.1826747949821282E-3"/>
                  <c:y val="4.46343046285831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0E38-44C0-B59C-602025D15CC5}"/>
                </c:ext>
              </c:extLst>
            </c:dLbl>
            <c:dLbl>
              <c:idx val="14"/>
              <c:layout>
                <c:manualLayout>
                  <c:x val="-4.3657360636929314E-3"/>
                  <c:y val="5.531294736296672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E38-44C0-B59C-602025D15CC5}"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E38-44C0-B59C-602025D15CC5}"/>
                </c:ext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E38-44C0-B59C-602025D15CC5}"/>
                </c:ext>
              </c:extLst>
            </c:dLbl>
            <c:dLbl>
              <c:idx val="17"/>
              <c:layout>
                <c:manualLayout>
                  <c:x val="8.5000900562611306E-4"/>
                  <c:y val="2.814721530623104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E38-44C0-B59C-602025D15CC5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України'!$J$3:$J$17</c:f>
              <c:strCache>
                <c:ptCount val="15"/>
                <c:pt idx="0">
                  <c:v>ПФТС (Україна)</c:v>
                </c:pt>
                <c:pt idx="1">
                  <c:v>CAC 40 (Франція)</c:v>
                </c:pt>
                <c:pt idx="2">
                  <c:v>FTSE 100 (Великобританія)</c:v>
                </c:pt>
                <c:pt idx="3">
                  <c:v>BIST 100 National Index (Туреччина)</c:v>
                </c:pt>
                <c:pt idx="4">
                  <c:v>SHANGHAI SE COMPOSITE (Китай)</c:v>
                </c:pt>
                <c:pt idx="5">
                  <c:v>HANG SENG (Гонконг)</c:v>
                </c:pt>
                <c:pt idx="6">
                  <c:v>DJIA (США)</c:v>
                </c:pt>
                <c:pt idx="7">
                  <c:v>WSE WIG 20 (Польща)</c:v>
                </c:pt>
                <c:pt idx="8">
                  <c:v>Ibovespa Sao Paulo SE Index (Бразилія)</c:v>
                </c:pt>
                <c:pt idx="9">
                  <c:v>Cyprus SE General Index (Кіпр)</c:v>
                </c:pt>
                <c:pt idx="10">
                  <c:v>DAX (ФРН)</c:v>
                </c:pt>
                <c:pt idx="11">
                  <c:v>S&amp;P BSE SENSEX Index (Індія)</c:v>
                </c:pt>
                <c:pt idx="12">
                  <c:v>FTSE/JSE Africa All-Share Index (ПАР)</c:v>
                </c:pt>
                <c:pt idx="13">
                  <c:v>S&amp;P 500 (США)</c:v>
                </c:pt>
                <c:pt idx="14">
                  <c:v>NIKKEI 225 (Японія)</c:v>
                </c:pt>
              </c:strCache>
            </c:strRef>
          </c:cat>
          <c:val>
            <c:numRef>
              <c:f>'Індекси світу та України'!$K$3:$K$17</c:f>
              <c:numCache>
                <c:formatCode>0.0%</c:formatCode>
                <c:ptCount val="15"/>
                <c:pt idx="0">
                  <c:v>-2.5031323777561565E-2</c:v>
                </c:pt>
                <c:pt idx="1">
                  <c:v>-1.6019079133994252E-2</c:v>
                </c:pt>
                <c:pt idx="2">
                  <c:v>2.0756605354190549E-2</c:v>
                </c:pt>
                <c:pt idx="3">
                  <c:v>2.9921900557793979E-2</c:v>
                </c:pt>
                <c:pt idx="4">
                  <c:v>3.2716599056759277E-2</c:v>
                </c:pt>
                <c:pt idx="5">
                  <c:v>4.1207495983923481E-2</c:v>
                </c:pt>
                <c:pt idx="6">
                  <c:v>4.9831483252130271E-2</c:v>
                </c:pt>
                <c:pt idx="7">
                  <c:v>5.8132054071140304E-2</c:v>
                </c:pt>
                <c:pt idx="8">
                  <c:v>6.5984111413260216E-2</c:v>
                </c:pt>
                <c:pt idx="9">
                  <c:v>6.9660163358584937E-2</c:v>
                </c:pt>
                <c:pt idx="10">
                  <c:v>7.8783621171575335E-2</c:v>
                </c:pt>
                <c:pt idx="11">
                  <c:v>7.9978639776415283E-2</c:v>
                </c:pt>
                <c:pt idx="12">
                  <c:v>8.7911937899838088E-2</c:v>
                </c:pt>
                <c:pt idx="13">
                  <c:v>0.10568707289040136</c:v>
                </c:pt>
                <c:pt idx="14">
                  <c:v>0.13672553650502728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0E38-44C0-B59C-602025D15CC5}"/>
            </c:ext>
          </c:extLst>
        </c:ser>
        <c:ser>
          <c:idx val="0"/>
          <c:order val="1"/>
          <c:tx>
            <c:strRef>
              <c:f>'Індекси світу та України'!$L$2</c:f>
              <c:strCache>
                <c:ptCount val="1"/>
                <c:pt idx="0">
                  <c:v>Рік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15-0E38-44C0-B59C-602025D15CC5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0E38-44C0-B59C-602025D15CC5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0E38-44C0-B59C-602025D15CC5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0E38-44C0-B59C-602025D15CC5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0E38-44C0-B59C-602025D15CC5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0E38-44C0-B59C-602025D15CC5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B-0E38-44C0-B59C-602025D15CC5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2CCD-455D-A10A-5BCDFD9E21A4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0E38-44C0-B59C-602025D15CC5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D-0E38-44C0-B59C-602025D15CC5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0E38-44C0-B59C-602025D15CC5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F-0E38-44C0-B59C-602025D15CC5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0E38-44C0-B59C-602025D15CC5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0E38-44C0-B59C-602025D15CC5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0E38-44C0-B59C-602025D15CC5}"/>
              </c:ext>
            </c:extLst>
          </c:dPt>
          <c:cat>
            <c:strRef>
              <c:f>'Індекси світу та України'!$J$3:$J$17</c:f>
              <c:strCache>
                <c:ptCount val="15"/>
                <c:pt idx="0">
                  <c:v>ПФТС (Україна)</c:v>
                </c:pt>
                <c:pt idx="1">
                  <c:v>CAC 40 (Франція)</c:v>
                </c:pt>
                <c:pt idx="2">
                  <c:v>FTSE 100 (Великобританія)</c:v>
                </c:pt>
                <c:pt idx="3">
                  <c:v>BIST 100 National Index (Туреччина)</c:v>
                </c:pt>
                <c:pt idx="4">
                  <c:v>SHANGHAI SE COMPOSITE (Китай)</c:v>
                </c:pt>
                <c:pt idx="5">
                  <c:v>HANG SENG (Гонконг)</c:v>
                </c:pt>
                <c:pt idx="6">
                  <c:v>DJIA (США)</c:v>
                </c:pt>
                <c:pt idx="7">
                  <c:v>WSE WIG 20 (Польща)</c:v>
                </c:pt>
                <c:pt idx="8">
                  <c:v>Ibovespa Sao Paulo SE Index (Бразилія)</c:v>
                </c:pt>
                <c:pt idx="9">
                  <c:v>Cyprus SE General Index (Кіпр)</c:v>
                </c:pt>
                <c:pt idx="10">
                  <c:v>DAX (ФРН)</c:v>
                </c:pt>
                <c:pt idx="11">
                  <c:v>S&amp;P BSE SENSEX Index (Індія)</c:v>
                </c:pt>
                <c:pt idx="12">
                  <c:v>FTSE/JSE Africa All-Share Index (ПАР)</c:v>
                </c:pt>
                <c:pt idx="13">
                  <c:v>S&amp;P 500 (США)</c:v>
                </c:pt>
                <c:pt idx="14">
                  <c:v>NIKKEI 225 (Японія)</c:v>
                </c:pt>
              </c:strCache>
            </c:strRef>
          </c:cat>
          <c:val>
            <c:numRef>
              <c:f>'Індекси світу та України'!$L$3:$L$17</c:f>
              <c:numCache>
                <c:formatCode>0.0%</c:formatCode>
                <c:ptCount val="15"/>
                <c:pt idx="0">
                  <c:v>-2.8070102775591854E-2</c:v>
                </c:pt>
                <c:pt idx="1">
                  <c:v>2.4936492231997232E-2</c:v>
                </c:pt>
                <c:pt idx="2">
                  <c:v>7.3105245880756176E-2</c:v>
                </c:pt>
                <c:pt idx="3">
                  <c:v>-6.5684251651263015E-2</c:v>
                </c:pt>
                <c:pt idx="4">
                  <c:v>0.16075689155489647</c:v>
                </c:pt>
                <c:pt idx="5">
                  <c:v>0.35858738354758057</c:v>
                </c:pt>
                <c:pt idx="6">
                  <c:v>0.12719977013645067</c:v>
                </c:pt>
                <c:pt idx="7">
                  <c:v>0.11092153501973634</c:v>
                </c:pt>
                <c:pt idx="8">
                  <c:v>0.12063970790890388</c:v>
                </c:pt>
                <c:pt idx="9">
                  <c:v>0.57007081625046596</c:v>
                </c:pt>
                <c:pt idx="10">
                  <c:v>0.3111609529789503</c:v>
                </c:pt>
                <c:pt idx="11">
                  <c:v>5.7871340139711958E-2</c:v>
                </c:pt>
                <c:pt idx="12">
                  <c:v>0.2098009826225038</c:v>
                </c:pt>
                <c:pt idx="13">
                  <c:v>0.13633783110642295</c:v>
                </c:pt>
                <c:pt idx="14">
                  <c:v>2.2845872529373645E-2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0E38-44C0-B59C-602025D15C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-20"/>
        <c:axId val="102501168"/>
        <c:axId val="102498992"/>
      </c:barChart>
      <c:catAx>
        <c:axId val="102501168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LID4096"/>
          </a:p>
        </c:txPr>
        <c:crossAx val="102498992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02498992"/>
        <c:scaling>
          <c:orientation val="minMax"/>
          <c:max val="0.60000000000000009"/>
          <c:min val="-0.1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LID4096"/>
          </a:p>
        </c:txPr>
        <c:crossAx val="102501168"/>
        <c:crosses val="autoZero"/>
        <c:crossBetween val="between"/>
        <c:majorUnit val="0.1"/>
        <c:minorUnit val="5.000000000000001E-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3818032700160037"/>
          <c:y val="0.94579417391842246"/>
          <c:w val="0.46732369471498764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LID4096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2870004467596111"/>
          <c:y val="0.1830032764775959"/>
          <c:w val="0.60392486378437626"/>
          <c:h val="0.67240287950555733"/>
        </c:manualLayout>
      </c:layout>
      <c:pieChart>
        <c:varyColors val="1"/>
        <c:ser>
          <c:idx val="0"/>
          <c:order val="0"/>
          <c:explosion val="14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C286-42D0-9593-98427EF7E8D9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C286-42D0-9593-98427EF7E8D9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C286-42D0-9593-98427EF7E8D9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C286-42D0-9593-98427EF7E8D9}"/>
              </c:ext>
            </c:extLst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286-42D0-9593-98427EF7E8D9}"/>
                </c:ext>
              </c:extLst>
            </c:dLbl>
            <c:dLbl>
              <c:idx val="1"/>
              <c:layout>
                <c:manualLayout>
                  <c:x val="1.9617330994576503E-2"/>
                  <c:y val="-3.1891565872379764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86-42D0-9593-98427EF7E8D9}"/>
                </c:ext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86-42D0-9593-98427EF7E8D9}"/>
                </c:ext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86-42D0-9593-98427EF7E8D9}"/>
                </c:ext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286-42D0-9593-98427EF7E8D9}"/>
                </c:ext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286-42D0-9593-98427EF7E8D9}"/>
                </c:ext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286-42D0-9593-98427EF7E8D9}"/>
                </c:ext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286-42D0-9593-98427EF7E8D9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multiLvlStrRef>
              <c:f>'КУА-АНПФ &amp; ІСІ-НПФ-СК в упр-ні'!$C$2:$D$2</c:f>
            </c:multiLvlStrRef>
          </c:cat>
          <c:val>
            <c:numRef>
              <c:f>'КУА-АНПФ &amp; ІСІ-НПФ-СК в упр-ні'!$C$15:$D$15</c:f>
            </c:numRef>
          </c:val>
          <c:extLst>
            <c:ext xmlns:c16="http://schemas.microsoft.com/office/drawing/2014/chart" uri="{C3380CC4-5D6E-409C-BE32-E72D297353CC}">
              <c16:uniqueId val="{00000008-C286-42D0-9593-98427EF7E8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LID4096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03994810956125E-2"/>
          <c:y val="1.7920436993764652E-2"/>
          <c:w val="0.88142303168689307"/>
          <c:h val="0.5254920356055585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'КУА-АНПФ &amp; ІСІ-НПФ-СК в упр-ні'!$B$2</c:f>
              <c:strCache>
                <c:ptCount val="1"/>
                <c:pt idx="0">
                  <c:v>Кількість КУА (усіх)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1.9172113289760349E-2"/>
                  <c:y val="6.1728410063286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EAE-4B13-808F-CCA09F1B15F8}"/>
                </c:ext>
              </c:extLst>
            </c:dLbl>
            <c:dLbl>
              <c:idx val="1"/>
              <c:layout>
                <c:manualLayout>
                  <c:x val="-1.917211328976038E-2"/>
                  <c:y val="1.23456820126572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EAE-4B13-808F-CCA09F1B15F8}"/>
                </c:ext>
              </c:extLst>
            </c:dLbl>
            <c:dLbl>
              <c:idx val="2"/>
              <c:layout>
                <c:manualLayout>
                  <c:x val="-1.9172113289760349E-2"/>
                  <c:y val="6.1728410063286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EAE-4B13-808F-CCA09F1B15F8}"/>
                </c:ext>
              </c:extLst>
            </c:dLbl>
            <c:dLbl>
              <c:idx val="3"/>
              <c:layout>
                <c:manualLayout>
                  <c:x val="-1.9172113289760349E-2"/>
                  <c:y val="6.172841006328563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EAE-4B13-808F-CCA09F1B15F8}"/>
                </c:ext>
              </c:extLst>
            </c:dLbl>
            <c:dLbl>
              <c:idx val="4"/>
              <c:layout>
                <c:manualLayout>
                  <c:x val="-1.7695108210729362E-2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EAE-4B13-808F-CCA09F1B15F8}"/>
                </c:ext>
              </c:extLst>
            </c:dLbl>
            <c:dLbl>
              <c:idx val="5"/>
              <c:layout>
                <c:manualLayout>
                  <c:x val="-1.9260793393381659E-2"/>
                  <c:y val="3.0863674211578087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EAE-4B13-808F-CCA09F1B15F8}"/>
                </c:ext>
              </c:extLst>
            </c:dLbl>
            <c:dLbl>
              <c:idx val="6"/>
              <c:layout>
                <c:manualLayout>
                  <c:x val="-6.6170388751033912E-3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EAE-4B13-808F-CCA09F1B15F8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4EAE-4B13-808F-CCA09F1B15F8}"/>
                </c:ext>
              </c:extLst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EAE-4B13-808F-CCA09F1B15F8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4EAE-4B13-808F-CCA09F1B15F8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4EAE-4B13-808F-CCA09F1B15F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упр-ні'!$A$3:$A$15</c:f>
              <c:numCache>
                <c:formatCode>m/d/yyyy</c:formatCode>
                <c:ptCount val="5"/>
                <c:pt idx="0">
                  <c:v>45473</c:v>
                </c:pt>
                <c:pt idx="1">
                  <c:v>45565</c:v>
                </c:pt>
                <c:pt idx="2">
                  <c:v>45657</c:v>
                </c:pt>
                <c:pt idx="3">
                  <c:v>45747</c:v>
                </c:pt>
                <c:pt idx="4">
                  <c:v>45838</c:v>
                </c:pt>
              </c:numCache>
            </c:numRef>
          </c:cat>
          <c:val>
            <c:numRef>
              <c:f>'КУА-АНПФ &amp; ІСІ-НПФ-СК в упр-ні'!$B$3:$B$15</c:f>
              <c:numCache>
                <c:formatCode>General</c:formatCode>
                <c:ptCount val="5"/>
                <c:pt idx="0">
                  <c:v>279</c:v>
                </c:pt>
                <c:pt idx="1">
                  <c:v>278</c:v>
                </c:pt>
                <c:pt idx="2">
                  <c:v>279</c:v>
                </c:pt>
                <c:pt idx="3">
                  <c:v>275</c:v>
                </c:pt>
                <c:pt idx="4">
                  <c:v>270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EAE-4B13-808F-CCA09F1B15F8}"/>
            </c:ext>
          </c:extLst>
        </c:ser>
        <c:ser>
          <c:idx val="4"/>
          <c:order val="1"/>
          <c:tx>
            <c:strRef>
              <c:f>'КУА-АНПФ &amp; ІСІ-НПФ-СК в упр-ні'!$C$2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numRef>
              <c:f>'КУА-АНПФ &amp; ІСІ-НПФ-СК в упр-ні'!$A$3:$A$15</c:f>
              <c:numCache>
                <c:formatCode>m/d/yyyy</c:formatCode>
                <c:ptCount val="5"/>
                <c:pt idx="0">
                  <c:v>45473</c:v>
                </c:pt>
                <c:pt idx="1">
                  <c:v>45565</c:v>
                </c:pt>
                <c:pt idx="2">
                  <c:v>45657</c:v>
                </c:pt>
                <c:pt idx="3">
                  <c:v>45747</c:v>
                </c:pt>
                <c:pt idx="4">
                  <c:v>45838</c:v>
                </c:pt>
              </c:numCache>
            </c:numRef>
          </c:cat>
          <c:val>
            <c:numRef>
              <c:f>'КУА-АНПФ &amp; ІСІ-НПФ-СК в упр-ні'!$C$3:$C$15</c:f>
            </c:numRef>
          </c:val>
          <c:extLst>
            <c:ext xmlns:c16="http://schemas.microsoft.com/office/drawing/2014/chart" uri="{C3380CC4-5D6E-409C-BE32-E72D297353CC}">
              <c16:uniqueId val="{0000000C-4EAE-4B13-808F-CCA09F1B15F8}"/>
            </c:ext>
          </c:extLst>
        </c:ser>
        <c:ser>
          <c:idx val="2"/>
          <c:order val="3"/>
          <c:tx>
            <c:strRef>
              <c:f>'КУА-АНПФ &amp; ІСІ-НПФ-СК в упр-ні'!$G$2</c:f>
              <c:strCache>
                <c:ptCount val="1"/>
                <c:pt idx="0">
                  <c:v>Кількість ІСІ в управлінні 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numRef>
              <c:f>'КУА-АНПФ &amp; ІСІ-НПФ-СК в упр-ні'!$A$3:$A$15</c:f>
              <c:numCache>
                <c:formatCode>m/d/yyyy</c:formatCode>
                <c:ptCount val="5"/>
                <c:pt idx="0">
                  <c:v>45473</c:v>
                </c:pt>
                <c:pt idx="1">
                  <c:v>45565</c:v>
                </c:pt>
                <c:pt idx="2">
                  <c:v>45657</c:v>
                </c:pt>
                <c:pt idx="3">
                  <c:v>45747</c:v>
                </c:pt>
                <c:pt idx="4">
                  <c:v>45838</c:v>
                </c:pt>
              </c:numCache>
            </c:numRef>
          </c:cat>
          <c:val>
            <c:numRef>
              <c:f>'КУА-АНПФ &amp; ІСІ-НПФ-СК в упр-ні'!$G$3:$G$14</c:f>
            </c:numRef>
          </c:val>
          <c:extLst>
            <c:ext xmlns:c16="http://schemas.microsoft.com/office/drawing/2014/chart" uri="{C3380CC4-5D6E-409C-BE32-E72D297353CC}">
              <c16:uniqueId val="{0000000D-4EAE-4B13-808F-CCA09F1B15F8}"/>
            </c:ext>
          </c:extLst>
        </c:ser>
        <c:ser>
          <c:idx val="3"/>
          <c:order val="4"/>
          <c:tx>
            <c:strRef>
              <c:f>'КУА-АНПФ &amp; ІСІ-НПФ-СК в упр-ні'!$I$2</c:f>
              <c:strCache>
                <c:ptCount val="1"/>
                <c:pt idx="0">
                  <c:v>Кількість сформованих ІСІ (такі,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EAE-4B13-808F-CCA09F1B15F8}"/>
                </c:ext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EAE-4B13-808F-CCA09F1B15F8}"/>
                </c:ext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EAE-4B13-808F-CCA09F1B15F8}"/>
                </c:ext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EAE-4B13-808F-CCA09F1B15F8}"/>
                </c:ext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EAE-4B13-808F-CCA09F1B15F8}"/>
                </c:ext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EAE-4B13-808F-CCA09F1B15F8}"/>
                </c:ext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4EAE-4B13-808F-CCA09F1B15F8}"/>
                </c:ext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EAE-4B13-808F-CCA09F1B15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упр-ні'!$A$3:$A$15</c:f>
              <c:numCache>
                <c:formatCode>m/d/yyyy</c:formatCode>
                <c:ptCount val="5"/>
                <c:pt idx="0">
                  <c:v>45473</c:v>
                </c:pt>
                <c:pt idx="1">
                  <c:v>45565</c:v>
                </c:pt>
                <c:pt idx="2">
                  <c:v>45657</c:v>
                </c:pt>
                <c:pt idx="3">
                  <c:v>45747</c:v>
                </c:pt>
                <c:pt idx="4">
                  <c:v>45838</c:v>
                </c:pt>
              </c:numCache>
            </c:numRef>
          </c:cat>
          <c:val>
            <c:numRef>
              <c:f>'КУА-АНПФ &amp; ІСІ-НПФ-СК в упр-ні'!$I$3:$I$15</c:f>
              <c:numCache>
                <c:formatCode>0</c:formatCode>
                <c:ptCount val="5"/>
                <c:pt idx="0">
                  <c:v>1795</c:v>
                </c:pt>
                <c:pt idx="1">
                  <c:v>1803</c:v>
                </c:pt>
                <c:pt idx="2">
                  <c:v>1840</c:v>
                </c:pt>
                <c:pt idx="3">
                  <c:v>1853</c:v>
                </c:pt>
                <c:pt idx="4">
                  <c:v>1857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4EAE-4B13-808F-CCA09F1B15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0"/>
        <c:overlap val="9"/>
        <c:axId val="102501712"/>
        <c:axId val="102511504"/>
      </c:barChart>
      <c:barChart>
        <c:barDir val="col"/>
        <c:grouping val="clustered"/>
        <c:varyColors val="0"/>
        <c:ser>
          <c:idx val="6"/>
          <c:order val="5"/>
          <c:tx>
            <c:strRef>
              <c:f>'КУА-АНПФ &amp; ІСІ-НПФ-СК в упр-ні'!$K$2</c:f>
              <c:strCache>
                <c:ptCount val="1"/>
                <c:pt idx="0">
                  <c:v>Кількість СК з активами в управлінні КУА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1.1167190331876907E-2"/>
                  <c:y val="3.648878287803525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EAE-4B13-808F-CCA09F1B15F8}"/>
                </c:ext>
              </c:extLst>
            </c:dLbl>
            <c:dLbl>
              <c:idx val="1"/>
              <c:layout>
                <c:manualLayout>
                  <c:x val="9.76580849926766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EAE-4B13-808F-CCA09F1B15F8}"/>
                </c:ext>
              </c:extLst>
            </c:dLbl>
            <c:dLbl>
              <c:idx val="2"/>
              <c:layout>
                <c:manualLayout>
                  <c:x val="1.5199976565216478E-2"/>
                  <c:y val="3.648878287803457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EAE-4B13-808F-CCA09F1B15F8}"/>
                </c:ext>
              </c:extLst>
            </c:dLbl>
            <c:dLbl>
              <c:idx val="3"/>
              <c:layout>
                <c:manualLayout>
                  <c:x val="9.0211998195760031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EAE-4B13-808F-CCA09F1B15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60000"/>
                        <a:lumOff val="40000"/>
                      </a:schemeClr>
                    </a:solidFill>
                  </a:defRPr>
                </a:pPr>
                <a:endParaRPr lang="LID4096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упр-ні'!$A$3:$A$15</c:f>
              <c:numCache>
                <c:formatCode>m/d/yyyy</c:formatCode>
                <c:ptCount val="5"/>
                <c:pt idx="0">
                  <c:v>45473</c:v>
                </c:pt>
                <c:pt idx="1">
                  <c:v>45565</c:v>
                </c:pt>
                <c:pt idx="2">
                  <c:v>45657</c:v>
                </c:pt>
                <c:pt idx="3">
                  <c:v>45747</c:v>
                </c:pt>
                <c:pt idx="4">
                  <c:v>45838</c:v>
                </c:pt>
              </c:numCache>
            </c:numRef>
          </c:cat>
          <c:val>
            <c:numRef>
              <c:f>'КУА-АНПФ &amp; ІСІ-НПФ-СК в упр-ні'!$K$3:$K$15</c:f>
              <c:numCache>
                <c:formatCode>0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4EAE-4B13-808F-CCA09F1B15F8}"/>
            </c:ext>
          </c:extLst>
        </c:ser>
        <c:ser>
          <c:idx val="8"/>
          <c:order val="6"/>
          <c:tx>
            <c:strRef>
              <c:f>'КУА-АНПФ &amp; ІСІ-НПФ-СК в упр-ні'!$F$2</c:f>
              <c:strCache>
                <c:ptCount val="1"/>
                <c:pt idx="0">
                  <c:v>Кількість АНПФ-членів УАІБ, які здійснюють винятково адмініструваня НПФ (права шкала)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invertIfNegative val="0"/>
          <c:cat>
            <c:numRef>
              <c:f>'КУА-АНПФ &amp; ІСІ-НПФ-СК в упр-ні'!$A$3:$A$15</c:f>
              <c:numCache>
                <c:formatCode>m/d/yyyy</c:formatCode>
                <c:ptCount val="5"/>
                <c:pt idx="0">
                  <c:v>45473</c:v>
                </c:pt>
                <c:pt idx="1">
                  <c:v>45565</c:v>
                </c:pt>
                <c:pt idx="2">
                  <c:v>45657</c:v>
                </c:pt>
                <c:pt idx="3">
                  <c:v>45747</c:v>
                </c:pt>
                <c:pt idx="4">
                  <c:v>45838</c:v>
                </c:pt>
              </c:numCache>
            </c:numRef>
          </c:cat>
          <c:val>
            <c:numRef>
              <c:f>'КУА-АНПФ &amp; ІСІ-НПФ-СК в упр-ні'!$F$3:$F$15</c:f>
            </c:numRef>
          </c:val>
          <c:extLst>
            <c:ext xmlns:c16="http://schemas.microsoft.com/office/drawing/2014/chart" uri="{C3380CC4-5D6E-409C-BE32-E72D297353CC}">
              <c16:uniqueId val="{0000001C-4EAE-4B13-808F-CCA09F1B15F8}"/>
            </c:ext>
          </c:extLst>
        </c:ser>
        <c:ser>
          <c:idx val="7"/>
          <c:order val="7"/>
          <c:tx>
            <c:strRef>
              <c:f>'КУА-АНПФ &amp; ІСІ-НПФ-СК в упр-ні'!$E$2</c:f>
              <c:strCache>
                <c:ptCount val="1"/>
                <c:pt idx="0">
                  <c:v>Кількість АНПФ-членів УАІБ**  (права шкала)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</c:spPr>
          <c:invertIfNegative val="0"/>
          <c:dLbls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EAE-4B13-808F-CCA09F1B15F8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rgbClr val="7030A0"/>
                    </a:solidFill>
                  </a:defRPr>
                </a:pPr>
                <a:endParaRPr lang="LID4096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'КУА-АНПФ &amp; ІСІ-НПФ-СК в упр-ні'!$A$3:$A$15</c:f>
              <c:numCache>
                <c:formatCode>m/d/yyyy</c:formatCode>
                <c:ptCount val="5"/>
                <c:pt idx="0">
                  <c:v>45473</c:v>
                </c:pt>
                <c:pt idx="1">
                  <c:v>45565</c:v>
                </c:pt>
                <c:pt idx="2">
                  <c:v>45657</c:v>
                </c:pt>
                <c:pt idx="3">
                  <c:v>45747</c:v>
                </c:pt>
                <c:pt idx="4">
                  <c:v>45838</c:v>
                </c:pt>
              </c:numCache>
            </c:numRef>
          </c:cat>
          <c:val>
            <c:numRef>
              <c:f>'КУА-АНПФ &amp; ІСІ-НПФ-СК в упр-ні'!$E$3:$E$15</c:f>
              <c:numCache>
                <c:formatCode>General</c:formatCode>
                <c:ptCount val="5"/>
                <c:pt idx="0">
                  <c:v>16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4EAE-4B13-808F-CCA09F1B15F8}"/>
            </c:ext>
          </c:extLst>
        </c:ser>
        <c:ser>
          <c:idx val="5"/>
          <c:order val="8"/>
          <c:tx>
            <c:strRef>
              <c:f>'КУА-АНПФ &amp; ІСІ-НПФ-СК в упр-ні'!$J$2</c:f>
              <c:strCache>
                <c:ptCount val="1"/>
                <c:pt idx="0">
                  <c:v>Кількість НПФ в управлінні КУА (права шкала)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40000"/>
                        <a:lumOff val="60000"/>
                      </a:schemeClr>
                    </a:solidFill>
                  </a:defRPr>
                </a:pPr>
                <a:endParaRPr lang="LID4096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упр-ні'!$A$3:$A$15</c:f>
              <c:numCache>
                <c:formatCode>m/d/yyyy</c:formatCode>
                <c:ptCount val="5"/>
                <c:pt idx="0">
                  <c:v>45473</c:v>
                </c:pt>
                <c:pt idx="1">
                  <c:v>45565</c:v>
                </c:pt>
                <c:pt idx="2">
                  <c:v>45657</c:v>
                </c:pt>
                <c:pt idx="3">
                  <c:v>45747</c:v>
                </c:pt>
                <c:pt idx="4">
                  <c:v>45838</c:v>
                </c:pt>
              </c:numCache>
            </c:numRef>
          </c:cat>
          <c:val>
            <c:numRef>
              <c:f>'КУА-АНПФ &amp; ІСІ-НПФ-СК в упр-ні'!$J$3:$J$15</c:f>
              <c:numCache>
                <c:formatCode>General</c:formatCode>
                <c:ptCount val="5"/>
                <c:pt idx="0">
                  <c:v>52</c:v>
                </c:pt>
                <c:pt idx="1">
                  <c:v>52</c:v>
                </c:pt>
                <c:pt idx="2">
                  <c:v>49</c:v>
                </c:pt>
                <c:pt idx="3">
                  <c:v>48</c:v>
                </c:pt>
                <c:pt idx="4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4EAE-4B13-808F-CCA09F1B15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512048"/>
        <c:axId val="102502256"/>
      </c:barChart>
      <c:lineChart>
        <c:grouping val="standard"/>
        <c:varyColors val="0"/>
        <c:ser>
          <c:idx val="0"/>
          <c:order val="2"/>
          <c:tx>
            <c:strRef>
              <c:f>'КУА-АНПФ &amp; ІСІ-НПФ-СК в упр-ні'!$H$2</c:f>
              <c:strCache>
                <c:ptCount val="1"/>
                <c:pt idx="0">
                  <c:v>Кількість ІСІ в управлінні на одну КУА з ІСІ в управлінні </c:v>
                </c:pt>
              </c:strCache>
            </c:strRef>
          </c:tx>
          <c:spPr>
            <a:ln w="19050">
              <a:solidFill>
                <a:srgbClr val="00B0F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4EAE-4B13-808F-CCA09F1B15F8}"/>
                </c:ext>
              </c:extLst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4EAE-4B13-808F-CCA09F1B15F8}"/>
                </c:ext>
              </c:extLst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4EAE-4B13-808F-CCA09F1B15F8}"/>
                </c:ext>
              </c:extLst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4EAE-4B13-808F-CCA09F1B15F8}"/>
                </c:ext>
              </c:extLst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4EAE-4B13-808F-CCA09F1B15F8}"/>
                </c:ext>
              </c:extLst>
            </c:dLbl>
            <c:dLbl>
              <c:idx val="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5-4EAE-4B13-808F-CCA09F1B15F8}"/>
                </c:ext>
              </c:extLst>
            </c:dLbl>
            <c:dLbl>
              <c:idx val="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6-4EAE-4B13-808F-CCA09F1B15F8}"/>
                </c:ext>
              </c:extLst>
            </c:dLbl>
            <c:dLbl>
              <c:idx val="7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7-4EAE-4B13-808F-CCA09F1B15F8}"/>
                </c:ext>
              </c:extLst>
            </c:dLbl>
            <c:dLbl>
              <c:idx val="8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8-4EAE-4B13-808F-CCA09F1B15F8}"/>
                </c:ext>
              </c:extLst>
            </c:dLbl>
            <c:dLbl>
              <c:idx val="9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9-4EAE-4B13-808F-CCA09F1B15F8}"/>
                </c:ext>
              </c:extLst>
            </c:dLbl>
            <c:dLbl>
              <c:idx val="1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A-4EAE-4B13-808F-CCA09F1B15F8}"/>
                </c:ext>
              </c:extLst>
            </c:dLbl>
            <c:dLbl>
              <c:idx val="1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B-4EAE-4B13-808F-CCA09F1B15F8}"/>
                </c:ext>
              </c:extLst>
            </c:dLbl>
            <c:dLbl>
              <c:idx val="1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C-4EAE-4B13-808F-CCA09F1B15F8}"/>
                </c:ext>
              </c:extLst>
            </c:dLbl>
            <c:dLbl>
              <c:idx val="1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D-4EAE-4B13-808F-CCA09F1B15F8}"/>
                </c:ext>
              </c:extLst>
            </c:dLbl>
            <c:dLbl>
              <c:idx val="1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E-4EAE-4B13-808F-CCA09F1B15F8}"/>
                </c:ext>
              </c:extLst>
            </c:dLbl>
            <c:dLbl>
              <c:idx val="1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F-4EAE-4B13-808F-CCA09F1B15F8}"/>
                </c:ext>
              </c:extLst>
            </c:dLbl>
            <c:dLbl>
              <c:idx val="1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0-4EAE-4B13-808F-CCA09F1B15F8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B0F0"/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упр-ні'!$A$3:$A$15</c:f>
              <c:numCache>
                <c:formatCode>m/d/yyyy</c:formatCode>
                <c:ptCount val="5"/>
                <c:pt idx="0">
                  <c:v>45473</c:v>
                </c:pt>
                <c:pt idx="1">
                  <c:v>45565</c:v>
                </c:pt>
                <c:pt idx="2">
                  <c:v>45657</c:v>
                </c:pt>
                <c:pt idx="3">
                  <c:v>45747</c:v>
                </c:pt>
                <c:pt idx="4">
                  <c:v>45838</c:v>
                </c:pt>
              </c:numCache>
            </c:numRef>
          </c:cat>
          <c:val>
            <c:numRef>
              <c:f>'КУА-АНПФ &amp; ІСІ-НПФ-СК в упр-ні'!$H$3:$H$14</c:f>
            </c:numRef>
          </c:val>
          <c:smooth val="0"/>
          <c:extLst>
            <c:ext xmlns:c16="http://schemas.microsoft.com/office/drawing/2014/chart" uri="{C3380CC4-5D6E-409C-BE32-E72D297353CC}">
              <c16:uniqueId val="{00000031-4EAE-4B13-808F-CCA09F1B15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512048"/>
        <c:axId val="102502256"/>
      </c:lineChart>
      <c:catAx>
        <c:axId val="102501712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78000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102511504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102511504"/>
        <c:scaling>
          <c:orientation val="minMax"/>
          <c:max val="200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102501712"/>
        <c:crosses val="autoZero"/>
        <c:crossBetween val="between"/>
        <c:majorUnit val="250"/>
      </c:valAx>
      <c:valAx>
        <c:axId val="102502256"/>
        <c:scaling>
          <c:orientation val="minMax"/>
          <c:max val="1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LID4096"/>
          </a:p>
        </c:txPr>
        <c:crossAx val="102512048"/>
        <c:crosses val="max"/>
        <c:crossBetween val="between"/>
      </c:valAx>
      <c:catAx>
        <c:axId val="10251204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02502256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8118179564372009E-2"/>
          <c:y val="0.64658490714053851"/>
          <c:w val="0.96831613820020357"/>
          <c:h val="0.3534150928594613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LID4096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6578780413184545E-2"/>
          <c:y val="6.206041978992894E-2"/>
          <c:w val="0.82854531628342099"/>
          <c:h val="0.687724742811458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притік'!$A$4</c:f>
              <c:strCache>
                <c:ptCount val="1"/>
                <c:pt idx="0">
                  <c:v>ІСІ*, у т. ч.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2.1083313167414356E-2"/>
                  <c:y val="4.8462935832290048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180-42D3-AEE4-5F2595C85CC7}"/>
                </c:ext>
              </c:extLst>
            </c:dLbl>
            <c:dLbl>
              <c:idx val="1"/>
              <c:layout>
                <c:manualLayout>
                  <c:x val="-2.783408722845818E-2"/>
                  <c:y val="6.0601555574189673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180-42D3-AEE4-5F2595C85CC7}"/>
                </c:ext>
              </c:extLst>
            </c:dLbl>
            <c:dLbl>
              <c:idx val="2"/>
              <c:layout>
                <c:manualLayout>
                  <c:x val="-2.4399520981863154E-2"/>
                  <c:y val="5.5991443280056343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180-42D3-AEE4-5F2595C85CC7}"/>
                </c:ext>
              </c:extLst>
            </c:dLbl>
            <c:dLbl>
              <c:idx val="3"/>
              <c:layout>
                <c:manualLayout>
                  <c:x val="-2.403762029746289E-2"/>
                  <c:y val="-8.8686989486820166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180-42D3-AEE4-5F2595C85CC7}"/>
                </c:ext>
              </c:extLst>
            </c:dLbl>
            <c:dLbl>
              <c:idx val="4"/>
              <c:layout>
                <c:manualLayout>
                  <c:x val="-1.8627535584361116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180-42D3-AEE4-5F2595C85CC7}"/>
                </c:ext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180-42D3-AEE4-5F2595C85CC7}"/>
                </c:ext>
              </c:extLst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180-42D3-AEE4-5F2595C85CC7}"/>
                </c:ext>
              </c:extLst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A180-42D3-AEE4-5F2595C85CC7}"/>
                </c:ext>
              </c:extLst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180-42D3-AEE4-5F2595C85CC7}"/>
                </c:ext>
              </c:extLst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180-42D3-AEE4-5F2595C85CC7}"/>
                </c:ext>
              </c:extLst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180-42D3-AEE4-5F2595C85CC7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'Активи-ВЧА-Чистий притік'!$B$3:$E$3</c:f>
              <c:numCache>
                <c:formatCode>m/d/yyyy</c:formatCode>
                <c:ptCount val="4"/>
                <c:pt idx="0">
                  <c:v>45473</c:v>
                </c:pt>
                <c:pt idx="1">
                  <c:v>45657</c:v>
                </c:pt>
                <c:pt idx="2">
                  <c:v>45747</c:v>
                </c:pt>
                <c:pt idx="3">
                  <c:v>45838</c:v>
                </c:pt>
              </c:numCache>
            </c:numRef>
          </c:cat>
          <c:val>
            <c:numRef>
              <c:f>'Активи-ВЧА-Чистий притік'!$B$4:$E$4</c:f>
              <c:numCache>
                <c:formatCode>#\ ##0.0</c:formatCode>
                <c:ptCount val="4"/>
                <c:pt idx="0">
                  <c:v>619057.85</c:v>
                </c:pt>
                <c:pt idx="1">
                  <c:v>666440.93000000005</c:v>
                </c:pt>
                <c:pt idx="2">
                  <c:v>683865.1</c:v>
                </c:pt>
                <c:pt idx="3">
                  <c:v>683448.74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180-42D3-AEE4-5F2595C85CC7}"/>
            </c:ext>
          </c:extLst>
        </c:ser>
        <c:ser>
          <c:idx val="0"/>
          <c:order val="1"/>
          <c:tx>
            <c:strRef>
              <c:f>'Активи-ВЧА-Чистий притік'!$A$6</c:f>
              <c:strCache>
                <c:ptCount val="1"/>
                <c:pt idx="0">
                  <c:v>Венчурні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numRef>
              <c:f>'Активи-ВЧА-Чистий притік'!$B$3:$E$3</c:f>
              <c:numCache>
                <c:formatCode>m/d/yyyy</c:formatCode>
                <c:ptCount val="4"/>
                <c:pt idx="0">
                  <c:v>45473</c:v>
                </c:pt>
                <c:pt idx="1">
                  <c:v>45657</c:v>
                </c:pt>
                <c:pt idx="2">
                  <c:v>45747</c:v>
                </c:pt>
                <c:pt idx="3">
                  <c:v>45838</c:v>
                </c:pt>
              </c:numCache>
            </c:numRef>
          </c:cat>
          <c:val>
            <c:numRef>
              <c:f>'Активи-ВЧА-Чистий притік'!$B$6:$E$6</c:f>
              <c:numCache>
                <c:formatCode>#\ ##0.0</c:formatCode>
                <c:ptCount val="4"/>
                <c:pt idx="0">
                  <c:v>598654.57999999996</c:v>
                </c:pt>
                <c:pt idx="1">
                  <c:v>646366.22</c:v>
                </c:pt>
                <c:pt idx="2">
                  <c:v>664936.99</c:v>
                </c:pt>
                <c:pt idx="3">
                  <c:v>663739.12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180-42D3-AEE4-5F2595C85C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102503344"/>
        <c:axId val="102513136"/>
      </c:barChart>
      <c:barChart>
        <c:barDir val="col"/>
        <c:grouping val="clustered"/>
        <c:varyColors val="0"/>
        <c:ser>
          <c:idx val="2"/>
          <c:order val="2"/>
          <c:tx>
            <c:strRef>
              <c:f>'Активи-ВЧА-Чистий притік'!$A$5</c:f>
              <c:strCache>
                <c:ptCount val="1"/>
                <c:pt idx="0">
                  <c:v>Відкриті (права шкала)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'Активи-ВЧА-Чистий притік'!$B$3:$E$3</c:f>
              <c:numCache>
                <c:formatCode>m/d/yyyy</c:formatCode>
                <c:ptCount val="4"/>
                <c:pt idx="0">
                  <c:v>45473</c:v>
                </c:pt>
                <c:pt idx="1">
                  <c:v>45657</c:v>
                </c:pt>
                <c:pt idx="2">
                  <c:v>45747</c:v>
                </c:pt>
                <c:pt idx="3">
                  <c:v>45838</c:v>
                </c:pt>
              </c:numCache>
            </c:numRef>
          </c:cat>
          <c:val>
            <c:numRef>
              <c:f>'Активи-ВЧА-Чистий притік'!$B$5:$E$5</c:f>
              <c:numCache>
                <c:formatCode>#\ ##0.0</c:formatCode>
                <c:ptCount val="4"/>
                <c:pt idx="0">
                  <c:v>222.43</c:v>
                </c:pt>
                <c:pt idx="1">
                  <c:v>241.08</c:v>
                </c:pt>
                <c:pt idx="2">
                  <c:v>260.44</c:v>
                </c:pt>
                <c:pt idx="3">
                  <c:v>200.74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180-42D3-AEE4-5F2595C85CC7}"/>
            </c:ext>
          </c:extLst>
        </c:ser>
        <c:ser>
          <c:idx val="3"/>
          <c:order val="3"/>
          <c:tx>
            <c:strRef>
              <c:f>'Активи-ВЧА-Чистий притік'!$A$7</c:f>
              <c:strCache>
                <c:ptCount val="1"/>
                <c:pt idx="0">
                  <c:v>НПФ (права шкала)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F-A180-42D3-AEE4-5F2595C85CC7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LID4096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'Активи-ВЧА-Чистий притік'!$B$3:$E$3</c:f>
              <c:numCache>
                <c:formatCode>m/d/yyyy</c:formatCode>
                <c:ptCount val="4"/>
                <c:pt idx="0">
                  <c:v>45473</c:v>
                </c:pt>
                <c:pt idx="1">
                  <c:v>45657</c:v>
                </c:pt>
                <c:pt idx="2">
                  <c:v>45747</c:v>
                </c:pt>
                <c:pt idx="3">
                  <c:v>45838</c:v>
                </c:pt>
              </c:numCache>
            </c:numRef>
          </c:cat>
          <c:val>
            <c:numRef>
              <c:f>'Активи-ВЧА-Чистий притік'!$B$7:$E$7</c:f>
              <c:numCache>
                <c:formatCode>#\ ##0.0</c:formatCode>
                <c:ptCount val="4"/>
                <c:pt idx="0">
                  <c:v>3064.12</c:v>
                </c:pt>
                <c:pt idx="1">
                  <c:v>3340.4</c:v>
                </c:pt>
                <c:pt idx="2">
                  <c:v>3467.03</c:v>
                </c:pt>
                <c:pt idx="3">
                  <c:v>3612.58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A180-42D3-AEE4-5F2595C85CC7}"/>
            </c:ext>
          </c:extLst>
        </c:ser>
        <c:ser>
          <c:idx val="4"/>
          <c:order val="4"/>
          <c:tx>
            <c:strRef>
              <c:f>'Активи-ВЧА-Чистий притік'!$A$8</c:f>
              <c:strCache>
                <c:ptCount val="1"/>
                <c:pt idx="0">
                  <c:v>СК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'Активи-ВЧА-Чистий притік'!$B$3:$E$3</c:f>
              <c:numCache>
                <c:formatCode>m/d/yyyy</c:formatCode>
                <c:ptCount val="4"/>
                <c:pt idx="0">
                  <c:v>45473</c:v>
                </c:pt>
                <c:pt idx="1">
                  <c:v>45657</c:v>
                </c:pt>
                <c:pt idx="2">
                  <c:v>45747</c:v>
                </c:pt>
                <c:pt idx="3">
                  <c:v>45838</c:v>
                </c:pt>
              </c:numCache>
            </c:numRef>
          </c:cat>
          <c:val>
            <c:numRef>
              <c:f>'Активи-ВЧА-Чистий притік'!$B$8:$E$8</c:f>
              <c:numCache>
                <c:formatCode>#\ ##0.0</c:formatCode>
                <c:ptCount val="4"/>
                <c:pt idx="0">
                  <c:v>231.67</c:v>
                </c:pt>
                <c:pt idx="1">
                  <c:v>257.42</c:v>
                </c:pt>
                <c:pt idx="2">
                  <c:v>270.95</c:v>
                </c:pt>
                <c:pt idx="3">
                  <c:v>293.13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A180-42D3-AEE4-5F2595C85C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34"/>
        <c:axId val="102505520"/>
        <c:axId val="102507696"/>
      </c:barChart>
      <c:catAx>
        <c:axId val="102503344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102513136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102513136"/>
        <c:scaling>
          <c:orientation val="minMax"/>
          <c:max val="70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102503344"/>
        <c:crosses val="autoZero"/>
        <c:crossBetween val="between"/>
        <c:majorUnit val="100000"/>
      </c:valAx>
      <c:valAx>
        <c:axId val="102507696"/>
        <c:scaling>
          <c:orientation val="minMax"/>
          <c:max val="350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LID4096"/>
          </a:p>
        </c:txPr>
        <c:crossAx val="102505520"/>
        <c:crosses val="max"/>
        <c:crossBetween val="between"/>
        <c:majorUnit val="500"/>
      </c:valAx>
      <c:catAx>
        <c:axId val="1025055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02507696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9.190314141248955E-2"/>
          <c:y val="0.84554347135979968"/>
          <c:w val="0.88837724150261577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LID4096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282606855214213E-2"/>
          <c:y val="0.15454794772228789"/>
          <c:w val="0.90293093425293069"/>
          <c:h val="0.7620852993165045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притік'!$B$24</c:f>
              <c:strCache>
                <c:ptCount val="1"/>
                <c:pt idx="0">
                  <c:v>Чистий притік/відтік за відповідний квартал, млн грн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4"/>
              <c:layout>
                <c:manualLayout>
                  <c:x val="5.2230100590658982E-3"/>
                  <c:y val="8.7144767281448314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accent5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BF3-476D-9C32-D6B664CA86A5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accent5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притік'!$A$25:$A$29</c:f>
              <c:strCache>
                <c:ptCount val="5"/>
                <c:pt idx="0">
                  <c:v>2 квартал '24</c:v>
                </c:pt>
                <c:pt idx="1">
                  <c:v>3 квартал '24</c:v>
                </c:pt>
                <c:pt idx="2">
                  <c:v>4 квартал '24</c:v>
                </c:pt>
                <c:pt idx="3">
                  <c:v>1 квартал '25</c:v>
                </c:pt>
                <c:pt idx="4">
                  <c:v>2 квартал '25</c:v>
                </c:pt>
              </c:strCache>
            </c:strRef>
          </c:cat>
          <c:val>
            <c:numRef>
              <c:f>'Активи-ВЧА-Чистий притік'!$B$25:$B$29</c:f>
              <c:numCache>
                <c:formatCode>#\ ##0.0</c:formatCode>
                <c:ptCount val="5"/>
                <c:pt idx="0">
                  <c:v>57.64</c:v>
                </c:pt>
                <c:pt idx="1">
                  <c:v>10.31</c:v>
                </c:pt>
                <c:pt idx="2">
                  <c:v>-3.46</c:v>
                </c:pt>
                <c:pt idx="3">
                  <c:v>-0.02</c:v>
                </c:pt>
                <c:pt idx="4">
                  <c:v>-66.62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F3-476D-9C32-D6B664CA8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512734480"/>
        <c:axId val="512735040"/>
      </c:barChart>
      <c:catAx>
        <c:axId val="512734480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512735040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512735040"/>
        <c:scaling>
          <c:orientation val="minMax"/>
          <c:max val="60"/>
          <c:min val="-75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 грн</a:t>
                </a:r>
              </a:p>
            </c:rich>
          </c:tx>
          <c:layout>
            <c:manualLayout>
              <c:xMode val="edge"/>
              <c:yMode val="edge"/>
              <c:x val="1.0284796730989565E-3"/>
              <c:y val="1.651692797806408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512734480"/>
        <c:crosses val="autoZero"/>
        <c:crossBetween val="between"/>
        <c:majorUnit val="15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57150</xdr:colOff>
      <xdr:row>1</xdr:row>
      <xdr:rowOff>5377</xdr:rowOff>
    </xdr:from>
    <xdr:to>
      <xdr:col>17</xdr:col>
      <xdr:colOff>0</xdr:colOff>
      <xdr:row>17</xdr:row>
      <xdr:rowOff>34290</xdr:rowOff>
    </xdr:to>
    <xdr:graphicFrame macro="">
      <xdr:nvGraphicFramePr>
        <xdr:cNvPr id="804" name="Диаграмма 3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20</xdr:row>
      <xdr:rowOff>0</xdr:rowOff>
    </xdr:from>
    <xdr:ext cx="7620" cy="7620"/>
    <xdr:pic>
      <xdr:nvPicPr>
        <xdr:cNvPr id="3" name="Picture 1" descr="s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" name="Picture 2" descr="s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" name="Picture 3" descr="s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" name="Picture 4" descr="s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" name="Picture 5" descr="s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" name="Picture 6" descr="s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" name="Picture 7" descr="s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" name="Picture 8" descr="s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" name="Picture 9" descr="s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" name="Picture 10" descr="s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" name="Picture 11" descr="s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" name="Picture 12" descr="s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" name="Picture 13" descr="s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" name="Picture 14" descr="s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" name="Picture 15" descr="s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" name="Picture 16" descr="s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" name="Picture 17" descr="s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" name="Picture 18" descr="s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" name="Picture 19" descr="s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" name="Picture 20" descr="s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" name="Picture 21" descr="s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" name="Picture 22" descr="s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" name="Picture 23" descr="s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" name="Picture 24" descr="s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" name="Picture 25" descr="s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" name="Picture 26" descr="s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" name="Picture 27" descr="s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" name="Picture 28" descr="s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" name="Picture 29" descr="s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" name="Picture 30" descr="s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" name="Picture 31" descr="s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" name="Picture 32" descr="s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" name="Picture 98" descr="s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" name="Picture 99" descr="s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" name="Picture 100" descr="s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" name="Picture 101" descr="s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" name="Picture 102" descr="s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" name="Picture 103" descr="s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" name="Picture 104" descr="s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" name="Picture 105" descr="s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" name="Picture 106" descr="s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" name="Picture 107" descr="s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" name="Picture 108" descr="s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" name="Picture 109" descr="s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" name="Picture 110" descr="s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" name="Picture 111" descr="s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" name="Picture 112" descr="s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" name="Picture 113" descr="s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" name="Picture 114" descr="s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" name="Picture 115" descr="s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" name="Picture 116" descr="s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" name="Picture 117" descr="s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" name="Picture 118" descr="s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" name="Picture 119" descr="s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" name="Picture 120" descr="s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" name="Picture 121" descr="s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" name="Picture 122" descr="s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" name="Picture 123" descr="s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" name="Picture 124" descr="s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" name="Picture 125" descr="s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" name="Picture 126" descr="s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4" name="Picture 127" descr="s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5" name="Picture 128" descr="s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6" name="Picture 129" descr="s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7" name="Picture 130" descr="s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8" name="Picture 131" descr="s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9" name="Picture 132" descr="s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0" name="Picture 133" descr="s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1" name="Picture 134" descr="s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2" name="Picture 135" descr="s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3" name="Picture 136" descr="s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4" name="Picture 137" descr="s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5" name="Picture 138" descr="s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6" name="Picture 139" descr="s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7" name="Picture 140" descr="s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8" name="Picture 141" descr="s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9" name="Picture 142" descr="s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0" name="Picture 143" descr="s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1" name="Picture 144" descr="s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2" name="Picture 145" descr="s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3" name="Picture 146" descr="s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4" name="Picture 147" descr="s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5" name="Picture 148" descr="s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6" name="Picture 149" descr="s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7" name="Picture 150" descr="s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8" name="Picture 151" descr="s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9" name="Picture 152" descr="s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0" name="Picture 153" descr="s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1" name="Picture 154" descr="s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2" name="Picture 155" descr="s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3" name="Picture 156" descr="s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4" name="Picture 157" descr="s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5" name="Picture 158" descr="s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6" name="Picture 159" descr="s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7" name="Picture 160" descr="s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8" name="Picture 161" descr="s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9" name="Picture 11110" descr="s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0" name="Picture 11111" descr="s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1" name="Picture 11112" descr="s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2" name="Picture 11113" descr="s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3" name="Picture 11114" descr="s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4" name="Picture 11115" descr="s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5" name="Picture 11116" descr="s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6" name="Picture 11117" descr="s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7" name="Picture 11118" descr="s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8" name="Picture 11119" descr="s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9" name="Picture 11120" descr="s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0" name="Picture 11121" descr="s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1" name="Picture 11122" descr="s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2" name="Picture 11123" descr="s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3" name="Picture 11124" descr="s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4" name="Picture 11125" descr="s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5" name="Picture 11126" descr="s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6" name="Picture 11127" descr="s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7" name="Picture 11128" descr="s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8" name="Picture 11129" descr="s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9" name="Picture 11130" descr="s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0" name="Picture 11131" descr="s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1" name="Picture 11132" descr="s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2" name="Picture 11133" descr="s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3" name="Picture 11134" descr="s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4" name="Picture 11135" descr="s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5" name="Picture 11136" descr="s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6" name="Picture 11137" descr="s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7" name="Picture 11138" descr="s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8" name="Picture 11139" descr="s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9" name="Picture 11140" descr="s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0" name="Picture 11141" descr="s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1" name="Picture 1" descr="s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2" name="Picture 2" descr="s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3" name="Picture 3" descr="s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4" name="Picture 4" descr="s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5" name="Picture 5" descr="s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6" name="Picture 6" descr="s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7" name="Picture 7" descr="s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8" name="Picture 8" descr="s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9" name="Picture 9" descr="s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0" name="Picture 10" descr="s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1" name="Picture 11" descr="s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2" name="Picture 12" descr="s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3" name="Picture 13" descr="s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4" name="Picture 14" descr="s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5" name="Picture 15" descr="s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6" name="Picture 16" descr="s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7" name="Picture 17" descr="s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8" name="Picture 18" descr="s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9" name="Picture 19" descr="s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0" name="Picture 20" descr="s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1" name="Picture 21" descr="s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2" name="Picture 22" descr="s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3" name="Picture 23" descr="s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4" name="Picture 24" descr="s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5" name="Picture 25" descr="s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6" name="Picture 26" descr="s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7" name="Picture 27" descr="s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8" name="Picture 28" descr="s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9" name="Picture 29" descr="s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0" name="Picture 30" descr="s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1" name="Picture 31" descr="s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2" name="Picture 32" descr="s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3" name="Picture 1" descr="s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4" name="Picture 2" descr="s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5" name="Picture 3" descr="s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6" name="Picture 4" descr="s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7" name="Picture 5" descr="s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8" name="Picture 6" descr="s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9" name="Picture 7" descr="s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0" name="Picture 8" descr="s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1" name="Picture 9" descr="s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2" name="Picture 10" descr="s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3" name="Picture 11" descr="s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4" name="Picture 12" descr="s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5" name="Picture 13" descr="s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6" name="Picture 14" descr="s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7" name="Picture 15" descr="s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8" name="Picture 16" descr="s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9" name="Picture 17" descr="s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0" name="Picture 18" descr="s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1" name="Picture 19" descr="s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2" name="Picture 20" descr="s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3" name="Picture 21" descr="s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4" name="Picture 22" descr="s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5" name="Picture 23" descr="s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6" name="Picture 24" descr="s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7" name="Picture 25" descr="s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8" name="Picture 26" descr="s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9" name="Picture 27" descr="s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0" name="Picture 28" descr="s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1" name="Picture 29" descr="s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2" name="Picture 30" descr="s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3" name="Picture 31" descr="s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4" name="Picture 32" descr="s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5" name="Picture 1" descr="s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6" name="Picture 2" descr="s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7" name="Picture 3" descr="s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8" name="Picture 4" descr="s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9" name="Picture 5" descr="s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0" name="Picture 6" descr="s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1" name="Picture 7" descr="s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2" name="Picture 8" descr="s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3" name="Picture 9" descr="s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4" name="Picture 10" descr="s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5" name="Picture 11" descr="s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6" name="Picture 12" descr="s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7" name="Picture 13" descr="s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8" name="Picture 14" descr="s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9" name="Picture 15" descr="s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0" name="Picture 16" descr="s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1" name="Picture 17" descr="s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2" name="Picture 18" descr="s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3" name="Picture 19" descr="s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4" name="Picture 20" descr="s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5" name="Picture 21" descr="s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6" name="Picture 22" descr="s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7" name="Picture 23" descr="s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8" name="Picture 24" descr="s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9" name="Picture 25" descr="s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0" name="Picture 26" descr="s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1" name="Picture 27" descr="s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2" name="Picture 28" descr="s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3" name="Picture 29" descr="s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4" name="Picture 30" descr="s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5" name="Picture 31" descr="s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6" name="Picture 32" descr="s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7" name="Picture 1" descr="s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8" name="Picture 2" descr="s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9" name="Picture 3" descr="s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0" name="Picture 4" descr="s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1" name="Picture 5" descr="s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2" name="Picture 6" descr="s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3" name="Picture 7" descr="s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4" name="Picture 8" descr="s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5" name="Picture 9" descr="s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6" name="Picture 10" descr="s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7" name="Picture 11" descr="s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8" name="Picture 12" descr="s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9" name="Picture 13" descr="s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0" name="Picture 14" descr="s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1" name="Picture 15" descr="s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2" name="Picture 16" descr="s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3" name="Picture 17" descr="s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4" name="Picture 18" descr="s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5" name="Picture 19" descr="s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6" name="Picture 20" descr="s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7" name="Picture 21" descr="s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8" name="Picture 22" descr="s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9" name="Picture 23" descr="s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0" name="Picture 24" descr="s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1" name="Picture 25" descr="s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2" name="Picture 26" descr="s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3" name="Picture 27" descr="s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4" name="Picture 28" descr="s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5" name="Picture 29" descr="s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6" name="Picture 30" descr="s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7" name="Picture 31" descr="s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8" name="Picture 32" descr="s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9" name="Picture 98" descr="s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0" name="Picture 99" descr="s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1" name="Picture 100" descr="s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2" name="Picture 101" descr="s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3" name="Picture 102" descr="s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4" name="Picture 103" descr="s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5" name="Picture 104" descr="s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6" name="Picture 105" descr="s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7" name="Picture 106" descr="s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8" name="Picture 107" descr="s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9" name="Picture 108" descr="s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0" name="Picture 109" descr="s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1" name="Picture 110" descr="s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2" name="Picture 111" descr="s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3" name="Picture 112" descr="s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4" name="Picture 113" descr="s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5" name="Picture 114" descr="s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6" name="Picture 115" descr="s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7" name="Picture 116" descr="s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8" name="Picture 117" descr="s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9" name="Picture 118" descr="s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0" name="Picture 119" descr="s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1" name="Picture 120" descr="s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2" name="Picture 121" descr="s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3" name="Picture 122" descr="s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4" name="Picture 123" descr="s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5" name="Picture 124" descr="s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6" name="Picture 125" descr="s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7" name="Picture 126" descr="s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8" name="Picture 127" descr="s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9" name="Picture 128" descr="s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0" name="Picture 129" descr="s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1" name="Picture 130" descr="s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2" name="Picture 131" descr="s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3" name="Picture 132" descr="s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4" name="Picture 133" descr="s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5" name="Picture 134" descr="s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6" name="Picture 135" descr="s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7" name="Picture 136" descr="s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8" name="Picture 137" descr="s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9" name="Picture 138" descr="s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0" name="Picture 139" descr="s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1" name="Picture 140" descr="s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2" name="Picture 141" descr="s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3" name="Picture 142" descr="s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4" name="Picture 143" descr="s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5" name="Picture 144" descr="s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6" name="Picture 145" descr="s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7" name="Picture 146" descr="s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8" name="Picture 147" descr="s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9" name="Picture 148" descr="s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0" name="Picture 149" descr="s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1" name="Picture 150" descr="s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2" name="Picture 151" descr="s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3" name="Picture 152" descr="s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4" name="Picture 153" descr="s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5" name="Picture 154" descr="s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6" name="Picture 155" descr="s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7" name="Picture 156" descr="s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8" name="Picture 157" descr="s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9" name="Picture 158" descr="s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0" name="Picture 159" descr="s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1" name="Picture 160" descr="s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2" name="Picture 161" descr="s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12246</xdr:colOff>
      <xdr:row>20</xdr:row>
      <xdr:rowOff>50346</xdr:rowOff>
    </xdr:from>
    <xdr:to>
      <xdr:col>3</xdr:col>
      <xdr:colOff>1743075</xdr:colOff>
      <xdr:row>37</xdr:row>
      <xdr:rowOff>151040</xdr:rowOff>
    </xdr:to>
    <xdr:graphicFrame macro="">
      <xdr:nvGraphicFramePr>
        <xdr:cNvPr id="5" name="Диаграмма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19050</xdr:colOff>
      <xdr:row>1</xdr:row>
      <xdr:rowOff>38100</xdr:rowOff>
    </xdr:from>
    <xdr:to>
      <xdr:col>18</xdr:col>
      <xdr:colOff>15240</xdr:colOff>
      <xdr:row>23</xdr:row>
      <xdr:rowOff>28574</xdr:rowOff>
    </xdr:to>
    <xdr:graphicFrame macro="">
      <xdr:nvGraphicFramePr>
        <xdr:cNvPr id="6" name="Диаграмма 2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13334</xdr:colOff>
      <xdr:row>1</xdr:row>
      <xdr:rowOff>19868</xdr:rowOff>
    </xdr:from>
    <xdr:to>
      <xdr:col>15</xdr:col>
      <xdr:colOff>182880</xdr:colOff>
      <xdr:row>12</xdr:row>
      <xdr:rowOff>9526</xdr:rowOff>
    </xdr:to>
    <xdr:graphicFrame macro="">
      <xdr:nvGraphicFramePr>
        <xdr:cNvPr id="8" name="Диаграмма 2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85725</xdr:colOff>
      <xdr:row>23</xdr:row>
      <xdr:rowOff>9525</xdr:rowOff>
    </xdr:from>
    <xdr:to>
      <xdr:col>9</xdr:col>
      <xdr:colOff>604445</xdr:colOff>
      <xdr:row>30</xdr:row>
      <xdr:rowOff>200249</xdr:rowOff>
    </xdr:to>
    <xdr:graphicFrame macro="">
      <xdr:nvGraphicFramePr>
        <xdr:cNvPr id="6" name="Диаграмма 31">
          <a:extLst>
            <a:ext uri="{FF2B5EF4-FFF2-40B4-BE49-F238E27FC236}">
              <a16:creationId xmlns:a16="http://schemas.microsoft.com/office/drawing/2014/main" id="{C1B690CE-1BF0-45BA-95E2-6FDF90E6E9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uaib.com.ua/analituaib/rankings/ici" TargetMode="External"/><Relationship Id="rId1" Type="http://schemas.openxmlformats.org/officeDocument/2006/relationships/hyperlink" Target="https://www.uaib.com.ua/analituaib/rankings/kua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rgb="FF0070C0"/>
  </sheetPr>
  <dimension ref="A1:O21"/>
  <sheetViews>
    <sheetView tabSelected="1" zoomScaleNormal="100" workbookViewId="0">
      <selection sqref="A1:XFD1"/>
    </sheetView>
  </sheetViews>
  <sheetFormatPr defaultColWidth="9.109375" defaultRowHeight="13.2" outlineLevelCol="1"/>
  <cols>
    <col min="1" max="1" width="40.33203125" style="21" customWidth="1"/>
    <col min="2" max="2" width="12.109375" style="21" hidden="1" customWidth="1" outlineLevel="1"/>
    <col min="3" max="3" width="12.109375" style="5" hidden="1" customWidth="1" outlineLevel="1"/>
    <col min="4" max="4" width="12.109375" style="11" hidden="1" customWidth="1" outlineLevel="1"/>
    <col min="5" max="5" width="12.5546875" style="11" customWidth="1" collapsed="1"/>
    <col min="6" max="6" width="12.5546875" style="21" customWidth="1"/>
    <col min="7" max="7" width="13.33203125" style="21" customWidth="1"/>
    <col min="8" max="8" width="13.44140625" style="21" customWidth="1"/>
    <col min="9" max="10" width="12.6640625" style="21" customWidth="1"/>
    <col min="11" max="11" width="11.5546875" style="21" customWidth="1"/>
    <col min="12" max="16384" width="9.109375" style="21"/>
  </cols>
  <sheetData>
    <row r="1" spans="1:15" s="253" customFormat="1" ht="25.95" customHeight="1" thickBot="1">
      <c r="A1" s="252" t="s">
        <v>15</v>
      </c>
      <c r="B1" s="252"/>
      <c r="C1" s="252"/>
      <c r="D1" s="252"/>
      <c r="E1" s="252"/>
    </row>
    <row r="2" spans="1:15" ht="30" customHeight="1" thickBot="1">
      <c r="A2" s="7" t="s">
        <v>33</v>
      </c>
      <c r="B2" s="8">
        <v>45473</v>
      </c>
      <c r="C2" s="8">
        <v>45657</v>
      </c>
      <c r="D2" s="8">
        <v>45747</v>
      </c>
      <c r="E2" s="8">
        <v>45838</v>
      </c>
      <c r="F2" s="8" t="s">
        <v>99</v>
      </c>
      <c r="G2" s="8" t="s">
        <v>100</v>
      </c>
      <c r="H2" s="8" t="s">
        <v>85</v>
      </c>
      <c r="I2" s="11"/>
      <c r="J2" s="7" t="s">
        <v>33</v>
      </c>
      <c r="K2" s="8" t="s">
        <v>99</v>
      </c>
      <c r="L2" s="8" t="s">
        <v>85</v>
      </c>
    </row>
    <row r="3" spans="1:15" s="15" customFormat="1" ht="21" customHeight="1">
      <c r="A3" s="9" t="s">
        <v>3</v>
      </c>
      <c r="B3" s="22">
        <v>39583.08</v>
      </c>
      <c r="C3" s="22">
        <v>39894.54</v>
      </c>
      <c r="D3" s="23">
        <v>35617.56</v>
      </c>
      <c r="E3" s="22">
        <v>40487.39</v>
      </c>
      <c r="F3" s="98">
        <f t="shared" ref="F3:F17" si="0">E3/D3-1</f>
        <v>0.13672553650502728</v>
      </c>
      <c r="G3" s="98">
        <f t="shared" ref="G3:G17" si="1">E3/C3-1</f>
        <v>1.4860429522435936E-2</v>
      </c>
      <c r="H3" s="98">
        <f t="shared" ref="H3:H17" si="2">E3/B3-1</f>
        <v>2.2845872529373645E-2</v>
      </c>
      <c r="I3" s="11"/>
      <c r="J3" s="9" t="s">
        <v>1</v>
      </c>
      <c r="K3" s="98">
        <v>-2.5031323777561565E-2</v>
      </c>
      <c r="L3" s="98">
        <v>-2.8070102775591854E-2</v>
      </c>
      <c r="O3" s="99"/>
    </row>
    <row r="4" spans="1:15" s="15" customFormat="1" ht="21" customHeight="1">
      <c r="A4" s="9" t="s">
        <v>2</v>
      </c>
      <c r="B4" s="23">
        <v>5460.48</v>
      </c>
      <c r="C4" s="22">
        <v>5881.63</v>
      </c>
      <c r="D4" s="22">
        <v>5611.85</v>
      </c>
      <c r="E4" s="22">
        <v>6204.95</v>
      </c>
      <c r="F4" s="16">
        <f t="shared" si="0"/>
        <v>0.10568707289040136</v>
      </c>
      <c r="G4" s="16">
        <f t="shared" si="1"/>
        <v>5.4971155955066742E-2</v>
      </c>
      <c r="H4" s="16">
        <f t="shared" si="2"/>
        <v>0.13633783110642295</v>
      </c>
      <c r="I4" s="11"/>
      <c r="J4" s="9" t="s">
        <v>7</v>
      </c>
      <c r="K4" s="16">
        <v>-1.6019079133994252E-2</v>
      </c>
      <c r="L4" s="16">
        <v>2.4936492231997232E-2</v>
      </c>
      <c r="O4" s="99"/>
    </row>
    <row r="5" spans="1:15" s="15" customFormat="1" ht="21" customHeight="1">
      <c r="A5" s="9" t="s">
        <v>11</v>
      </c>
      <c r="B5" s="23">
        <v>79707.11</v>
      </c>
      <c r="C5" s="22">
        <v>84095.14</v>
      </c>
      <c r="D5" s="22">
        <v>88637.45</v>
      </c>
      <c r="E5" s="22">
        <v>96429.74</v>
      </c>
      <c r="F5" s="16">
        <f t="shared" si="0"/>
        <v>8.7911937899838088E-2</v>
      </c>
      <c r="G5" s="16">
        <f t="shared" si="1"/>
        <v>0.14667435002783757</v>
      </c>
      <c r="H5" s="16">
        <f t="shared" si="2"/>
        <v>0.2098009826225038</v>
      </c>
      <c r="I5" s="11"/>
      <c r="J5" s="10" t="s">
        <v>28</v>
      </c>
      <c r="K5" s="16">
        <v>2.0756605354190549E-2</v>
      </c>
      <c r="L5" s="16">
        <v>7.3105245880756176E-2</v>
      </c>
      <c r="O5" s="99"/>
    </row>
    <row r="6" spans="1:15" s="15" customFormat="1" ht="21" customHeight="1">
      <c r="A6" s="9" t="s">
        <v>29</v>
      </c>
      <c r="B6" s="23">
        <v>79032.73</v>
      </c>
      <c r="C6" s="22">
        <v>78139.009999999995</v>
      </c>
      <c r="D6" s="22">
        <v>77414.92</v>
      </c>
      <c r="E6" s="22">
        <v>83606.460000000006</v>
      </c>
      <c r="F6" s="16">
        <f t="shared" si="0"/>
        <v>7.9978639776415283E-2</v>
      </c>
      <c r="G6" s="16">
        <f t="shared" si="1"/>
        <v>6.9970812274176675E-2</v>
      </c>
      <c r="H6" s="16">
        <f t="shared" si="2"/>
        <v>5.7871340139711958E-2</v>
      </c>
      <c r="I6" s="11"/>
      <c r="J6" s="9" t="s">
        <v>13</v>
      </c>
      <c r="K6" s="12">
        <v>2.9921900557793979E-2</v>
      </c>
      <c r="L6" s="12">
        <v>-6.5684251651263015E-2</v>
      </c>
      <c r="O6" s="99"/>
    </row>
    <row r="7" spans="1:15" s="13" customFormat="1" ht="21" customHeight="1">
      <c r="A7" s="9" t="s">
        <v>6</v>
      </c>
      <c r="B7" s="23">
        <v>18235.45</v>
      </c>
      <c r="C7" s="22">
        <v>19909.14</v>
      </c>
      <c r="D7" s="22">
        <v>22163.49</v>
      </c>
      <c r="E7" s="22">
        <v>23909.61</v>
      </c>
      <c r="F7" s="16">
        <f t="shared" si="0"/>
        <v>7.8783621171575335E-2</v>
      </c>
      <c r="G7" s="16">
        <f t="shared" si="1"/>
        <v>0.20093635385556596</v>
      </c>
      <c r="H7" s="16">
        <f t="shared" si="2"/>
        <v>0.3111609529789503</v>
      </c>
      <c r="I7" s="11"/>
      <c r="J7" s="9" t="s">
        <v>9</v>
      </c>
      <c r="K7" s="16">
        <v>3.2716599056759277E-2</v>
      </c>
      <c r="L7" s="16">
        <v>0.16075689155489647</v>
      </c>
      <c r="O7" s="99"/>
    </row>
    <row r="8" spans="1:15" s="15" customFormat="1" ht="21" customHeight="1">
      <c r="A8" s="9" t="s">
        <v>12</v>
      </c>
      <c r="B8" s="22">
        <v>160.97999999999999</v>
      </c>
      <c r="C8" s="22">
        <v>215.37</v>
      </c>
      <c r="D8" s="22">
        <v>236.29</v>
      </c>
      <c r="E8" s="22">
        <v>252.75</v>
      </c>
      <c r="F8" s="16">
        <f t="shared" si="0"/>
        <v>6.9660163358584937E-2</v>
      </c>
      <c r="G8" s="16">
        <f t="shared" si="1"/>
        <v>0.17356177740632406</v>
      </c>
      <c r="H8" s="16">
        <f t="shared" si="2"/>
        <v>0.57007081625046596</v>
      </c>
      <c r="I8" s="11"/>
      <c r="J8" s="9" t="s">
        <v>53</v>
      </c>
      <c r="K8" s="16">
        <v>4.1207495983923481E-2</v>
      </c>
      <c r="L8" s="16">
        <v>0.35858738354758057</v>
      </c>
      <c r="O8" s="99"/>
    </row>
    <row r="9" spans="1:15" s="15" customFormat="1" ht="21" customHeight="1">
      <c r="A9" s="9" t="s">
        <v>14</v>
      </c>
      <c r="B9" s="22">
        <v>123906.55</v>
      </c>
      <c r="C9" s="22">
        <v>120283.4</v>
      </c>
      <c r="D9" s="22">
        <v>130259.54</v>
      </c>
      <c r="E9" s="22">
        <v>138854.6</v>
      </c>
      <c r="F9" s="16">
        <f t="shared" si="0"/>
        <v>6.5984111413260216E-2</v>
      </c>
      <c r="G9" s="16">
        <f t="shared" si="1"/>
        <v>0.15439536960212319</v>
      </c>
      <c r="H9" s="16">
        <f t="shared" si="2"/>
        <v>0.12063970790890388</v>
      </c>
      <c r="I9" s="11"/>
      <c r="J9" s="9" t="s">
        <v>8</v>
      </c>
      <c r="K9" s="16">
        <v>4.9831483252130271E-2</v>
      </c>
      <c r="L9" s="16">
        <v>0.12719977013645067</v>
      </c>
      <c r="O9" s="99"/>
    </row>
    <row r="10" spans="1:15" s="15" customFormat="1" ht="21" customHeight="1">
      <c r="A10" s="9" t="s">
        <v>5</v>
      </c>
      <c r="B10" s="22">
        <v>2561.27</v>
      </c>
      <c r="C10" s="22">
        <v>2192.0100000000002</v>
      </c>
      <c r="D10" s="22">
        <v>2689.05</v>
      </c>
      <c r="E10" s="22">
        <v>2845.37</v>
      </c>
      <c r="F10" s="16">
        <f t="shared" si="0"/>
        <v>5.8132054071140304E-2</v>
      </c>
      <c r="G10" s="16">
        <f t="shared" si="1"/>
        <v>0.2980643336481128</v>
      </c>
      <c r="H10" s="16">
        <f t="shared" si="2"/>
        <v>0.11092153501973634</v>
      </c>
      <c r="I10" s="11"/>
      <c r="J10" s="9" t="s">
        <v>5</v>
      </c>
      <c r="K10" s="16">
        <v>5.8132054071140304E-2</v>
      </c>
      <c r="L10" s="16">
        <v>0.11092153501973634</v>
      </c>
      <c r="O10" s="99"/>
    </row>
    <row r="11" spans="1:15" s="15" customFormat="1" ht="21" customHeight="1">
      <c r="A11" s="9" t="s">
        <v>8</v>
      </c>
      <c r="B11" s="22">
        <v>39118.86</v>
      </c>
      <c r="C11" s="22">
        <v>42544.22</v>
      </c>
      <c r="D11" s="22">
        <v>42001.760000000002</v>
      </c>
      <c r="E11" s="22">
        <v>44094.77</v>
      </c>
      <c r="F11" s="16">
        <f t="shared" si="0"/>
        <v>4.9831483252130271E-2</v>
      </c>
      <c r="G11" s="16">
        <f t="shared" si="1"/>
        <v>3.6445608827708975E-2</v>
      </c>
      <c r="H11" s="16">
        <f t="shared" si="2"/>
        <v>0.12719977013645067</v>
      </c>
      <c r="I11" s="11"/>
      <c r="J11" s="9" t="s">
        <v>14</v>
      </c>
      <c r="K11" s="12">
        <v>6.5984111413260216E-2</v>
      </c>
      <c r="L11" s="12">
        <v>0.12063970790890388</v>
      </c>
      <c r="O11" s="99"/>
    </row>
    <row r="12" spans="1:15" s="15" customFormat="1" ht="21" customHeight="1">
      <c r="A12" s="9" t="s">
        <v>53</v>
      </c>
      <c r="B12" s="22">
        <v>17718.61</v>
      </c>
      <c r="C12" s="22">
        <v>20059.95</v>
      </c>
      <c r="D12" s="23">
        <v>23119.58</v>
      </c>
      <c r="E12" s="22">
        <v>24072.28</v>
      </c>
      <c r="F12" s="16">
        <f t="shared" si="0"/>
        <v>4.1207495983923481E-2</v>
      </c>
      <c r="G12" s="16">
        <f t="shared" si="1"/>
        <v>0.20001694919478852</v>
      </c>
      <c r="H12" s="16">
        <f t="shared" si="2"/>
        <v>0.35858738354758057</v>
      </c>
      <c r="I12" s="11"/>
      <c r="J12" s="9" t="s">
        <v>12</v>
      </c>
      <c r="K12" s="16">
        <v>6.9660163358584937E-2</v>
      </c>
      <c r="L12" s="16">
        <v>0.57007081625046596</v>
      </c>
      <c r="O12" s="99"/>
    </row>
    <row r="13" spans="1:15" s="15" customFormat="1" ht="21" customHeight="1">
      <c r="A13" s="9" t="s">
        <v>9</v>
      </c>
      <c r="B13" s="22">
        <v>2967.4</v>
      </c>
      <c r="C13" s="22">
        <v>3351.76</v>
      </c>
      <c r="D13" s="22">
        <v>3335.31</v>
      </c>
      <c r="E13" s="22">
        <v>3444.43</v>
      </c>
      <c r="F13" s="16">
        <f t="shared" si="0"/>
        <v>3.2716599056759277E-2</v>
      </c>
      <c r="G13" s="16">
        <f t="shared" si="1"/>
        <v>2.7648160966178947E-2</v>
      </c>
      <c r="H13" s="16">
        <f t="shared" si="2"/>
        <v>0.16075689155489647</v>
      </c>
      <c r="I13" s="11"/>
      <c r="J13" s="9" t="s">
        <v>6</v>
      </c>
      <c r="K13" s="12">
        <v>7.8783621171575335E-2</v>
      </c>
      <c r="L13" s="12">
        <v>0.3111609529789503</v>
      </c>
      <c r="O13" s="99"/>
    </row>
    <row r="14" spans="1:15" s="15" customFormat="1" ht="21" customHeight="1">
      <c r="A14" s="9" t="s">
        <v>13</v>
      </c>
      <c r="B14" s="22">
        <v>10647.91</v>
      </c>
      <c r="C14" s="22">
        <v>9830.56</v>
      </c>
      <c r="D14" s="22">
        <v>9659.48</v>
      </c>
      <c r="E14" s="22">
        <v>9948.51</v>
      </c>
      <c r="F14" s="16">
        <f t="shared" si="0"/>
        <v>2.9921900557793979E-2</v>
      </c>
      <c r="G14" s="16">
        <f t="shared" si="1"/>
        <v>1.1998299181328553E-2</v>
      </c>
      <c r="H14" s="16">
        <f t="shared" si="2"/>
        <v>-6.5684251651263015E-2</v>
      </c>
      <c r="I14" s="11"/>
      <c r="J14" s="9" t="s">
        <v>29</v>
      </c>
      <c r="K14" s="16">
        <v>7.9978639776415283E-2</v>
      </c>
      <c r="L14" s="16">
        <v>5.7871340139711958E-2</v>
      </c>
      <c r="O14" s="99"/>
    </row>
    <row r="15" spans="1:15" s="15" customFormat="1" ht="21" customHeight="1">
      <c r="A15" s="9" t="s">
        <v>28</v>
      </c>
      <c r="B15" s="22">
        <v>8164.12</v>
      </c>
      <c r="C15" s="22">
        <v>8173.02</v>
      </c>
      <c r="D15" s="22">
        <v>8582.81</v>
      </c>
      <c r="E15" s="22">
        <v>8760.9599999999991</v>
      </c>
      <c r="F15" s="16">
        <f t="shared" si="0"/>
        <v>2.0756605354190549E-2</v>
      </c>
      <c r="G15" s="16">
        <f t="shared" si="1"/>
        <v>7.1936689253176755E-2</v>
      </c>
      <c r="H15" s="16">
        <f t="shared" si="2"/>
        <v>7.3105245880756176E-2</v>
      </c>
      <c r="I15" s="11"/>
      <c r="J15" s="9" t="s">
        <v>11</v>
      </c>
      <c r="K15" s="16">
        <v>8.7911937899838088E-2</v>
      </c>
      <c r="L15" s="16">
        <v>0.2098009826225038</v>
      </c>
      <c r="O15" s="99"/>
    </row>
    <row r="16" spans="1:15" s="15" customFormat="1" ht="21" customHeight="1">
      <c r="A16" s="9" t="s">
        <v>7</v>
      </c>
      <c r="B16" s="22">
        <v>7479.4</v>
      </c>
      <c r="C16" s="22">
        <v>7380.74</v>
      </c>
      <c r="D16" s="22">
        <v>7790.71</v>
      </c>
      <c r="E16" s="23">
        <v>7665.91</v>
      </c>
      <c r="F16" s="16">
        <f t="shared" si="0"/>
        <v>-1.6019079133994252E-2</v>
      </c>
      <c r="G16" s="16">
        <f t="shared" si="1"/>
        <v>3.863704723374628E-2</v>
      </c>
      <c r="H16" s="16">
        <f t="shared" si="2"/>
        <v>2.4936492231997232E-2</v>
      </c>
      <c r="I16" s="11"/>
      <c r="J16" s="10" t="s">
        <v>2</v>
      </c>
      <c r="K16" s="12">
        <v>0.10568707289040136</v>
      </c>
      <c r="L16" s="12">
        <v>0.13633783110642295</v>
      </c>
      <c r="O16" s="99"/>
    </row>
    <row r="17" spans="1:15" s="15" customFormat="1" ht="21" customHeight="1" thickBot="1">
      <c r="A17" s="240" t="s">
        <v>1</v>
      </c>
      <c r="B17" s="241">
        <v>507.02699999999999</v>
      </c>
      <c r="C17" s="242">
        <v>502.7251</v>
      </c>
      <c r="D17" s="241">
        <v>505.44670000000002</v>
      </c>
      <c r="E17" s="241">
        <v>492.79469999999998</v>
      </c>
      <c r="F17" s="243">
        <f t="shared" si="0"/>
        <v>-2.5031323777561565E-2</v>
      </c>
      <c r="G17" s="243">
        <f t="shared" si="1"/>
        <v>-1.9753141428585974E-2</v>
      </c>
      <c r="H17" s="243">
        <f t="shared" si="2"/>
        <v>-2.8070102775591854E-2</v>
      </c>
      <c r="I17" s="11"/>
      <c r="J17" s="9" t="s">
        <v>3</v>
      </c>
      <c r="K17" s="16">
        <v>0.13672553650502728</v>
      </c>
      <c r="L17" s="16">
        <v>2.2845872529373645E-2</v>
      </c>
      <c r="O17" s="99"/>
    </row>
    <row r="18" spans="1:15" s="19" customFormat="1" ht="13.2" customHeight="1">
      <c r="A18" s="77" t="s">
        <v>69</v>
      </c>
      <c r="E18" s="78"/>
      <c r="F18" s="78"/>
      <c r="H18" s="250"/>
      <c r="I18" s="250" t="s">
        <v>79</v>
      </c>
      <c r="J18" s="90"/>
      <c r="K18" s="90"/>
      <c r="L18" s="90"/>
    </row>
    <row r="19" spans="1:15" s="19" customFormat="1">
      <c r="A19" s="79" t="s">
        <v>21</v>
      </c>
      <c r="D19" s="78"/>
      <c r="E19" s="78"/>
      <c r="F19" s="78"/>
      <c r="G19" s="78"/>
      <c r="H19" s="78"/>
      <c r="I19" s="11"/>
    </row>
    <row r="20" spans="1:15" s="19" customFormat="1">
      <c r="A20" s="77" t="s">
        <v>79</v>
      </c>
      <c r="C20" s="76"/>
      <c r="D20" s="110"/>
      <c r="E20" s="78"/>
      <c r="F20" s="78"/>
      <c r="G20" s="78"/>
      <c r="H20" s="78"/>
    </row>
    <row r="21" spans="1:15">
      <c r="A21" s="11"/>
      <c r="B21" s="11"/>
      <c r="C21" s="109"/>
      <c r="E21" s="108"/>
      <c r="F21" s="108"/>
      <c r="H21" s="251"/>
    </row>
  </sheetData>
  <sortState ref="A3:H17">
    <sortCondition descending="1" ref="F3:F17"/>
    <sortCondition descending="1" ref="H3:H17"/>
    <sortCondition descending="1" ref="G3:G17"/>
  </sortState>
  <mergeCells count="1">
    <mergeCell ref="A1:XFD1"/>
  </mergeCells>
  <phoneticPr fontId="0" type="noConversion"/>
  <conditionalFormatting sqref="F3:F11 F13:F17 G3:G17">
    <cfRule type="cellIs" dxfId="32" priority="18" operator="lessThan">
      <formula>0</formula>
    </cfRule>
  </conditionalFormatting>
  <conditionalFormatting sqref="H3:H11 H13:H17">
    <cfRule type="cellIs" dxfId="31" priority="7" operator="lessThan">
      <formula>0</formula>
    </cfRule>
  </conditionalFormatting>
  <conditionalFormatting sqref="K3:K17">
    <cfRule type="cellIs" dxfId="30" priority="4" operator="lessThan">
      <formula>0</formula>
    </cfRule>
  </conditionalFormatting>
  <conditionalFormatting sqref="L3:L17">
    <cfRule type="cellIs" dxfId="29" priority="3" operator="lessThan">
      <formula>0</formula>
    </cfRule>
  </conditionalFormatting>
  <conditionalFormatting sqref="F12">
    <cfRule type="cellIs" dxfId="28" priority="2" operator="lessThan">
      <formula>0</formula>
    </cfRule>
  </conditionalFormatting>
  <conditionalFormatting sqref="H12">
    <cfRule type="cellIs" dxfId="27" priority="1" operator="lessThan">
      <formula>0</formula>
    </cfRule>
  </conditionalFormatting>
  <hyperlinks>
    <hyperlink ref="A19" r:id="rId1" xr:uid="{00000000-0004-0000-0000-000000000000}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70C0"/>
  </sheetPr>
  <dimension ref="A1:K121"/>
  <sheetViews>
    <sheetView zoomScaleNormal="100" workbookViewId="0">
      <pane ySplit="2" topLeftCell="A3" activePane="bottomLeft" state="frozen"/>
      <selection sqref="A1:XFD1"/>
      <selection pane="bottomLeft" sqref="A1:XFD1"/>
    </sheetView>
  </sheetViews>
  <sheetFormatPr defaultRowHeight="13.2" outlineLevelRow="1" outlineLevelCol="1"/>
  <cols>
    <col min="1" max="1" width="64.88671875" style="24" customWidth="1"/>
    <col min="2" max="4" width="10.5546875" style="24" hidden="1" customWidth="1" outlineLevel="1"/>
    <col min="5" max="5" width="10.88671875" style="24" customWidth="1" collapsed="1"/>
    <col min="6" max="8" width="10.109375" style="24" customWidth="1"/>
    <col min="9" max="228" width="8.88671875" style="24"/>
    <col min="229" max="229" width="62.109375" style="24" customWidth="1"/>
    <col min="230" max="232" width="11" style="24" customWidth="1"/>
    <col min="233" max="234" width="11.44140625" style="24" customWidth="1"/>
    <col min="235" max="235" width="11.33203125" style="24" customWidth="1"/>
    <col min="236" max="236" width="12" style="24" customWidth="1"/>
    <col min="237" max="238" width="10.33203125" style="24" customWidth="1"/>
    <col min="239" max="239" width="12.6640625" style="24" customWidth="1"/>
    <col min="240" max="484" width="8.88671875" style="24"/>
    <col min="485" max="485" width="62.109375" style="24" customWidth="1"/>
    <col min="486" max="488" width="11" style="24" customWidth="1"/>
    <col min="489" max="490" width="11.44140625" style="24" customWidth="1"/>
    <col min="491" max="491" width="11.33203125" style="24" customWidth="1"/>
    <col min="492" max="492" width="12" style="24" customWidth="1"/>
    <col min="493" max="494" width="10.33203125" style="24" customWidth="1"/>
    <col min="495" max="495" width="12.6640625" style="24" customWidth="1"/>
    <col min="496" max="740" width="8.88671875" style="24"/>
    <col min="741" max="741" width="62.109375" style="24" customWidth="1"/>
    <col min="742" max="744" width="11" style="24" customWidth="1"/>
    <col min="745" max="746" width="11.44140625" style="24" customWidth="1"/>
    <col min="747" max="747" width="11.33203125" style="24" customWidth="1"/>
    <col min="748" max="748" width="12" style="24" customWidth="1"/>
    <col min="749" max="750" width="10.33203125" style="24" customWidth="1"/>
    <col min="751" max="751" width="12.6640625" style="24" customWidth="1"/>
    <col min="752" max="996" width="8.88671875" style="24"/>
    <col min="997" max="997" width="62.109375" style="24" customWidth="1"/>
    <col min="998" max="1000" width="11" style="24" customWidth="1"/>
    <col min="1001" max="1002" width="11.44140625" style="24" customWidth="1"/>
    <col min="1003" max="1003" width="11.33203125" style="24" customWidth="1"/>
    <col min="1004" max="1004" width="12" style="24" customWidth="1"/>
    <col min="1005" max="1006" width="10.33203125" style="24" customWidth="1"/>
    <col min="1007" max="1007" width="12.6640625" style="24" customWidth="1"/>
    <col min="1008" max="1252" width="8.88671875" style="24"/>
    <col min="1253" max="1253" width="62.109375" style="24" customWidth="1"/>
    <col min="1254" max="1256" width="11" style="24" customWidth="1"/>
    <col min="1257" max="1258" width="11.44140625" style="24" customWidth="1"/>
    <col min="1259" max="1259" width="11.33203125" style="24" customWidth="1"/>
    <col min="1260" max="1260" width="12" style="24" customWidth="1"/>
    <col min="1261" max="1262" width="10.33203125" style="24" customWidth="1"/>
    <col min="1263" max="1263" width="12.6640625" style="24" customWidth="1"/>
    <col min="1264" max="1508" width="8.88671875" style="24"/>
    <col min="1509" max="1509" width="62.109375" style="24" customWidth="1"/>
    <col min="1510" max="1512" width="11" style="24" customWidth="1"/>
    <col min="1513" max="1514" width="11.44140625" style="24" customWidth="1"/>
    <col min="1515" max="1515" width="11.33203125" style="24" customWidth="1"/>
    <col min="1516" max="1516" width="12" style="24" customWidth="1"/>
    <col min="1517" max="1518" width="10.33203125" style="24" customWidth="1"/>
    <col min="1519" max="1519" width="12.6640625" style="24" customWidth="1"/>
    <col min="1520" max="1764" width="8.88671875" style="24"/>
    <col min="1765" max="1765" width="62.109375" style="24" customWidth="1"/>
    <col min="1766" max="1768" width="11" style="24" customWidth="1"/>
    <col min="1769" max="1770" width="11.44140625" style="24" customWidth="1"/>
    <col min="1771" max="1771" width="11.33203125" style="24" customWidth="1"/>
    <col min="1772" max="1772" width="12" style="24" customWidth="1"/>
    <col min="1773" max="1774" width="10.33203125" style="24" customWidth="1"/>
    <col min="1775" max="1775" width="12.6640625" style="24" customWidth="1"/>
    <col min="1776" max="2020" width="8.88671875" style="24"/>
    <col min="2021" max="2021" width="62.109375" style="24" customWidth="1"/>
    <col min="2022" max="2024" width="11" style="24" customWidth="1"/>
    <col min="2025" max="2026" width="11.44140625" style="24" customWidth="1"/>
    <col min="2027" max="2027" width="11.33203125" style="24" customWidth="1"/>
    <col min="2028" max="2028" width="12" style="24" customWidth="1"/>
    <col min="2029" max="2030" width="10.33203125" style="24" customWidth="1"/>
    <col min="2031" max="2031" width="12.6640625" style="24" customWidth="1"/>
    <col min="2032" max="2276" width="8.88671875" style="24"/>
    <col min="2277" max="2277" width="62.109375" style="24" customWidth="1"/>
    <col min="2278" max="2280" width="11" style="24" customWidth="1"/>
    <col min="2281" max="2282" width="11.44140625" style="24" customWidth="1"/>
    <col min="2283" max="2283" width="11.33203125" style="24" customWidth="1"/>
    <col min="2284" max="2284" width="12" style="24" customWidth="1"/>
    <col min="2285" max="2286" width="10.33203125" style="24" customWidth="1"/>
    <col min="2287" max="2287" width="12.6640625" style="24" customWidth="1"/>
    <col min="2288" max="2532" width="8.88671875" style="24"/>
    <col min="2533" max="2533" width="62.109375" style="24" customWidth="1"/>
    <col min="2534" max="2536" width="11" style="24" customWidth="1"/>
    <col min="2537" max="2538" width="11.44140625" style="24" customWidth="1"/>
    <col min="2539" max="2539" width="11.33203125" style="24" customWidth="1"/>
    <col min="2540" max="2540" width="12" style="24" customWidth="1"/>
    <col min="2541" max="2542" width="10.33203125" style="24" customWidth="1"/>
    <col min="2543" max="2543" width="12.6640625" style="24" customWidth="1"/>
    <col min="2544" max="2788" width="8.88671875" style="24"/>
    <col min="2789" max="2789" width="62.109375" style="24" customWidth="1"/>
    <col min="2790" max="2792" width="11" style="24" customWidth="1"/>
    <col min="2793" max="2794" width="11.44140625" style="24" customWidth="1"/>
    <col min="2795" max="2795" width="11.33203125" style="24" customWidth="1"/>
    <col min="2796" max="2796" width="12" style="24" customWidth="1"/>
    <col min="2797" max="2798" width="10.33203125" style="24" customWidth="1"/>
    <col min="2799" max="2799" width="12.6640625" style="24" customWidth="1"/>
    <col min="2800" max="3044" width="8.88671875" style="24"/>
    <col min="3045" max="3045" width="62.109375" style="24" customWidth="1"/>
    <col min="3046" max="3048" width="11" style="24" customWidth="1"/>
    <col min="3049" max="3050" width="11.44140625" style="24" customWidth="1"/>
    <col min="3051" max="3051" width="11.33203125" style="24" customWidth="1"/>
    <col min="3052" max="3052" width="12" style="24" customWidth="1"/>
    <col min="3053" max="3054" width="10.33203125" style="24" customWidth="1"/>
    <col min="3055" max="3055" width="12.6640625" style="24" customWidth="1"/>
    <col min="3056" max="3300" width="8.88671875" style="24"/>
    <col min="3301" max="3301" width="62.109375" style="24" customWidth="1"/>
    <col min="3302" max="3304" width="11" style="24" customWidth="1"/>
    <col min="3305" max="3306" width="11.44140625" style="24" customWidth="1"/>
    <col min="3307" max="3307" width="11.33203125" style="24" customWidth="1"/>
    <col min="3308" max="3308" width="12" style="24" customWidth="1"/>
    <col min="3309" max="3310" width="10.33203125" style="24" customWidth="1"/>
    <col min="3311" max="3311" width="12.6640625" style="24" customWidth="1"/>
    <col min="3312" max="3556" width="8.88671875" style="24"/>
    <col min="3557" max="3557" width="62.109375" style="24" customWidth="1"/>
    <col min="3558" max="3560" width="11" style="24" customWidth="1"/>
    <col min="3561" max="3562" width="11.44140625" style="24" customWidth="1"/>
    <col min="3563" max="3563" width="11.33203125" style="24" customWidth="1"/>
    <col min="3564" max="3564" width="12" style="24" customWidth="1"/>
    <col min="3565" max="3566" width="10.33203125" style="24" customWidth="1"/>
    <col min="3567" max="3567" width="12.6640625" style="24" customWidth="1"/>
    <col min="3568" max="3812" width="8.88671875" style="24"/>
    <col min="3813" max="3813" width="62.109375" style="24" customWidth="1"/>
    <col min="3814" max="3816" width="11" style="24" customWidth="1"/>
    <col min="3817" max="3818" width="11.44140625" style="24" customWidth="1"/>
    <col min="3819" max="3819" width="11.33203125" style="24" customWidth="1"/>
    <col min="3820" max="3820" width="12" style="24" customWidth="1"/>
    <col min="3821" max="3822" width="10.33203125" style="24" customWidth="1"/>
    <col min="3823" max="3823" width="12.6640625" style="24" customWidth="1"/>
    <col min="3824" max="4068" width="8.88671875" style="24"/>
    <col min="4069" max="4069" width="62.109375" style="24" customWidth="1"/>
    <col min="4070" max="4072" width="11" style="24" customWidth="1"/>
    <col min="4073" max="4074" width="11.44140625" style="24" customWidth="1"/>
    <col min="4075" max="4075" width="11.33203125" style="24" customWidth="1"/>
    <col min="4076" max="4076" width="12" style="24" customWidth="1"/>
    <col min="4077" max="4078" width="10.33203125" style="24" customWidth="1"/>
    <col min="4079" max="4079" width="12.6640625" style="24" customWidth="1"/>
    <col min="4080" max="4324" width="8.88671875" style="24"/>
    <col min="4325" max="4325" width="62.109375" style="24" customWidth="1"/>
    <col min="4326" max="4328" width="11" style="24" customWidth="1"/>
    <col min="4329" max="4330" width="11.44140625" style="24" customWidth="1"/>
    <col min="4331" max="4331" width="11.33203125" style="24" customWidth="1"/>
    <col min="4332" max="4332" width="12" style="24" customWidth="1"/>
    <col min="4333" max="4334" width="10.33203125" style="24" customWidth="1"/>
    <col min="4335" max="4335" width="12.6640625" style="24" customWidth="1"/>
    <col min="4336" max="4580" width="8.88671875" style="24"/>
    <col min="4581" max="4581" width="62.109375" style="24" customWidth="1"/>
    <col min="4582" max="4584" width="11" style="24" customWidth="1"/>
    <col min="4585" max="4586" width="11.44140625" style="24" customWidth="1"/>
    <col min="4587" max="4587" width="11.33203125" style="24" customWidth="1"/>
    <col min="4588" max="4588" width="12" style="24" customWidth="1"/>
    <col min="4589" max="4590" width="10.33203125" style="24" customWidth="1"/>
    <col min="4591" max="4591" width="12.6640625" style="24" customWidth="1"/>
    <col min="4592" max="4836" width="8.88671875" style="24"/>
    <col min="4837" max="4837" width="62.109375" style="24" customWidth="1"/>
    <col min="4838" max="4840" width="11" style="24" customWidth="1"/>
    <col min="4841" max="4842" width="11.44140625" style="24" customWidth="1"/>
    <col min="4843" max="4843" width="11.33203125" style="24" customWidth="1"/>
    <col min="4844" max="4844" width="12" style="24" customWidth="1"/>
    <col min="4845" max="4846" width="10.33203125" style="24" customWidth="1"/>
    <col min="4847" max="4847" width="12.6640625" style="24" customWidth="1"/>
    <col min="4848" max="5092" width="8.88671875" style="24"/>
    <col min="5093" max="5093" width="62.109375" style="24" customWidth="1"/>
    <col min="5094" max="5096" width="11" style="24" customWidth="1"/>
    <col min="5097" max="5098" width="11.44140625" style="24" customWidth="1"/>
    <col min="5099" max="5099" width="11.33203125" style="24" customWidth="1"/>
    <col min="5100" max="5100" width="12" style="24" customWidth="1"/>
    <col min="5101" max="5102" width="10.33203125" style="24" customWidth="1"/>
    <col min="5103" max="5103" width="12.6640625" style="24" customWidth="1"/>
    <col min="5104" max="5348" width="8.88671875" style="24"/>
    <col min="5349" max="5349" width="62.109375" style="24" customWidth="1"/>
    <col min="5350" max="5352" width="11" style="24" customWidth="1"/>
    <col min="5353" max="5354" width="11.44140625" style="24" customWidth="1"/>
    <col min="5355" max="5355" width="11.33203125" style="24" customWidth="1"/>
    <col min="5356" max="5356" width="12" style="24" customWidth="1"/>
    <col min="5357" max="5358" width="10.33203125" style="24" customWidth="1"/>
    <col min="5359" max="5359" width="12.6640625" style="24" customWidth="1"/>
    <col min="5360" max="5604" width="8.88671875" style="24"/>
    <col min="5605" max="5605" width="62.109375" style="24" customWidth="1"/>
    <col min="5606" max="5608" width="11" style="24" customWidth="1"/>
    <col min="5609" max="5610" width="11.44140625" style="24" customWidth="1"/>
    <col min="5611" max="5611" width="11.33203125" style="24" customWidth="1"/>
    <col min="5612" max="5612" width="12" style="24" customWidth="1"/>
    <col min="5613" max="5614" width="10.33203125" style="24" customWidth="1"/>
    <col min="5615" max="5615" width="12.6640625" style="24" customWidth="1"/>
    <col min="5616" max="5860" width="8.88671875" style="24"/>
    <col min="5861" max="5861" width="62.109375" style="24" customWidth="1"/>
    <col min="5862" max="5864" width="11" style="24" customWidth="1"/>
    <col min="5865" max="5866" width="11.44140625" style="24" customWidth="1"/>
    <col min="5867" max="5867" width="11.33203125" style="24" customWidth="1"/>
    <col min="5868" max="5868" width="12" style="24" customWidth="1"/>
    <col min="5869" max="5870" width="10.33203125" style="24" customWidth="1"/>
    <col min="5871" max="5871" width="12.6640625" style="24" customWidth="1"/>
    <col min="5872" max="6116" width="8.88671875" style="24"/>
    <col min="6117" max="6117" width="62.109375" style="24" customWidth="1"/>
    <col min="6118" max="6120" width="11" style="24" customWidth="1"/>
    <col min="6121" max="6122" width="11.44140625" style="24" customWidth="1"/>
    <col min="6123" max="6123" width="11.33203125" style="24" customWidth="1"/>
    <col min="6124" max="6124" width="12" style="24" customWidth="1"/>
    <col min="6125" max="6126" width="10.33203125" style="24" customWidth="1"/>
    <col min="6127" max="6127" width="12.6640625" style="24" customWidth="1"/>
    <col min="6128" max="6372" width="8.88671875" style="24"/>
    <col min="6373" max="6373" width="62.109375" style="24" customWidth="1"/>
    <col min="6374" max="6376" width="11" style="24" customWidth="1"/>
    <col min="6377" max="6378" width="11.44140625" style="24" customWidth="1"/>
    <col min="6379" max="6379" width="11.33203125" style="24" customWidth="1"/>
    <col min="6380" max="6380" width="12" style="24" customWidth="1"/>
    <col min="6381" max="6382" width="10.33203125" style="24" customWidth="1"/>
    <col min="6383" max="6383" width="12.6640625" style="24" customWidth="1"/>
    <col min="6384" max="6628" width="8.88671875" style="24"/>
    <col min="6629" max="6629" width="62.109375" style="24" customWidth="1"/>
    <col min="6630" max="6632" width="11" style="24" customWidth="1"/>
    <col min="6633" max="6634" width="11.44140625" style="24" customWidth="1"/>
    <col min="6635" max="6635" width="11.33203125" style="24" customWidth="1"/>
    <col min="6636" max="6636" width="12" style="24" customWidth="1"/>
    <col min="6637" max="6638" width="10.33203125" style="24" customWidth="1"/>
    <col min="6639" max="6639" width="12.6640625" style="24" customWidth="1"/>
    <col min="6640" max="6884" width="8.88671875" style="24"/>
    <col min="6885" max="6885" width="62.109375" style="24" customWidth="1"/>
    <col min="6886" max="6888" width="11" style="24" customWidth="1"/>
    <col min="6889" max="6890" width="11.44140625" style="24" customWidth="1"/>
    <col min="6891" max="6891" width="11.33203125" style="24" customWidth="1"/>
    <col min="6892" max="6892" width="12" style="24" customWidth="1"/>
    <col min="6893" max="6894" width="10.33203125" style="24" customWidth="1"/>
    <col min="6895" max="6895" width="12.6640625" style="24" customWidth="1"/>
    <col min="6896" max="7140" width="8.88671875" style="24"/>
    <col min="7141" max="7141" width="62.109375" style="24" customWidth="1"/>
    <col min="7142" max="7144" width="11" style="24" customWidth="1"/>
    <col min="7145" max="7146" width="11.44140625" style="24" customWidth="1"/>
    <col min="7147" max="7147" width="11.33203125" style="24" customWidth="1"/>
    <col min="7148" max="7148" width="12" style="24" customWidth="1"/>
    <col min="7149" max="7150" width="10.33203125" style="24" customWidth="1"/>
    <col min="7151" max="7151" width="12.6640625" style="24" customWidth="1"/>
    <col min="7152" max="7396" width="8.88671875" style="24"/>
    <col min="7397" max="7397" width="62.109375" style="24" customWidth="1"/>
    <col min="7398" max="7400" width="11" style="24" customWidth="1"/>
    <col min="7401" max="7402" width="11.44140625" style="24" customWidth="1"/>
    <col min="7403" max="7403" width="11.33203125" style="24" customWidth="1"/>
    <col min="7404" max="7404" width="12" style="24" customWidth="1"/>
    <col min="7405" max="7406" width="10.33203125" style="24" customWidth="1"/>
    <col min="7407" max="7407" width="12.6640625" style="24" customWidth="1"/>
    <col min="7408" max="7652" width="8.88671875" style="24"/>
    <col min="7653" max="7653" width="62.109375" style="24" customWidth="1"/>
    <col min="7654" max="7656" width="11" style="24" customWidth="1"/>
    <col min="7657" max="7658" width="11.44140625" style="24" customWidth="1"/>
    <col min="7659" max="7659" width="11.33203125" style="24" customWidth="1"/>
    <col min="7660" max="7660" width="12" style="24" customWidth="1"/>
    <col min="7661" max="7662" width="10.33203125" style="24" customWidth="1"/>
    <col min="7663" max="7663" width="12.6640625" style="24" customWidth="1"/>
    <col min="7664" max="7908" width="8.88671875" style="24"/>
    <col min="7909" max="7909" width="62.109375" style="24" customWidth="1"/>
    <col min="7910" max="7912" width="11" style="24" customWidth="1"/>
    <col min="7913" max="7914" width="11.44140625" style="24" customWidth="1"/>
    <col min="7915" max="7915" width="11.33203125" style="24" customWidth="1"/>
    <col min="7916" max="7916" width="12" style="24" customWidth="1"/>
    <col min="7917" max="7918" width="10.33203125" style="24" customWidth="1"/>
    <col min="7919" max="7919" width="12.6640625" style="24" customWidth="1"/>
    <col min="7920" max="8164" width="8.88671875" style="24"/>
    <col min="8165" max="8165" width="62.109375" style="24" customWidth="1"/>
    <col min="8166" max="8168" width="11" style="24" customWidth="1"/>
    <col min="8169" max="8170" width="11.44140625" style="24" customWidth="1"/>
    <col min="8171" max="8171" width="11.33203125" style="24" customWidth="1"/>
    <col min="8172" max="8172" width="12" style="24" customWidth="1"/>
    <col min="8173" max="8174" width="10.33203125" style="24" customWidth="1"/>
    <col min="8175" max="8175" width="12.6640625" style="24" customWidth="1"/>
    <col min="8176" max="8420" width="8.88671875" style="24"/>
    <col min="8421" max="8421" width="62.109375" style="24" customWidth="1"/>
    <col min="8422" max="8424" width="11" style="24" customWidth="1"/>
    <col min="8425" max="8426" width="11.44140625" style="24" customWidth="1"/>
    <col min="8427" max="8427" width="11.33203125" style="24" customWidth="1"/>
    <col min="8428" max="8428" width="12" style="24" customWidth="1"/>
    <col min="8429" max="8430" width="10.33203125" style="24" customWidth="1"/>
    <col min="8431" max="8431" width="12.6640625" style="24" customWidth="1"/>
    <col min="8432" max="8676" width="8.88671875" style="24"/>
    <col min="8677" max="8677" width="62.109375" style="24" customWidth="1"/>
    <col min="8678" max="8680" width="11" style="24" customWidth="1"/>
    <col min="8681" max="8682" width="11.44140625" style="24" customWidth="1"/>
    <col min="8683" max="8683" width="11.33203125" style="24" customWidth="1"/>
    <col min="8684" max="8684" width="12" style="24" customWidth="1"/>
    <col min="8685" max="8686" width="10.33203125" style="24" customWidth="1"/>
    <col min="8687" max="8687" width="12.6640625" style="24" customWidth="1"/>
    <col min="8688" max="8932" width="8.88671875" style="24"/>
    <col min="8933" max="8933" width="62.109375" style="24" customWidth="1"/>
    <col min="8934" max="8936" width="11" style="24" customWidth="1"/>
    <col min="8937" max="8938" width="11.44140625" style="24" customWidth="1"/>
    <col min="8939" max="8939" width="11.33203125" style="24" customWidth="1"/>
    <col min="8940" max="8940" width="12" style="24" customWidth="1"/>
    <col min="8941" max="8942" width="10.33203125" style="24" customWidth="1"/>
    <col min="8943" max="8943" width="12.6640625" style="24" customWidth="1"/>
    <col min="8944" max="9188" width="8.88671875" style="24"/>
    <col min="9189" max="9189" width="62.109375" style="24" customWidth="1"/>
    <col min="9190" max="9192" width="11" style="24" customWidth="1"/>
    <col min="9193" max="9194" width="11.44140625" style="24" customWidth="1"/>
    <col min="9195" max="9195" width="11.33203125" style="24" customWidth="1"/>
    <col min="9196" max="9196" width="12" style="24" customWidth="1"/>
    <col min="9197" max="9198" width="10.33203125" style="24" customWidth="1"/>
    <col min="9199" max="9199" width="12.6640625" style="24" customWidth="1"/>
    <col min="9200" max="9444" width="8.88671875" style="24"/>
    <col min="9445" max="9445" width="62.109375" style="24" customWidth="1"/>
    <col min="9446" max="9448" width="11" style="24" customWidth="1"/>
    <col min="9449" max="9450" width="11.44140625" style="24" customWidth="1"/>
    <col min="9451" max="9451" width="11.33203125" style="24" customWidth="1"/>
    <col min="9452" max="9452" width="12" style="24" customWidth="1"/>
    <col min="9453" max="9454" width="10.33203125" style="24" customWidth="1"/>
    <col min="9455" max="9455" width="12.6640625" style="24" customWidth="1"/>
    <col min="9456" max="9700" width="8.88671875" style="24"/>
    <col min="9701" max="9701" width="62.109375" style="24" customWidth="1"/>
    <col min="9702" max="9704" width="11" style="24" customWidth="1"/>
    <col min="9705" max="9706" width="11.44140625" style="24" customWidth="1"/>
    <col min="9707" max="9707" width="11.33203125" style="24" customWidth="1"/>
    <col min="9708" max="9708" width="12" style="24" customWidth="1"/>
    <col min="9709" max="9710" width="10.33203125" style="24" customWidth="1"/>
    <col min="9711" max="9711" width="12.6640625" style="24" customWidth="1"/>
    <col min="9712" max="9956" width="8.88671875" style="24"/>
    <col min="9957" max="9957" width="62.109375" style="24" customWidth="1"/>
    <col min="9958" max="9960" width="11" style="24" customWidth="1"/>
    <col min="9961" max="9962" width="11.44140625" style="24" customWidth="1"/>
    <col min="9963" max="9963" width="11.33203125" style="24" customWidth="1"/>
    <col min="9964" max="9964" width="12" style="24" customWidth="1"/>
    <col min="9965" max="9966" width="10.33203125" style="24" customWidth="1"/>
    <col min="9967" max="9967" width="12.6640625" style="24" customWidth="1"/>
    <col min="9968" max="10212" width="8.88671875" style="24"/>
    <col min="10213" max="10213" width="62.109375" style="24" customWidth="1"/>
    <col min="10214" max="10216" width="11" style="24" customWidth="1"/>
    <col min="10217" max="10218" width="11.44140625" style="24" customWidth="1"/>
    <col min="10219" max="10219" width="11.33203125" style="24" customWidth="1"/>
    <col min="10220" max="10220" width="12" style="24" customWidth="1"/>
    <col min="10221" max="10222" width="10.33203125" style="24" customWidth="1"/>
    <col min="10223" max="10223" width="12.6640625" style="24" customWidth="1"/>
    <col min="10224" max="10468" width="8.88671875" style="24"/>
    <col min="10469" max="10469" width="62.109375" style="24" customWidth="1"/>
    <col min="10470" max="10472" width="11" style="24" customWidth="1"/>
    <col min="10473" max="10474" width="11.44140625" style="24" customWidth="1"/>
    <col min="10475" max="10475" width="11.33203125" style="24" customWidth="1"/>
    <col min="10476" max="10476" width="12" style="24" customWidth="1"/>
    <col min="10477" max="10478" width="10.33203125" style="24" customWidth="1"/>
    <col min="10479" max="10479" width="12.6640625" style="24" customWidth="1"/>
    <col min="10480" max="10724" width="8.88671875" style="24"/>
    <col min="10725" max="10725" width="62.109375" style="24" customWidth="1"/>
    <col min="10726" max="10728" width="11" style="24" customWidth="1"/>
    <col min="10729" max="10730" width="11.44140625" style="24" customWidth="1"/>
    <col min="10731" max="10731" width="11.33203125" style="24" customWidth="1"/>
    <col min="10732" max="10732" width="12" style="24" customWidth="1"/>
    <col min="10733" max="10734" width="10.33203125" style="24" customWidth="1"/>
    <col min="10735" max="10735" width="12.6640625" style="24" customWidth="1"/>
    <col min="10736" max="10980" width="8.88671875" style="24"/>
    <col min="10981" max="10981" width="62.109375" style="24" customWidth="1"/>
    <col min="10982" max="10984" width="11" style="24" customWidth="1"/>
    <col min="10985" max="10986" width="11.44140625" style="24" customWidth="1"/>
    <col min="10987" max="10987" width="11.33203125" style="24" customWidth="1"/>
    <col min="10988" max="10988" width="12" style="24" customWidth="1"/>
    <col min="10989" max="10990" width="10.33203125" style="24" customWidth="1"/>
    <col min="10991" max="10991" width="12.6640625" style="24" customWidth="1"/>
    <col min="10992" max="11236" width="8.88671875" style="24"/>
    <col min="11237" max="11237" width="62.109375" style="24" customWidth="1"/>
    <col min="11238" max="11240" width="11" style="24" customWidth="1"/>
    <col min="11241" max="11242" width="11.44140625" style="24" customWidth="1"/>
    <col min="11243" max="11243" width="11.33203125" style="24" customWidth="1"/>
    <col min="11244" max="11244" width="12" style="24" customWidth="1"/>
    <col min="11245" max="11246" width="10.33203125" style="24" customWidth="1"/>
    <col min="11247" max="11247" width="12.6640625" style="24" customWidth="1"/>
    <col min="11248" max="11492" width="8.88671875" style="24"/>
    <col min="11493" max="11493" width="62.109375" style="24" customWidth="1"/>
    <col min="11494" max="11496" width="11" style="24" customWidth="1"/>
    <col min="11497" max="11498" width="11.44140625" style="24" customWidth="1"/>
    <col min="11499" max="11499" width="11.33203125" style="24" customWidth="1"/>
    <col min="11500" max="11500" width="12" style="24" customWidth="1"/>
    <col min="11501" max="11502" width="10.33203125" style="24" customWidth="1"/>
    <col min="11503" max="11503" width="12.6640625" style="24" customWidth="1"/>
    <col min="11504" max="11748" width="8.88671875" style="24"/>
    <col min="11749" max="11749" width="62.109375" style="24" customWidth="1"/>
    <col min="11750" max="11752" width="11" style="24" customWidth="1"/>
    <col min="11753" max="11754" width="11.44140625" style="24" customWidth="1"/>
    <col min="11755" max="11755" width="11.33203125" style="24" customWidth="1"/>
    <col min="11756" max="11756" width="12" style="24" customWidth="1"/>
    <col min="11757" max="11758" width="10.33203125" style="24" customWidth="1"/>
    <col min="11759" max="11759" width="12.6640625" style="24" customWidth="1"/>
    <col min="11760" max="12004" width="8.88671875" style="24"/>
    <col min="12005" max="12005" width="62.109375" style="24" customWidth="1"/>
    <col min="12006" max="12008" width="11" style="24" customWidth="1"/>
    <col min="12009" max="12010" width="11.44140625" style="24" customWidth="1"/>
    <col min="12011" max="12011" width="11.33203125" style="24" customWidth="1"/>
    <col min="12012" max="12012" width="12" style="24" customWidth="1"/>
    <col min="12013" max="12014" width="10.33203125" style="24" customWidth="1"/>
    <col min="12015" max="12015" width="12.6640625" style="24" customWidth="1"/>
    <col min="12016" max="12260" width="8.88671875" style="24"/>
    <col min="12261" max="12261" width="62.109375" style="24" customWidth="1"/>
    <col min="12262" max="12264" width="11" style="24" customWidth="1"/>
    <col min="12265" max="12266" width="11.44140625" style="24" customWidth="1"/>
    <col min="12267" max="12267" width="11.33203125" style="24" customWidth="1"/>
    <col min="12268" max="12268" width="12" style="24" customWidth="1"/>
    <col min="12269" max="12270" width="10.33203125" style="24" customWidth="1"/>
    <col min="12271" max="12271" width="12.6640625" style="24" customWidth="1"/>
    <col min="12272" max="12516" width="8.88671875" style="24"/>
    <col min="12517" max="12517" width="62.109375" style="24" customWidth="1"/>
    <col min="12518" max="12520" width="11" style="24" customWidth="1"/>
    <col min="12521" max="12522" width="11.44140625" style="24" customWidth="1"/>
    <col min="12523" max="12523" width="11.33203125" style="24" customWidth="1"/>
    <col min="12524" max="12524" width="12" style="24" customWidth="1"/>
    <col min="12525" max="12526" width="10.33203125" style="24" customWidth="1"/>
    <col min="12527" max="12527" width="12.6640625" style="24" customWidth="1"/>
    <col min="12528" max="12772" width="8.88671875" style="24"/>
    <col min="12773" max="12773" width="62.109375" style="24" customWidth="1"/>
    <col min="12774" max="12776" width="11" style="24" customWidth="1"/>
    <col min="12777" max="12778" width="11.44140625" style="24" customWidth="1"/>
    <col min="12779" max="12779" width="11.33203125" style="24" customWidth="1"/>
    <col min="12780" max="12780" width="12" style="24" customWidth="1"/>
    <col min="12781" max="12782" width="10.33203125" style="24" customWidth="1"/>
    <col min="12783" max="12783" width="12.6640625" style="24" customWidth="1"/>
    <col min="12784" max="13028" width="8.88671875" style="24"/>
    <col min="13029" max="13029" width="62.109375" style="24" customWidth="1"/>
    <col min="13030" max="13032" width="11" style="24" customWidth="1"/>
    <col min="13033" max="13034" width="11.44140625" style="24" customWidth="1"/>
    <col min="13035" max="13035" width="11.33203125" style="24" customWidth="1"/>
    <col min="13036" max="13036" width="12" style="24" customWidth="1"/>
    <col min="13037" max="13038" width="10.33203125" style="24" customWidth="1"/>
    <col min="13039" max="13039" width="12.6640625" style="24" customWidth="1"/>
    <col min="13040" max="13284" width="8.88671875" style="24"/>
    <col min="13285" max="13285" width="62.109375" style="24" customWidth="1"/>
    <col min="13286" max="13288" width="11" style="24" customWidth="1"/>
    <col min="13289" max="13290" width="11.44140625" style="24" customWidth="1"/>
    <col min="13291" max="13291" width="11.33203125" style="24" customWidth="1"/>
    <col min="13292" max="13292" width="12" style="24" customWidth="1"/>
    <col min="13293" max="13294" width="10.33203125" style="24" customWidth="1"/>
    <col min="13295" max="13295" width="12.6640625" style="24" customWidth="1"/>
    <col min="13296" max="13540" width="8.88671875" style="24"/>
    <col min="13541" max="13541" width="62.109375" style="24" customWidth="1"/>
    <col min="13542" max="13544" width="11" style="24" customWidth="1"/>
    <col min="13545" max="13546" width="11.44140625" style="24" customWidth="1"/>
    <col min="13547" max="13547" width="11.33203125" style="24" customWidth="1"/>
    <col min="13548" max="13548" width="12" style="24" customWidth="1"/>
    <col min="13549" max="13550" width="10.33203125" style="24" customWidth="1"/>
    <col min="13551" max="13551" width="12.6640625" style="24" customWidth="1"/>
    <col min="13552" max="13796" width="8.88671875" style="24"/>
    <col min="13797" max="13797" width="62.109375" style="24" customWidth="1"/>
    <col min="13798" max="13800" width="11" style="24" customWidth="1"/>
    <col min="13801" max="13802" width="11.44140625" style="24" customWidth="1"/>
    <col min="13803" max="13803" width="11.33203125" style="24" customWidth="1"/>
    <col min="13804" max="13804" width="12" style="24" customWidth="1"/>
    <col min="13805" max="13806" width="10.33203125" style="24" customWidth="1"/>
    <col min="13807" max="13807" width="12.6640625" style="24" customWidth="1"/>
    <col min="13808" max="14052" width="8.88671875" style="24"/>
    <col min="14053" max="14053" width="62.109375" style="24" customWidth="1"/>
    <col min="14054" max="14056" width="11" style="24" customWidth="1"/>
    <col min="14057" max="14058" width="11.44140625" style="24" customWidth="1"/>
    <col min="14059" max="14059" width="11.33203125" style="24" customWidth="1"/>
    <col min="14060" max="14060" width="12" style="24" customWidth="1"/>
    <col min="14061" max="14062" width="10.33203125" style="24" customWidth="1"/>
    <col min="14063" max="14063" width="12.6640625" style="24" customWidth="1"/>
    <col min="14064" max="14308" width="8.88671875" style="24"/>
    <col min="14309" max="14309" width="62.109375" style="24" customWidth="1"/>
    <col min="14310" max="14312" width="11" style="24" customWidth="1"/>
    <col min="14313" max="14314" width="11.44140625" style="24" customWidth="1"/>
    <col min="14315" max="14315" width="11.33203125" style="24" customWidth="1"/>
    <col min="14316" max="14316" width="12" style="24" customWidth="1"/>
    <col min="14317" max="14318" width="10.33203125" style="24" customWidth="1"/>
    <col min="14319" max="14319" width="12.6640625" style="24" customWidth="1"/>
    <col min="14320" max="14564" width="8.88671875" style="24"/>
    <col min="14565" max="14565" width="62.109375" style="24" customWidth="1"/>
    <col min="14566" max="14568" width="11" style="24" customWidth="1"/>
    <col min="14569" max="14570" width="11.44140625" style="24" customWidth="1"/>
    <col min="14571" max="14571" width="11.33203125" style="24" customWidth="1"/>
    <col min="14572" max="14572" width="12" style="24" customWidth="1"/>
    <col min="14573" max="14574" width="10.33203125" style="24" customWidth="1"/>
    <col min="14575" max="14575" width="12.6640625" style="24" customWidth="1"/>
    <col min="14576" max="14820" width="8.88671875" style="24"/>
    <col min="14821" max="14821" width="62.109375" style="24" customWidth="1"/>
    <col min="14822" max="14824" width="11" style="24" customWidth="1"/>
    <col min="14825" max="14826" width="11.44140625" style="24" customWidth="1"/>
    <col min="14827" max="14827" width="11.33203125" style="24" customWidth="1"/>
    <col min="14828" max="14828" width="12" style="24" customWidth="1"/>
    <col min="14829" max="14830" width="10.33203125" style="24" customWidth="1"/>
    <col min="14831" max="14831" width="12.6640625" style="24" customWidth="1"/>
    <col min="14832" max="15076" width="8.88671875" style="24"/>
    <col min="15077" max="15077" width="62.109375" style="24" customWidth="1"/>
    <col min="15078" max="15080" width="11" style="24" customWidth="1"/>
    <col min="15081" max="15082" width="11.44140625" style="24" customWidth="1"/>
    <col min="15083" max="15083" width="11.33203125" style="24" customWidth="1"/>
    <col min="15084" max="15084" width="12" style="24" customWidth="1"/>
    <col min="15085" max="15086" width="10.33203125" style="24" customWidth="1"/>
    <col min="15087" max="15087" width="12.6640625" style="24" customWidth="1"/>
    <col min="15088" max="15332" width="8.88671875" style="24"/>
    <col min="15333" max="15333" width="62.109375" style="24" customWidth="1"/>
    <col min="15334" max="15336" width="11" style="24" customWidth="1"/>
    <col min="15337" max="15338" width="11.44140625" style="24" customWidth="1"/>
    <col min="15339" max="15339" width="11.33203125" style="24" customWidth="1"/>
    <col min="15340" max="15340" width="12" style="24" customWidth="1"/>
    <col min="15341" max="15342" width="10.33203125" style="24" customWidth="1"/>
    <col min="15343" max="15343" width="12.6640625" style="24" customWidth="1"/>
    <col min="15344" max="15588" width="8.88671875" style="24"/>
    <col min="15589" max="15589" width="62.109375" style="24" customWidth="1"/>
    <col min="15590" max="15592" width="11" style="24" customWidth="1"/>
    <col min="15593" max="15594" width="11.44140625" style="24" customWidth="1"/>
    <col min="15595" max="15595" width="11.33203125" style="24" customWidth="1"/>
    <col min="15596" max="15596" width="12" style="24" customWidth="1"/>
    <col min="15597" max="15598" width="10.33203125" style="24" customWidth="1"/>
    <col min="15599" max="15599" width="12.6640625" style="24" customWidth="1"/>
    <col min="15600" max="15844" width="8.88671875" style="24"/>
    <col min="15845" max="15845" width="62.109375" style="24" customWidth="1"/>
    <col min="15846" max="15848" width="11" style="24" customWidth="1"/>
    <col min="15849" max="15850" width="11.44140625" style="24" customWidth="1"/>
    <col min="15851" max="15851" width="11.33203125" style="24" customWidth="1"/>
    <col min="15852" max="15852" width="12" style="24" customWidth="1"/>
    <col min="15853" max="15854" width="10.33203125" style="24" customWidth="1"/>
    <col min="15855" max="15855" width="12.6640625" style="24" customWidth="1"/>
    <col min="15856" max="16100" width="8.88671875" style="24"/>
    <col min="16101" max="16101" width="62.109375" style="24" customWidth="1"/>
    <col min="16102" max="16104" width="11" style="24" customWidth="1"/>
    <col min="16105" max="16106" width="11.44140625" style="24" customWidth="1"/>
    <col min="16107" max="16107" width="11.33203125" style="24" customWidth="1"/>
    <col min="16108" max="16108" width="12" style="24" customWidth="1"/>
    <col min="16109" max="16110" width="10.33203125" style="24" customWidth="1"/>
    <col min="16111" max="16111" width="12.6640625" style="24" customWidth="1"/>
    <col min="16112" max="16371" width="8.88671875" style="24"/>
    <col min="16372" max="16384" width="8.88671875" style="24" customWidth="1"/>
  </cols>
  <sheetData>
    <row r="1" spans="1:10" s="255" customFormat="1" ht="26.4" customHeight="1" thickBot="1">
      <c r="A1" s="254" t="s">
        <v>71</v>
      </c>
    </row>
    <row r="2" spans="1:10" ht="42.6" customHeight="1" thickBot="1">
      <c r="A2" s="40" t="s">
        <v>20</v>
      </c>
      <c r="B2" s="111" t="s">
        <v>94</v>
      </c>
      <c r="C2" s="127" t="s">
        <v>92</v>
      </c>
      <c r="D2" s="193" t="s">
        <v>91</v>
      </c>
      <c r="E2" s="208" t="s">
        <v>93</v>
      </c>
      <c r="F2" s="224" t="s">
        <v>95</v>
      </c>
      <c r="G2" s="143" t="s">
        <v>96</v>
      </c>
      <c r="H2" s="174" t="s">
        <v>97</v>
      </c>
    </row>
    <row r="3" spans="1:10" ht="20.399999999999999" customHeight="1">
      <c r="A3" s="42" t="s">
        <v>67</v>
      </c>
      <c r="B3" s="112">
        <v>486</v>
      </c>
      <c r="C3" s="128">
        <v>524</v>
      </c>
      <c r="D3" s="194">
        <v>525</v>
      </c>
      <c r="E3" s="209">
        <v>531</v>
      </c>
      <c r="F3" s="225">
        <f>E3/D3-1</f>
        <v>1.1428571428571344E-2</v>
      </c>
      <c r="G3" s="144">
        <f t="shared" ref="G3:G13" si="0">E3/C3-1</f>
        <v>1.3358778625954137E-2</v>
      </c>
      <c r="H3" s="175">
        <f t="shared" ref="H3:H13" si="1">E3/B3-1</f>
        <v>9.259259259259256E-2</v>
      </c>
      <c r="I3" s="50"/>
    </row>
    <row r="4" spans="1:10" ht="20.399999999999999" customHeight="1">
      <c r="A4" s="43" t="s">
        <v>82</v>
      </c>
      <c r="B4" s="113">
        <v>188</v>
      </c>
      <c r="C4" s="129">
        <v>181</v>
      </c>
      <c r="D4" s="195">
        <v>186</v>
      </c>
      <c r="E4" s="210">
        <v>185</v>
      </c>
      <c r="F4" s="225">
        <f>E4/D4-1</f>
        <v>-5.3763440860215006E-3</v>
      </c>
      <c r="G4" s="144">
        <f>E4/C4-1</f>
        <v>2.2099447513812098E-2</v>
      </c>
      <c r="H4" s="175">
        <f>E4/B4-1</f>
        <v>-1.5957446808510634E-2</v>
      </c>
      <c r="I4" s="50"/>
    </row>
    <row r="5" spans="1:10" s="26" customFormat="1" ht="18" hidden="1" customHeight="1" outlineLevel="1">
      <c r="A5" s="25" t="s">
        <v>44</v>
      </c>
      <c r="B5" s="114">
        <v>0.38683127572016462</v>
      </c>
      <c r="C5" s="130">
        <v>0.34541984732824427</v>
      </c>
      <c r="D5" s="196">
        <v>0.35428571428571426</v>
      </c>
      <c r="E5" s="211">
        <f>E4/$E$3</f>
        <v>0.34839924670433148</v>
      </c>
      <c r="F5" s="226">
        <f t="shared" ref="F5:F38" si="2">E5/D5-1</f>
        <v>-1.66150294635804E-2</v>
      </c>
      <c r="G5" s="145">
        <f t="shared" si="0"/>
        <v>8.6254434976227312E-3</v>
      </c>
      <c r="H5" s="176">
        <f t="shared" si="1"/>
        <v>-9.9350883519653821E-2</v>
      </c>
      <c r="I5" s="20"/>
      <c r="J5" s="20"/>
    </row>
    <row r="6" spans="1:10" ht="18" customHeight="1" collapsed="1">
      <c r="A6" s="41" t="s">
        <v>43</v>
      </c>
      <c r="B6" s="115">
        <v>166</v>
      </c>
      <c r="C6" s="131">
        <v>164</v>
      </c>
      <c r="D6" s="197">
        <v>168</v>
      </c>
      <c r="E6" s="212">
        <v>167</v>
      </c>
      <c r="F6" s="227">
        <f t="shared" si="2"/>
        <v>-5.9523809523809312E-3</v>
      </c>
      <c r="G6" s="146">
        <f t="shared" si="0"/>
        <v>1.8292682926829285E-2</v>
      </c>
      <c r="H6" s="177">
        <f t="shared" si="1"/>
        <v>6.0240963855422436E-3</v>
      </c>
    </row>
    <row r="7" spans="1:10" s="27" customFormat="1" ht="18" hidden="1" customHeight="1" outlineLevel="1">
      <c r="A7" s="25" t="s">
        <v>45</v>
      </c>
      <c r="B7" s="116">
        <v>0.88297872340425532</v>
      </c>
      <c r="C7" s="132">
        <v>0.90607734806629836</v>
      </c>
      <c r="D7" s="198">
        <v>0.90322580645161288</v>
      </c>
      <c r="E7" s="213">
        <f>E6/$E$4</f>
        <v>0.9027027027027027</v>
      </c>
      <c r="F7" s="228">
        <f t="shared" si="2"/>
        <v>-5.791505791505891E-4</v>
      </c>
      <c r="G7" s="147">
        <f t="shared" si="0"/>
        <v>-3.724456163480605E-3</v>
      </c>
      <c r="H7" s="178">
        <f t="shared" si="1"/>
        <v>2.2338000651253687E-2</v>
      </c>
    </row>
    <row r="8" spans="1:10" ht="18" customHeight="1" collapsed="1">
      <c r="A8" s="41" t="s">
        <v>76</v>
      </c>
      <c r="B8" s="115">
        <v>14</v>
      </c>
      <c r="C8" s="131">
        <v>9</v>
      </c>
      <c r="D8" s="197">
        <v>9</v>
      </c>
      <c r="E8" s="212">
        <v>9</v>
      </c>
      <c r="F8" s="228">
        <f t="shared" si="2"/>
        <v>0</v>
      </c>
      <c r="G8" s="147">
        <f t="shared" si="0"/>
        <v>0</v>
      </c>
      <c r="H8" s="178">
        <f t="shared" si="1"/>
        <v>-0.3571428571428571</v>
      </c>
    </row>
    <row r="9" spans="1:10" s="27" customFormat="1" ht="18" hidden="1" customHeight="1" outlineLevel="1">
      <c r="A9" s="25" t="s">
        <v>45</v>
      </c>
      <c r="B9" s="116">
        <v>7.4468085106382975E-2</v>
      </c>
      <c r="C9" s="132">
        <v>4.9723756906077346E-2</v>
      </c>
      <c r="D9" s="198">
        <v>4.8387096774193547E-2</v>
      </c>
      <c r="E9" s="213">
        <f>E8/$E$4</f>
        <v>4.8648648648648651E-2</v>
      </c>
      <c r="F9" s="228">
        <f t="shared" si="2"/>
        <v>5.4054054054055722E-3</v>
      </c>
      <c r="G9" s="154">
        <f t="shared" si="0"/>
        <v>-2.1621621621621512E-2</v>
      </c>
      <c r="H9" s="178">
        <f t="shared" si="1"/>
        <v>-0.3467181467181466</v>
      </c>
    </row>
    <row r="10" spans="1:10" ht="18" customHeight="1" collapsed="1">
      <c r="A10" s="44" t="s">
        <v>55</v>
      </c>
      <c r="B10" s="117">
        <v>3</v>
      </c>
      <c r="C10" s="133">
        <v>2</v>
      </c>
      <c r="D10" s="199">
        <v>2</v>
      </c>
      <c r="E10" s="214">
        <v>2</v>
      </c>
      <c r="F10" s="229">
        <f t="shared" si="2"/>
        <v>0</v>
      </c>
      <c r="G10" s="148">
        <f t="shared" si="0"/>
        <v>0</v>
      </c>
      <c r="H10" s="179">
        <f t="shared" si="1"/>
        <v>-0.33333333333333337</v>
      </c>
    </row>
    <row r="11" spans="1:10" s="27" customFormat="1" ht="18" hidden="1" customHeight="1" outlineLevel="1">
      <c r="A11" s="25" t="s">
        <v>45</v>
      </c>
      <c r="B11" s="116">
        <v>1.5957446808510637E-2</v>
      </c>
      <c r="C11" s="132">
        <v>1.1049723756906077E-2</v>
      </c>
      <c r="D11" s="198">
        <v>1.0752688172043012E-2</v>
      </c>
      <c r="E11" s="213">
        <f>E10/$E$4</f>
        <v>1.0810810810810811E-2</v>
      </c>
      <c r="F11" s="229">
        <f t="shared" si="2"/>
        <v>5.4054054054053502E-3</v>
      </c>
      <c r="G11" s="148">
        <f t="shared" si="0"/>
        <v>-2.1621621621621512E-2</v>
      </c>
      <c r="H11" s="179">
        <f t="shared" si="1"/>
        <v>-0.32252252252252245</v>
      </c>
    </row>
    <row r="12" spans="1:10" ht="18" customHeight="1" collapsed="1">
      <c r="A12" s="44" t="s">
        <v>73</v>
      </c>
      <c r="B12" s="117">
        <v>3</v>
      </c>
      <c r="C12" s="133">
        <v>4</v>
      </c>
      <c r="D12" s="199">
        <v>5</v>
      </c>
      <c r="E12" s="214">
        <v>5</v>
      </c>
      <c r="F12" s="228">
        <f t="shared" si="2"/>
        <v>0</v>
      </c>
      <c r="G12" s="147">
        <f t="shared" si="0"/>
        <v>0.25</v>
      </c>
      <c r="H12" s="178">
        <f t="shared" si="1"/>
        <v>0.66666666666666674</v>
      </c>
    </row>
    <row r="13" spans="1:10" s="27" customFormat="1" ht="18" hidden="1" customHeight="1" outlineLevel="1">
      <c r="A13" s="25" t="s">
        <v>45</v>
      </c>
      <c r="B13" s="116">
        <v>1.5957446808510637E-2</v>
      </c>
      <c r="C13" s="132">
        <v>2.2099447513812154E-2</v>
      </c>
      <c r="D13" s="198">
        <v>2.6881720430107527E-2</v>
      </c>
      <c r="E13" s="213">
        <f>E12/$E$4</f>
        <v>2.7027027027027029E-2</v>
      </c>
      <c r="F13" s="228">
        <f t="shared" si="2"/>
        <v>5.4054054054053502E-3</v>
      </c>
      <c r="G13" s="147">
        <f t="shared" si="0"/>
        <v>0.22297297297297303</v>
      </c>
      <c r="H13" s="178">
        <f t="shared" si="1"/>
        <v>0.69369369369369394</v>
      </c>
    </row>
    <row r="14" spans="1:10" ht="18" customHeight="1" collapsed="1">
      <c r="A14" s="44" t="s">
        <v>77</v>
      </c>
      <c r="B14" s="117">
        <v>0</v>
      </c>
      <c r="C14" s="133">
        <v>0</v>
      </c>
      <c r="D14" s="199">
        <v>0</v>
      </c>
      <c r="E14" s="214">
        <v>0</v>
      </c>
      <c r="F14" s="229" t="s">
        <v>80</v>
      </c>
      <c r="G14" s="148" t="s">
        <v>80</v>
      </c>
      <c r="H14" s="179" t="s">
        <v>80</v>
      </c>
      <c r="J14" s="50"/>
    </row>
    <row r="15" spans="1:10" s="27" customFormat="1" ht="18" hidden="1" customHeight="1" outlineLevel="1">
      <c r="A15" s="25" t="s">
        <v>45</v>
      </c>
      <c r="B15" s="116">
        <v>0</v>
      </c>
      <c r="C15" s="132">
        <v>0</v>
      </c>
      <c r="D15" s="198">
        <v>0</v>
      </c>
      <c r="E15" s="213">
        <f>E14/$E$4</f>
        <v>0</v>
      </c>
      <c r="F15" s="229" t="s">
        <v>80</v>
      </c>
      <c r="G15" s="148" t="s">
        <v>80</v>
      </c>
      <c r="H15" s="179" t="s">
        <v>80</v>
      </c>
    </row>
    <row r="16" spans="1:10" ht="18" customHeight="1" collapsed="1">
      <c r="A16" s="44" t="s">
        <v>68</v>
      </c>
      <c r="B16" s="117">
        <v>1</v>
      </c>
      <c r="C16" s="133">
        <v>1</v>
      </c>
      <c r="D16" s="199">
        <v>1</v>
      </c>
      <c r="E16" s="214">
        <v>1</v>
      </c>
      <c r="F16" s="228">
        <f t="shared" si="2"/>
        <v>0</v>
      </c>
      <c r="G16" s="147">
        <f>E16/C16-1</f>
        <v>0</v>
      </c>
      <c r="H16" s="178">
        <f>E16/B16-1</f>
        <v>0</v>
      </c>
    </row>
    <row r="17" spans="1:11" s="27" customFormat="1" ht="18" hidden="1" customHeight="1" outlineLevel="1">
      <c r="A17" s="25" t="s">
        <v>45</v>
      </c>
      <c r="B17" s="116">
        <v>5.3191489361702126E-3</v>
      </c>
      <c r="C17" s="132">
        <v>5.5248618784530384E-3</v>
      </c>
      <c r="D17" s="198">
        <v>5.3763440860215058E-3</v>
      </c>
      <c r="E17" s="213">
        <f>E16/$E$4</f>
        <v>5.4054054054054057E-3</v>
      </c>
      <c r="F17" s="228">
        <f t="shared" si="2"/>
        <v>5.4054054054053502E-3</v>
      </c>
      <c r="G17" s="147">
        <f>E17/C17-1</f>
        <v>-2.1621621621621512E-2</v>
      </c>
      <c r="H17" s="178">
        <f>E17/B17-1</f>
        <v>1.6216216216216273E-2</v>
      </c>
    </row>
    <row r="18" spans="1:11" ht="18" customHeight="1" collapsed="1">
      <c r="A18" s="48" t="s">
        <v>56</v>
      </c>
      <c r="B18" s="117">
        <v>1</v>
      </c>
      <c r="C18" s="133">
        <v>1</v>
      </c>
      <c r="D18" s="199">
        <v>1</v>
      </c>
      <c r="E18" s="214">
        <v>1</v>
      </c>
      <c r="F18" s="228">
        <f t="shared" si="2"/>
        <v>0</v>
      </c>
      <c r="G18" s="147">
        <f>E18/C18-1</f>
        <v>0</v>
      </c>
      <c r="H18" s="178">
        <f>E18/B18-1</f>
        <v>0</v>
      </c>
      <c r="I18" s="30"/>
      <c r="J18" s="30"/>
    </row>
    <row r="19" spans="1:11" s="27" customFormat="1" ht="18" hidden="1" customHeight="1" outlineLevel="1">
      <c r="A19" s="28" t="s">
        <v>45</v>
      </c>
      <c r="B19" s="116">
        <v>5.3191489361702126E-3</v>
      </c>
      <c r="C19" s="132">
        <v>5.5248618784530384E-3</v>
      </c>
      <c r="D19" s="198">
        <v>5.3763440860215058E-3</v>
      </c>
      <c r="E19" s="213">
        <f>E18/$E$4</f>
        <v>5.4054054054054057E-3</v>
      </c>
      <c r="F19" s="228">
        <f t="shared" si="2"/>
        <v>5.4054054054053502E-3</v>
      </c>
      <c r="G19" s="147">
        <f>E19/C19-1</f>
        <v>-2.1621621621621512E-2</v>
      </c>
      <c r="H19" s="178">
        <f>E19/B19-1</f>
        <v>1.6216216216216273E-2</v>
      </c>
      <c r="I19" s="30"/>
      <c r="J19" s="30"/>
    </row>
    <row r="20" spans="1:11" ht="18" customHeight="1" collapsed="1">
      <c r="A20" s="48" t="s">
        <v>54</v>
      </c>
      <c r="B20" s="118">
        <v>0</v>
      </c>
      <c r="C20" s="134">
        <v>0</v>
      </c>
      <c r="D20" s="200">
        <v>0</v>
      </c>
      <c r="E20" s="215">
        <v>0</v>
      </c>
      <c r="F20" s="230" t="s">
        <v>80</v>
      </c>
      <c r="G20" s="149" t="s">
        <v>80</v>
      </c>
      <c r="H20" s="180" t="s">
        <v>80</v>
      </c>
      <c r="I20" s="30"/>
      <c r="J20" s="30"/>
    </row>
    <row r="21" spans="1:11" s="27" customFormat="1" ht="18" hidden="1" customHeight="1" outlineLevel="1">
      <c r="A21" s="28" t="s">
        <v>45</v>
      </c>
      <c r="B21" s="116">
        <v>0</v>
      </c>
      <c r="C21" s="132">
        <v>0</v>
      </c>
      <c r="D21" s="198">
        <v>0</v>
      </c>
      <c r="E21" s="213">
        <f>E20/$E$4</f>
        <v>0</v>
      </c>
      <c r="F21" s="229" t="s">
        <v>80</v>
      </c>
      <c r="G21" s="148" t="s">
        <v>80</v>
      </c>
      <c r="H21" s="179" t="s">
        <v>80</v>
      </c>
      <c r="I21" s="30"/>
      <c r="J21" s="30"/>
    </row>
    <row r="22" spans="1:11" ht="18" hidden="1" customHeight="1" outlineLevel="1">
      <c r="A22" s="29" t="s">
        <v>22</v>
      </c>
      <c r="B22" s="119">
        <v>1</v>
      </c>
      <c r="C22" s="135">
        <v>0.99999999999999989</v>
      </c>
      <c r="D22" s="201">
        <v>0.99999999999999989</v>
      </c>
      <c r="E22" s="216">
        <f>SUM(E7,E9,E15,E17,E13,E11,E19,E21)</f>
        <v>1</v>
      </c>
      <c r="F22" s="231">
        <f t="shared" si="2"/>
        <v>0</v>
      </c>
      <c r="G22" s="150">
        <f t="shared" ref="G22:G38" si="3">E22/C22-1</f>
        <v>0</v>
      </c>
      <c r="H22" s="181">
        <f>E22/B22-1</f>
        <v>0</v>
      </c>
      <c r="I22" s="30"/>
      <c r="J22" s="30"/>
    </row>
    <row r="23" spans="1:11" ht="18" customHeight="1" collapsed="1">
      <c r="A23" s="45" t="s">
        <v>72</v>
      </c>
      <c r="B23" s="120">
        <v>183200.01</v>
      </c>
      <c r="C23" s="136">
        <v>194892.21000000002</v>
      </c>
      <c r="D23" s="202">
        <v>252075.83000000002</v>
      </c>
      <c r="E23" s="217">
        <v>267258.94000000006</v>
      </c>
      <c r="F23" s="232">
        <f t="shared" si="2"/>
        <v>6.0232311840449082E-2</v>
      </c>
      <c r="G23" s="151">
        <f t="shared" si="3"/>
        <v>0.37131668833762022</v>
      </c>
      <c r="H23" s="182">
        <f>E23/B23-1</f>
        <v>0.45883692910278806</v>
      </c>
      <c r="I23" s="100"/>
      <c r="J23" s="30"/>
    </row>
    <row r="24" spans="1:11" ht="18" customHeight="1">
      <c r="A24" s="46" t="s">
        <v>42</v>
      </c>
      <c r="B24" s="121">
        <v>165110.22999999998</v>
      </c>
      <c r="C24" s="137">
        <v>156065.28</v>
      </c>
      <c r="D24" s="203">
        <v>174278.2</v>
      </c>
      <c r="E24" s="218">
        <v>216437.43</v>
      </c>
      <c r="F24" s="233">
        <f t="shared" si="2"/>
        <v>0.24190765110036705</v>
      </c>
      <c r="G24" s="152">
        <f t="shared" si="3"/>
        <v>0.38683908426012503</v>
      </c>
      <c r="H24" s="183">
        <f>E24/B24-1</f>
        <v>0.31086626189061706</v>
      </c>
      <c r="I24" s="100"/>
      <c r="J24" s="92"/>
    </row>
    <row r="25" spans="1:11" s="27" customFormat="1" ht="18" hidden="1" customHeight="1" outlineLevel="1">
      <c r="A25" s="25" t="s">
        <v>46</v>
      </c>
      <c r="B25" s="116">
        <v>0.90125666477856614</v>
      </c>
      <c r="C25" s="132">
        <v>0.8007774143461146</v>
      </c>
      <c r="D25" s="198">
        <v>0.6913721160811015</v>
      </c>
      <c r="E25" s="213">
        <f>E24/$E$23</f>
        <v>0.8098416838740734</v>
      </c>
      <c r="F25" s="228">
        <f t="shared" si="2"/>
        <v>0.17135427512537227</v>
      </c>
      <c r="G25" s="147">
        <f t="shared" si="3"/>
        <v>1.1319337141096009E-2</v>
      </c>
      <c r="H25" s="178">
        <f>E25/B25-1</f>
        <v>-0.10143057408285894</v>
      </c>
      <c r="I25" s="30"/>
      <c r="J25" s="30"/>
    </row>
    <row r="26" spans="1:11" ht="18" customHeight="1" collapsed="1">
      <c r="A26" s="44" t="s">
        <v>25</v>
      </c>
      <c r="B26" s="122">
        <v>0</v>
      </c>
      <c r="C26" s="138">
        <v>304.64</v>
      </c>
      <c r="D26" s="204">
        <v>0</v>
      </c>
      <c r="E26" s="219">
        <v>0</v>
      </c>
      <c r="F26" s="229" t="s">
        <v>80</v>
      </c>
      <c r="G26" s="148">
        <f t="shared" si="3"/>
        <v>-1</v>
      </c>
      <c r="H26" s="179" t="s">
        <v>80</v>
      </c>
      <c r="I26" s="100"/>
      <c r="J26" s="30"/>
    </row>
    <row r="27" spans="1:11" s="27" customFormat="1" ht="18" hidden="1" customHeight="1" outlineLevel="1">
      <c r="A27" s="25" t="s">
        <v>46</v>
      </c>
      <c r="B27" s="116">
        <v>0</v>
      </c>
      <c r="C27" s="132">
        <v>1.5631204551480018E-3</v>
      </c>
      <c r="D27" s="198">
        <v>0</v>
      </c>
      <c r="E27" s="213">
        <f>E26/$E$23</f>
        <v>0</v>
      </c>
      <c r="F27" s="234" t="s">
        <v>80</v>
      </c>
      <c r="G27" s="153">
        <f t="shared" si="3"/>
        <v>-1</v>
      </c>
      <c r="H27" s="184" t="s">
        <v>80</v>
      </c>
      <c r="I27" s="30"/>
      <c r="J27" s="30"/>
    </row>
    <row r="28" spans="1:11" ht="18" customHeight="1" collapsed="1">
      <c r="A28" s="44" t="s">
        <v>74</v>
      </c>
      <c r="B28" s="123">
        <v>3460.3100000000004</v>
      </c>
      <c r="C28" s="139">
        <v>1340.15</v>
      </c>
      <c r="D28" s="205">
        <v>2122.65</v>
      </c>
      <c r="E28" s="220">
        <v>2092.7999999999997</v>
      </c>
      <c r="F28" s="229">
        <f t="shared" si="2"/>
        <v>-1.4062610416225141E-2</v>
      </c>
      <c r="G28" s="148">
        <f t="shared" si="3"/>
        <v>0.56161623698839658</v>
      </c>
      <c r="H28" s="179">
        <f t="shared" ref="H28:H38" si="4">E28/B28-1</f>
        <v>-0.39519869607058344</v>
      </c>
      <c r="I28" s="100"/>
      <c r="J28" s="97"/>
      <c r="K28" s="97"/>
    </row>
    <row r="29" spans="1:11" s="27" customFormat="1" ht="18" hidden="1" customHeight="1" outlineLevel="1">
      <c r="A29" s="25" t="s">
        <v>46</v>
      </c>
      <c r="B29" s="116">
        <v>1.8888153990821291E-2</v>
      </c>
      <c r="C29" s="132">
        <v>6.8763651456361435E-3</v>
      </c>
      <c r="D29" s="198">
        <v>8.4206803960538389E-3</v>
      </c>
      <c r="E29" s="213">
        <f>E28/$E$23</f>
        <v>7.8306080238139068E-3</v>
      </c>
      <c r="F29" s="229">
        <f t="shared" si="2"/>
        <v>-7.0074191690787435E-2</v>
      </c>
      <c r="G29" s="148">
        <f t="shared" si="3"/>
        <v>0.13877140872650462</v>
      </c>
      <c r="H29" s="178">
        <f t="shared" si="4"/>
        <v>-0.58542226902537986</v>
      </c>
      <c r="I29" s="97"/>
      <c r="J29" s="97"/>
      <c r="K29" s="97"/>
    </row>
    <row r="30" spans="1:11" ht="18" customHeight="1" collapsed="1">
      <c r="A30" s="44" t="s">
        <v>78</v>
      </c>
      <c r="B30" s="123">
        <v>9192.9700000000012</v>
      </c>
      <c r="C30" s="139">
        <v>11590.68</v>
      </c>
      <c r="D30" s="205">
        <v>17184.18</v>
      </c>
      <c r="E30" s="220">
        <v>16157.33</v>
      </c>
      <c r="F30" s="229">
        <f t="shared" si="2"/>
        <v>-5.9755542597901168E-2</v>
      </c>
      <c r="G30" s="148">
        <f t="shared" si="3"/>
        <v>0.39399327735732492</v>
      </c>
      <c r="H30" s="179">
        <f t="shared" si="4"/>
        <v>0.75757453793496521</v>
      </c>
      <c r="I30" s="100"/>
      <c r="J30" s="97"/>
      <c r="K30" s="97"/>
    </row>
    <row r="31" spans="1:11" s="27" customFormat="1" ht="18" hidden="1" customHeight="1" outlineLevel="1">
      <c r="A31" s="25" t="s">
        <v>46</v>
      </c>
      <c r="B31" s="116">
        <v>5.0179964509827271E-2</v>
      </c>
      <c r="C31" s="132">
        <v>5.9472259050271939E-2</v>
      </c>
      <c r="D31" s="198">
        <v>6.8170677053805598E-2</v>
      </c>
      <c r="E31" s="213">
        <f>E30/$E$23</f>
        <v>6.0455713848150398E-2</v>
      </c>
      <c r="F31" s="235">
        <f t="shared" si="2"/>
        <v>-0.1131712862344898</v>
      </c>
      <c r="G31" s="154">
        <f t="shared" si="3"/>
        <v>1.6536361886760442E-2</v>
      </c>
      <c r="H31" s="185">
        <f t="shared" si="4"/>
        <v>0.20477793156491209</v>
      </c>
      <c r="I31" s="30"/>
      <c r="J31" s="30"/>
      <c r="K31" s="30"/>
    </row>
    <row r="32" spans="1:11" ht="18" customHeight="1" collapsed="1">
      <c r="A32" s="44" t="s">
        <v>23</v>
      </c>
      <c r="B32" s="123">
        <v>21.25</v>
      </c>
      <c r="C32" s="139">
        <v>9.48</v>
      </c>
      <c r="D32" s="205">
        <v>3.5300000000000002</v>
      </c>
      <c r="E32" s="220">
        <v>28.9</v>
      </c>
      <c r="F32" s="229">
        <f t="shared" si="2"/>
        <v>7.1869688385269104</v>
      </c>
      <c r="G32" s="148">
        <f t="shared" si="3"/>
        <v>2.0485232067510544</v>
      </c>
      <c r="H32" s="179">
        <f t="shared" si="4"/>
        <v>0.35999999999999988</v>
      </c>
      <c r="I32" s="100"/>
      <c r="J32" s="30"/>
    </row>
    <row r="33" spans="1:11" s="27" customFormat="1" ht="18" hidden="1" customHeight="1" outlineLevel="1">
      <c r="A33" s="25" t="s">
        <v>46</v>
      </c>
      <c r="B33" s="116">
        <v>1.1599344345013955E-4</v>
      </c>
      <c r="C33" s="132">
        <v>4.8642272566974328E-5</v>
      </c>
      <c r="D33" s="198">
        <v>1.4003722609978117E-5</v>
      </c>
      <c r="E33" s="213">
        <f>E32/$E$23</f>
        <v>1.0813482983955557E-4</v>
      </c>
      <c r="F33" s="228">
        <f t="shared" si="2"/>
        <v>6.7218631681911436</v>
      </c>
      <c r="G33" s="147">
        <f t="shared" si="3"/>
        <v>1.2230628655490432</v>
      </c>
      <c r="H33" s="178">
        <f t="shared" si="4"/>
        <v>-6.7750498449182128E-2</v>
      </c>
      <c r="I33" s="30"/>
      <c r="J33" s="30"/>
    </row>
    <row r="34" spans="1:11" ht="18" customHeight="1" collapsed="1">
      <c r="A34" s="49" t="s">
        <v>57</v>
      </c>
      <c r="B34" s="122">
        <v>1569.8799999999999</v>
      </c>
      <c r="C34" s="138">
        <v>497.21</v>
      </c>
      <c r="D34" s="204">
        <v>697.22</v>
      </c>
      <c r="E34" s="219">
        <v>911.49</v>
      </c>
      <c r="F34" s="229">
        <f t="shared" si="2"/>
        <v>0.30732050141992473</v>
      </c>
      <c r="G34" s="148">
        <f t="shared" si="3"/>
        <v>0.83320930793829584</v>
      </c>
      <c r="H34" s="179">
        <f t="shared" si="4"/>
        <v>-0.41938874308864371</v>
      </c>
      <c r="I34" s="100"/>
      <c r="J34" s="101"/>
      <c r="K34" s="101"/>
    </row>
    <row r="35" spans="1:11" s="27" customFormat="1" ht="18" hidden="1" customHeight="1" outlineLevel="1">
      <c r="A35" s="25" t="s">
        <v>46</v>
      </c>
      <c r="B35" s="116">
        <v>8.569213506047297E-3</v>
      </c>
      <c r="C35" s="132">
        <v>2.5512050994752427E-3</v>
      </c>
      <c r="D35" s="198">
        <v>2.7659137331810034E-3</v>
      </c>
      <c r="E35" s="213">
        <f>E34/$E$23</f>
        <v>3.4105126661057618E-3</v>
      </c>
      <c r="F35" s="228">
        <f t="shared" si="2"/>
        <v>0.23305098969352978</v>
      </c>
      <c r="G35" s="147">
        <f t="shared" si="3"/>
        <v>0.33682418038724915</v>
      </c>
      <c r="H35" s="185">
        <f t="shared" si="4"/>
        <v>-0.60200400378646624</v>
      </c>
      <c r="I35" s="30"/>
      <c r="J35" s="30"/>
    </row>
    <row r="36" spans="1:11" s="27" customFormat="1" ht="18" customHeight="1" collapsed="1" thickBot="1">
      <c r="A36" s="96" t="s">
        <v>24</v>
      </c>
      <c r="B36" s="124">
        <v>3843.3500000000004</v>
      </c>
      <c r="C36" s="140">
        <v>25084.77</v>
      </c>
      <c r="D36" s="206">
        <v>57790.049999999996</v>
      </c>
      <c r="E36" s="221">
        <v>31630.989999999998</v>
      </c>
      <c r="F36" s="236">
        <f t="shared" si="2"/>
        <v>-0.4526568154898637</v>
      </c>
      <c r="G36" s="155">
        <f t="shared" si="3"/>
        <v>0.26096392352810072</v>
      </c>
      <c r="H36" s="186">
        <f t="shared" si="4"/>
        <v>7.2300571116343804</v>
      </c>
      <c r="I36" s="100"/>
      <c r="J36" s="30"/>
    </row>
    <row r="37" spans="1:11" s="27" customFormat="1" ht="18" hidden="1" customHeight="1" outlineLevel="1">
      <c r="A37" s="94" t="s">
        <v>46</v>
      </c>
      <c r="B37" s="125">
        <v>2.0978983571016182E-2</v>
      </c>
      <c r="C37" s="141">
        <v>0.12871099363078697</v>
      </c>
      <c r="D37" s="198">
        <v>0.2292566090132481</v>
      </c>
      <c r="E37" s="222">
        <f>E36/$E$23</f>
        <v>0.11835334675801674</v>
      </c>
      <c r="F37" s="237">
        <f t="shared" si="2"/>
        <v>-0.48375164725926201</v>
      </c>
      <c r="G37" s="156">
        <f t="shared" si="3"/>
        <v>-8.0472122703687532E-2</v>
      </c>
      <c r="H37" s="158">
        <f t="shared" si="4"/>
        <v>4.6415195882764086</v>
      </c>
      <c r="I37" s="30"/>
      <c r="J37" s="30"/>
    </row>
    <row r="38" spans="1:11" ht="18" hidden="1" customHeight="1" outlineLevel="1" thickBot="1">
      <c r="A38" s="95" t="s">
        <v>22</v>
      </c>
      <c r="B38" s="126">
        <v>0.9999889737997284</v>
      </c>
      <c r="C38" s="142">
        <v>0.99999999999999989</v>
      </c>
      <c r="D38" s="207">
        <v>1</v>
      </c>
      <c r="E38" s="223">
        <f>SUM(E25,E31,E33,E29,E27,E35,E37)</f>
        <v>0.99999999999999978</v>
      </c>
      <c r="F38" s="238">
        <f t="shared" si="2"/>
        <v>0</v>
      </c>
      <c r="G38" s="157">
        <f t="shared" si="3"/>
        <v>0</v>
      </c>
      <c r="H38" s="159">
        <f t="shared" si="4"/>
        <v>1.102632184979413E-5</v>
      </c>
      <c r="I38" s="30"/>
      <c r="J38" s="30"/>
    </row>
    <row r="39" spans="1:11" s="256" customFormat="1" ht="7.5" customHeight="1" collapsed="1"/>
    <row r="40" spans="1:11" s="17" customFormat="1" ht="16.5" customHeight="1">
      <c r="A40" s="258" t="s">
        <v>27</v>
      </c>
      <c r="B40" s="258"/>
      <c r="C40" s="258"/>
      <c r="D40" s="258"/>
      <c r="E40" s="258"/>
      <c r="F40" s="258"/>
      <c r="G40" s="258"/>
      <c r="H40" s="258"/>
    </row>
    <row r="41" spans="1:11" ht="38.25" customHeight="1">
      <c r="A41" s="259" t="s">
        <v>98</v>
      </c>
      <c r="B41" s="259"/>
      <c r="C41" s="259"/>
      <c r="D41" s="259"/>
      <c r="E41" s="259"/>
      <c r="F41" s="259"/>
      <c r="G41" s="259"/>
      <c r="H41" s="259"/>
    </row>
    <row r="42" spans="1:11" s="30" customFormat="1" ht="17.25" customHeight="1" collapsed="1">
      <c r="A42" s="257" t="s">
        <v>110</v>
      </c>
      <c r="B42" s="257"/>
      <c r="C42" s="257"/>
      <c r="D42" s="257"/>
      <c r="E42" s="257"/>
      <c r="F42" s="257"/>
      <c r="G42" s="257"/>
      <c r="H42" s="257"/>
    </row>
    <row r="121" spans="1:1">
      <c r="A121" s="24" t="s">
        <v>47</v>
      </c>
    </row>
  </sheetData>
  <mergeCells count="5">
    <mergeCell ref="A1:XFD1"/>
    <mergeCell ref="A39:XFD39"/>
    <mergeCell ref="A40:H40"/>
    <mergeCell ref="A41:H41"/>
    <mergeCell ref="A42:H42"/>
  </mergeCells>
  <conditionalFormatting sqref="H16 H32:H36 H18:H29 H3:H13">
    <cfRule type="cellIs" dxfId="26" priority="35" operator="lessThan">
      <formula>0</formula>
    </cfRule>
  </conditionalFormatting>
  <conditionalFormatting sqref="H30:H31">
    <cfRule type="cellIs" dxfId="25" priority="29" operator="lessThan">
      <formula>0</formula>
    </cfRule>
  </conditionalFormatting>
  <conditionalFormatting sqref="H14:H15">
    <cfRule type="cellIs" dxfId="24" priority="32" operator="lessThan">
      <formula>0</formula>
    </cfRule>
  </conditionalFormatting>
  <conditionalFormatting sqref="H17">
    <cfRule type="cellIs" dxfId="23" priority="26" operator="lessThan">
      <formula>0</formula>
    </cfRule>
  </conditionalFormatting>
  <conditionalFormatting sqref="G16 G32:G38 G18:G28 G3:G13">
    <cfRule type="cellIs" dxfId="22" priority="14" operator="lessThan">
      <formula>0</formula>
    </cfRule>
  </conditionalFormatting>
  <conditionalFormatting sqref="G30:G31">
    <cfRule type="cellIs" dxfId="21" priority="12" operator="lessThan">
      <formula>0</formula>
    </cfRule>
  </conditionalFormatting>
  <conditionalFormatting sqref="G14:G15">
    <cfRule type="cellIs" dxfId="20" priority="13" operator="lessThan">
      <formula>0</formula>
    </cfRule>
  </conditionalFormatting>
  <conditionalFormatting sqref="G17">
    <cfRule type="cellIs" dxfId="19" priority="11" operator="lessThan">
      <formula>0</formula>
    </cfRule>
  </conditionalFormatting>
  <conditionalFormatting sqref="H37:H38">
    <cfRule type="cellIs" dxfId="18" priority="10" operator="lessThan">
      <formula>0</formula>
    </cfRule>
  </conditionalFormatting>
  <conditionalFormatting sqref="G29">
    <cfRule type="cellIs" dxfId="17" priority="6" operator="lessThan">
      <formula>0</formula>
    </cfRule>
  </conditionalFormatting>
  <conditionalFormatting sqref="F16 F32:F38 F18:F28 F3:F13">
    <cfRule type="cellIs" dxfId="16" priority="5" operator="lessThan">
      <formula>0</formula>
    </cfRule>
  </conditionalFormatting>
  <conditionalFormatting sqref="F30:F31">
    <cfRule type="cellIs" dxfId="15" priority="3" operator="lessThan">
      <formula>0</formula>
    </cfRule>
  </conditionalFormatting>
  <conditionalFormatting sqref="F14:F15">
    <cfRule type="cellIs" dxfId="14" priority="4" operator="lessThan">
      <formula>0</formula>
    </cfRule>
  </conditionalFormatting>
  <conditionalFormatting sqref="F17">
    <cfRule type="cellIs" dxfId="13" priority="2" operator="lessThan">
      <formula>0</formula>
    </cfRule>
  </conditionalFormatting>
  <conditionalFormatting sqref="F29">
    <cfRule type="cellIs" dxfId="12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70C0"/>
  </sheetPr>
  <dimension ref="A1:K25"/>
  <sheetViews>
    <sheetView zoomScaleNormal="100" workbookViewId="0">
      <selection sqref="A1:XFD1"/>
    </sheetView>
  </sheetViews>
  <sheetFormatPr defaultColWidth="9.109375" defaultRowHeight="13.2" outlineLevelRow="1" outlineLevelCol="1"/>
  <cols>
    <col min="1" max="1" width="12.33203125" style="2" customWidth="1"/>
    <col min="2" max="2" width="14.88671875" style="1" customWidth="1"/>
    <col min="3" max="3" width="27" style="1" hidden="1" customWidth="1" outlineLevel="1"/>
    <col min="4" max="4" width="26" style="1" hidden="1" customWidth="1" outlineLevel="1"/>
    <col min="5" max="5" width="14.88671875" style="1" customWidth="1" collapsed="1"/>
    <col min="6" max="6" width="20.5546875" style="1" hidden="1" customWidth="1" outlineLevel="1"/>
    <col min="7" max="7" width="18" style="1" hidden="1" customWidth="1" outlineLevel="1"/>
    <col min="8" max="8" width="17.109375" style="1" hidden="1" customWidth="1" outlineLevel="1"/>
    <col min="9" max="9" width="17.109375" style="1" customWidth="1" collapsed="1"/>
    <col min="10" max="10" width="14.44140625" style="1" customWidth="1"/>
    <col min="11" max="11" width="15.109375" style="1" customWidth="1"/>
    <col min="12" max="17" width="12.88671875" style="1" customWidth="1"/>
    <col min="18" max="20" width="11.6640625" style="1" customWidth="1"/>
    <col min="21" max="245" width="9.109375" style="1"/>
    <col min="246" max="246" width="10.33203125" style="1" customWidth="1"/>
    <col min="247" max="247" width="10.6640625" style="1" customWidth="1"/>
    <col min="248" max="248" width="17.6640625" style="1" customWidth="1"/>
    <col min="249" max="249" width="16" style="1" customWidth="1"/>
    <col min="250" max="250" width="14.44140625" style="1" customWidth="1"/>
    <col min="251" max="263" width="11.6640625" style="1" customWidth="1"/>
    <col min="264" max="501" width="9.109375" style="1"/>
    <col min="502" max="502" width="10.33203125" style="1" customWidth="1"/>
    <col min="503" max="503" width="10.6640625" style="1" customWidth="1"/>
    <col min="504" max="504" width="17.6640625" style="1" customWidth="1"/>
    <col min="505" max="505" width="16" style="1" customWidth="1"/>
    <col min="506" max="506" width="14.44140625" style="1" customWidth="1"/>
    <col min="507" max="519" width="11.6640625" style="1" customWidth="1"/>
    <col min="520" max="757" width="9.109375" style="1"/>
    <col min="758" max="758" width="10.33203125" style="1" customWidth="1"/>
    <col min="759" max="759" width="10.6640625" style="1" customWidth="1"/>
    <col min="760" max="760" width="17.6640625" style="1" customWidth="1"/>
    <col min="761" max="761" width="16" style="1" customWidth="1"/>
    <col min="762" max="762" width="14.44140625" style="1" customWidth="1"/>
    <col min="763" max="775" width="11.6640625" style="1" customWidth="1"/>
    <col min="776" max="1013" width="9.109375" style="1"/>
    <col min="1014" max="1014" width="10.33203125" style="1" customWidth="1"/>
    <col min="1015" max="1015" width="10.6640625" style="1" customWidth="1"/>
    <col min="1016" max="1016" width="17.6640625" style="1" customWidth="1"/>
    <col min="1017" max="1017" width="16" style="1" customWidth="1"/>
    <col min="1018" max="1018" width="14.44140625" style="1" customWidth="1"/>
    <col min="1019" max="1031" width="11.6640625" style="1" customWidth="1"/>
    <col min="1032" max="1269" width="9.109375" style="1"/>
    <col min="1270" max="1270" width="10.33203125" style="1" customWidth="1"/>
    <col min="1271" max="1271" width="10.6640625" style="1" customWidth="1"/>
    <col min="1272" max="1272" width="17.6640625" style="1" customWidth="1"/>
    <col min="1273" max="1273" width="16" style="1" customWidth="1"/>
    <col min="1274" max="1274" width="14.44140625" style="1" customWidth="1"/>
    <col min="1275" max="1287" width="11.6640625" style="1" customWidth="1"/>
    <col min="1288" max="1525" width="9.109375" style="1"/>
    <col min="1526" max="1526" width="10.33203125" style="1" customWidth="1"/>
    <col min="1527" max="1527" width="10.6640625" style="1" customWidth="1"/>
    <col min="1528" max="1528" width="17.6640625" style="1" customWidth="1"/>
    <col min="1529" max="1529" width="16" style="1" customWidth="1"/>
    <col min="1530" max="1530" width="14.44140625" style="1" customWidth="1"/>
    <col min="1531" max="1543" width="11.6640625" style="1" customWidth="1"/>
    <col min="1544" max="1781" width="9.109375" style="1"/>
    <col min="1782" max="1782" width="10.33203125" style="1" customWidth="1"/>
    <col min="1783" max="1783" width="10.6640625" style="1" customWidth="1"/>
    <col min="1784" max="1784" width="17.6640625" style="1" customWidth="1"/>
    <col min="1785" max="1785" width="16" style="1" customWidth="1"/>
    <col min="1786" max="1786" width="14.44140625" style="1" customWidth="1"/>
    <col min="1787" max="1799" width="11.6640625" style="1" customWidth="1"/>
    <col min="1800" max="2037" width="9.109375" style="1"/>
    <col min="2038" max="2038" width="10.33203125" style="1" customWidth="1"/>
    <col min="2039" max="2039" width="10.6640625" style="1" customWidth="1"/>
    <col min="2040" max="2040" width="17.6640625" style="1" customWidth="1"/>
    <col min="2041" max="2041" width="16" style="1" customWidth="1"/>
    <col min="2042" max="2042" width="14.44140625" style="1" customWidth="1"/>
    <col min="2043" max="2055" width="11.6640625" style="1" customWidth="1"/>
    <col min="2056" max="2293" width="9.109375" style="1"/>
    <col min="2294" max="2294" width="10.33203125" style="1" customWidth="1"/>
    <col min="2295" max="2295" width="10.6640625" style="1" customWidth="1"/>
    <col min="2296" max="2296" width="17.6640625" style="1" customWidth="1"/>
    <col min="2297" max="2297" width="16" style="1" customWidth="1"/>
    <col min="2298" max="2298" width="14.44140625" style="1" customWidth="1"/>
    <col min="2299" max="2311" width="11.6640625" style="1" customWidth="1"/>
    <col min="2312" max="2549" width="9.109375" style="1"/>
    <col min="2550" max="2550" width="10.33203125" style="1" customWidth="1"/>
    <col min="2551" max="2551" width="10.6640625" style="1" customWidth="1"/>
    <col min="2552" max="2552" width="17.6640625" style="1" customWidth="1"/>
    <col min="2553" max="2553" width="16" style="1" customWidth="1"/>
    <col min="2554" max="2554" width="14.44140625" style="1" customWidth="1"/>
    <col min="2555" max="2567" width="11.6640625" style="1" customWidth="1"/>
    <col min="2568" max="2805" width="9.109375" style="1"/>
    <col min="2806" max="2806" width="10.33203125" style="1" customWidth="1"/>
    <col min="2807" max="2807" width="10.6640625" style="1" customWidth="1"/>
    <col min="2808" max="2808" width="17.6640625" style="1" customWidth="1"/>
    <col min="2809" max="2809" width="16" style="1" customWidth="1"/>
    <col min="2810" max="2810" width="14.44140625" style="1" customWidth="1"/>
    <col min="2811" max="2823" width="11.6640625" style="1" customWidth="1"/>
    <col min="2824" max="3061" width="9.109375" style="1"/>
    <col min="3062" max="3062" width="10.33203125" style="1" customWidth="1"/>
    <col min="3063" max="3063" width="10.6640625" style="1" customWidth="1"/>
    <col min="3064" max="3064" width="17.6640625" style="1" customWidth="1"/>
    <col min="3065" max="3065" width="16" style="1" customWidth="1"/>
    <col min="3066" max="3066" width="14.44140625" style="1" customWidth="1"/>
    <col min="3067" max="3079" width="11.6640625" style="1" customWidth="1"/>
    <col min="3080" max="3317" width="9.109375" style="1"/>
    <col min="3318" max="3318" width="10.33203125" style="1" customWidth="1"/>
    <col min="3319" max="3319" width="10.6640625" style="1" customWidth="1"/>
    <col min="3320" max="3320" width="17.6640625" style="1" customWidth="1"/>
    <col min="3321" max="3321" width="16" style="1" customWidth="1"/>
    <col min="3322" max="3322" width="14.44140625" style="1" customWidth="1"/>
    <col min="3323" max="3335" width="11.6640625" style="1" customWidth="1"/>
    <col min="3336" max="3573" width="9.109375" style="1"/>
    <col min="3574" max="3574" width="10.33203125" style="1" customWidth="1"/>
    <col min="3575" max="3575" width="10.6640625" style="1" customWidth="1"/>
    <col min="3576" max="3576" width="17.6640625" style="1" customWidth="1"/>
    <col min="3577" max="3577" width="16" style="1" customWidth="1"/>
    <col min="3578" max="3578" width="14.44140625" style="1" customWidth="1"/>
    <col min="3579" max="3591" width="11.6640625" style="1" customWidth="1"/>
    <col min="3592" max="3829" width="9.109375" style="1"/>
    <col min="3830" max="3830" width="10.33203125" style="1" customWidth="1"/>
    <col min="3831" max="3831" width="10.6640625" style="1" customWidth="1"/>
    <col min="3832" max="3832" width="17.6640625" style="1" customWidth="1"/>
    <col min="3833" max="3833" width="16" style="1" customWidth="1"/>
    <col min="3834" max="3834" width="14.44140625" style="1" customWidth="1"/>
    <col min="3835" max="3847" width="11.6640625" style="1" customWidth="1"/>
    <col min="3848" max="4085" width="9.109375" style="1"/>
    <col min="4086" max="4086" width="10.33203125" style="1" customWidth="1"/>
    <col min="4087" max="4087" width="10.6640625" style="1" customWidth="1"/>
    <col min="4088" max="4088" width="17.6640625" style="1" customWidth="1"/>
    <col min="4089" max="4089" width="16" style="1" customWidth="1"/>
    <col min="4090" max="4090" width="14.44140625" style="1" customWidth="1"/>
    <col min="4091" max="4103" width="11.6640625" style="1" customWidth="1"/>
    <col min="4104" max="4341" width="9.109375" style="1"/>
    <col min="4342" max="4342" width="10.33203125" style="1" customWidth="1"/>
    <col min="4343" max="4343" width="10.6640625" style="1" customWidth="1"/>
    <col min="4344" max="4344" width="17.6640625" style="1" customWidth="1"/>
    <col min="4345" max="4345" width="16" style="1" customWidth="1"/>
    <col min="4346" max="4346" width="14.44140625" style="1" customWidth="1"/>
    <col min="4347" max="4359" width="11.6640625" style="1" customWidth="1"/>
    <col min="4360" max="4597" width="9.109375" style="1"/>
    <col min="4598" max="4598" width="10.33203125" style="1" customWidth="1"/>
    <col min="4599" max="4599" width="10.6640625" style="1" customWidth="1"/>
    <col min="4600" max="4600" width="17.6640625" style="1" customWidth="1"/>
    <col min="4601" max="4601" width="16" style="1" customWidth="1"/>
    <col min="4602" max="4602" width="14.44140625" style="1" customWidth="1"/>
    <col min="4603" max="4615" width="11.6640625" style="1" customWidth="1"/>
    <col min="4616" max="4853" width="9.109375" style="1"/>
    <col min="4854" max="4854" width="10.33203125" style="1" customWidth="1"/>
    <col min="4855" max="4855" width="10.6640625" style="1" customWidth="1"/>
    <col min="4856" max="4856" width="17.6640625" style="1" customWidth="1"/>
    <col min="4857" max="4857" width="16" style="1" customWidth="1"/>
    <col min="4858" max="4858" width="14.44140625" style="1" customWidth="1"/>
    <col min="4859" max="4871" width="11.6640625" style="1" customWidth="1"/>
    <col min="4872" max="5109" width="9.109375" style="1"/>
    <col min="5110" max="5110" width="10.33203125" style="1" customWidth="1"/>
    <col min="5111" max="5111" width="10.6640625" style="1" customWidth="1"/>
    <col min="5112" max="5112" width="17.6640625" style="1" customWidth="1"/>
    <col min="5113" max="5113" width="16" style="1" customWidth="1"/>
    <col min="5114" max="5114" width="14.44140625" style="1" customWidth="1"/>
    <col min="5115" max="5127" width="11.6640625" style="1" customWidth="1"/>
    <col min="5128" max="5365" width="9.109375" style="1"/>
    <col min="5366" max="5366" width="10.33203125" style="1" customWidth="1"/>
    <col min="5367" max="5367" width="10.6640625" style="1" customWidth="1"/>
    <col min="5368" max="5368" width="17.6640625" style="1" customWidth="1"/>
    <col min="5369" max="5369" width="16" style="1" customWidth="1"/>
    <col min="5370" max="5370" width="14.44140625" style="1" customWidth="1"/>
    <col min="5371" max="5383" width="11.6640625" style="1" customWidth="1"/>
    <col min="5384" max="5621" width="9.109375" style="1"/>
    <col min="5622" max="5622" width="10.33203125" style="1" customWidth="1"/>
    <col min="5623" max="5623" width="10.6640625" style="1" customWidth="1"/>
    <col min="5624" max="5624" width="17.6640625" style="1" customWidth="1"/>
    <col min="5625" max="5625" width="16" style="1" customWidth="1"/>
    <col min="5626" max="5626" width="14.44140625" style="1" customWidth="1"/>
    <col min="5627" max="5639" width="11.6640625" style="1" customWidth="1"/>
    <col min="5640" max="5877" width="9.109375" style="1"/>
    <col min="5878" max="5878" width="10.33203125" style="1" customWidth="1"/>
    <col min="5879" max="5879" width="10.6640625" style="1" customWidth="1"/>
    <col min="5880" max="5880" width="17.6640625" style="1" customWidth="1"/>
    <col min="5881" max="5881" width="16" style="1" customWidth="1"/>
    <col min="5882" max="5882" width="14.44140625" style="1" customWidth="1"/>
    <col min="5883" max="5895" width="11.6640625" style="1" customWidth="1"/>
    <col min="5896" max="6133" width="9.109375" style="1"/>
    <col min="6134" max="6134" width="10.33203125" style="1" customWidth="1"/>
    <col min="6135" max="6135" width="10.6640625" style="1" customWidth="1"/>
    <col min="6136" max="6136" width="17.6640625" style="1" customWidth="1"/>
    <col min="6137" max="6137" width="16" style="1" customWidth="1"/>
    <col min="6138" max="6138" width="14.44140625" style="1" customWidth="1"/>
    <col min="6139" max="6151" width="11.6640625" style="1" customWidth="1"/>
    <col min="6152" max="6389" width="9.109375" style="1"/>
    <col min="6390" max="6390" width="10.33203125" style="1" customWidth="1"/>
    <col min="6391" max="6391" width="10.6640625" style="1" customWidth="1"/>
    <col min="6392" max="6392" width="17.6640625" style="1" customWidth="1"/>
    <col min="6393" max="6393" width="16" style="1" customWidth="1"/>
    <col min="6394" max="6394" width="14.44140625" style="1" customWidth="1"/>
    <col min="6395" max="6407" width="11.6640625" style="1" customWidth="1"/>
    <col min="6408" max="6645" width="9.109375" style="1"/>
    <col min="6646" max="6646" width="10.33203125" style="1" customWidth="1"/>
    <col min="6647" max="6647" width="10.6640625" style="1" customWidth="1"/>
    <col min="6648" max="6648" width="17.6640625" style="1" customWidth="1"/>
    <col min="6649" max="6649" width="16" style="1" customWidth="1"/>
    <col min="6650" max="6650" width="14.44140625" style="1" customWidth="1"/>
    <col min="6651" max="6663" width="11.6640625" style="1" customWidth="1"/>
    <col min="6664" max="6901" width="9.109375" style="1"/>
    <col min="6902" max="6902" width="10.33203125" style="1" customWidth="1"/>
    <col min="6903" max="6903" width="10.6640625" style="1" customWidth="1"/>
    <col min="6904" max="6904" width="17.6640625" style="1" customWidth="1"/>
    <col min="6905" max="6905" width="16" style="1" customWidth="1"/>
    <col min="6906" max="6906" width="14.44140625" style="1" customWidth="1"/>
    <col min="6907" max="6919" width="11.6640625" style="1" customWidth="1"/>
    <col min="6920" max="7157" width="9.109375" style="1"/>
    <col min="7158" max="7158" width="10.33203125" style="1" customWidth="1"/>
    <col min="7159" max="7159" width="10.6640625" style="1" customWidth="1"/>
    <col min="7160" max="7160" width="17.6640625" style="1" customWidth="1"/>
    <col min="7161" max="7161" width="16" style="1" customWidth="1"/>
    <col min="7162" max="7162" width="14.44140625" style="1" customWidth="1"/>
    <col min="7163" max="7175" width="11.6640625" style="1" customWidth="1"/>
    <col min="7176" max="7413" width="9.109375" style="1"/>
    <col min="7414" max="7414" width="10.33203125" style="1" customWidth="1"/>
    <col min="7415" max="7415" width="10.6640625" style="1" customWidth="1"/>
    <col min="7416" max="7416" width="17.6640625" style="1" customWidth="1"/>
    <col min="7417" max="7417" width="16" style="1" customWidth="1"/>
    <col min="7418" max="7418" width="14.44140625" style="1" customWidth="1"/>
    <col min="7419" max="7431" width="11.6640625" style="1" customWidth="1"/>
    <col min="7432" max="7669" width="9.109375" style="1"/>
    <col min="7670" max="7670" width="10.33203125" style="1" customWidth="1"/>
    <col min="7671" max="7671" width="10.6640625" style="1" customWidth="1"/>
    <col min="7672" max="7672" width="17.6640625" style="1" customWidth="1"/>
    <col min="7673" max="7673" width="16" style="1" customWidth="1"/>
    <col min="7674" max="7674" width="14.44140625" style="1" customWidth="1"/>
    <col min="7675" max="7687" width="11.6640625" style="1" customWidth="1"/>
    <col min="7688" max="7925" width="9.109375" style="1"/>
    <col min="7926" max="7926" width="10.33203125" style="1" customWidth="1"/>
    <col min="7927" max="7927" width="10.6640625" style="1" customWidth="1"/>
    <col min="7928" max="7928" width="17.6640625" style="1" customWidth="1"/>
    <col min="7929" max="7929" width="16" style="1" customWidth="1"/>
    <col min="7930" max="7930" width="14.44140625" style="1" customWidth="1"/>
    <col min="7931" max="7943" width="11.6640625" style="1" customWidth="1"/>
    <col min="7944" max="8181" width="9.109375" style="1"/>
    <col min="8182" max="8182" width="10.33203125" style="1" customWidth="1"/>
    <col min="8183" max="8183" width="10.6640625" style="1" customWidth="1"/>
    <col min="8184" max="8184" width="17.6640625" style="1" customWidth="1"/>
    <col min="8185" max="8185" width="16" style="1" customWidth="1"/>
    <col min="8186" max="8186" width="14.44140625" style="1" customWidth="1"/>
    <col min="8187" max="8199" width="11.6640625" style="1" customWidth="1"/>
    <col min="8200" max="8437" width="9.109375" style="1"/>
    <col min="8438" max="8438" width="10.33203125" style="1" customWidth="1"/>
    <col min="8439" max="8439" width="10.6640625" style="1" customWidth="1"/>
    <col min="8440" max="8440" width="17.6640625" style="1" customWidth="1"/>
    <col min="8441" max="8441" width="16" style="1" customWidth="1"/>
    <col min="8442" max="8442" width="14.44140625" style="1" customWidth="1"/>
    <col min="8443" max="8455" width="11.6640625" style="1" customWidth="1"/>
    <col min="8456" max="8693" width="9.109375" style="1"/>
    <col min="8694" max="8694" width="10.33203125" style="1" customWidth="1"/>
    <col min="8695" max="8695" width="10.6640625" style="1" customWidth="1"/>
    <col min="8696" max="8696" width="17.6640625" style="1" customWidth="1"/>
    <col min="8697" max="8697" width="16" style="1" customWidth="1"/>
    <col min="8698" max="8698" width="14.44140625" style="1" customWidth="1"/>
    <col min="8699" max="8711" width="11.6640625" style="1" customWidth="1"/>
    <col min="8712" max="8949" width="9.109375" style="1"/>
    <col min="8950" max="8950" width="10.33203125" style="1" customWidth="1"/>
    <col min="8951" max="8951" width="10.6640625" style="1" customWidth="1"/>
    <col min="8952" max="8952" width="17.6640625" style="1" customWidth="1"/>
    <col min="8953" max="8953" width="16" style="1" customWidth="1"/>
    <col min="8954" max="8954" width="14.44140625" style="1" customWidth="1"/>
    <col min="8955" max="8967" width="11.6640625" style="1" customWidth="1"/>
    <col min="8968" max="9205" width="9.109375" style="1"/>
    <col min="9206" max="9206" width="10.33203125" style="1" customWidth="1"/>
    <col min="9207" max="9207" width="10.6640625" style="1" customWidth="1"/>
    <col min="9208" max="9208" width="17.6640625" style="1" customWidth="1"/>
    <col min="9209" max="9209" width="16" style="1" customWidth="1"/>
    <col min="9210" max="9210" width="14.44140625" style="1" customWidth="1"/>
    <col min="9211" max="9223" width="11.6640625" style="1" customWidth="1"/>
    <col min="9224" max="9461" width="9.109375" style="1"/>
    <col min="9462" max="9462" width="10.33203125" style="1" customWidth="1"/>
    <col min="9463" max="9463" width="10.6640625" style="1" customWidth="1"/>
    <col min="9464" max="9464" width="17.6640625" style="1" customWidth="1"/>
    <col min="9465" max="9465" width="16" style="1" customWidth="1"/>
    <col min="9466" max="9466" width="14.44140625" style="1" customWidth="1"/>
    <col min="9467" max="9479" width="11.6640625" style="1" customWidth="1"/>
    <col min="9480" max="9717" width="9.109375" style="1"/>
    <col min="9718" max="9718" width="10.33203125" style="1" customWidth="1"/>
    <col min="9719" max="9719" width="10.6640625" style="1" customWidth="1"/>
    <col min="9720" max="9720" width="17.6640625" style="1" customWidth="1"/>
    <col min="9721" max="9721" width="16" style="1" customWidth="1"/>
    <col min="9722" max="9722" width="14.44140625" style="1" customWidth="1"/>
    <col min="9723" max="9735" width="11.6640625" style="1" customWidth="1"/>
    <col min="9736" max="9973" width="9.109375" style="1"/>
    <col min="9974" max="9974" width="10.33203125" style="1" customWidth="1"/>
    <col min="9975" max="9975" width="10.6640625" style="1" customWidth="1"/>
    <col min="9976" max="9976" width="17.6640625" style="1" customWidth="1"/>
    <col min="9977" max="9977" width="16" style="1" customWidth="1"/>
    <col min="9978" max="9978" width="14.44140625" style="1" customWidth="1"/>
    <col min="9979" max="9991" width="11.6640625" style="1" customWidth="1"/>
    <col min="9992" max="10229" width="9.109375" style="1"/>
    <col min="10230" max="10230" width="10.33203125" style="1" customWidth="1"/>
    <col min="10231" max="10231" width="10.6640625" style="1" customWidth="1"/>
    <col min="10232" max="10232" width="17.6640625" style="1" customWidth="1"/>
    <col min="10233" max="10233" width="16" style="1" customWidth="1"/>
    <col min="10234" max="10234" width="14.44140625" style="1" customWidth="1"/>
    <col min="10235" max="10247" width="11.6640625" style="1" customWidth="1"/>
    <col min="10248" max="10485" width="9.109375" style="1"/>
    <col min="10486" max="10486" width="10.33203125" style="1" customWidth="1"/>
    <col min="10487" max="10487" width="10.6640625" style="1" customWidth="1"/>
    <col min="10488" max="10488" width="17.6640625" style="1" customWidth="1"/>
    <col min="10489" max="10489" width="16" style="1" customWidth="1"/>
    <col min="10490" max="10490" width="14.44140625" style="1" customWidth="1"/>
    <col min="10491" max="10503" width="11.6640625" style="1" customWidth="1"/>
    <col min="10504" max="10741" width="9.109375" style="1"/>
    <col min="10742" max="10742" width="10.33203125" style="1" customWidth="1"/>
    <col min="10743" max="10743" width="10.6640625" style="1" customWidth="1"/>
    <col min="10744" max="10744" width="17.6640625" style="1" customWidth="1"/>
    <col min="10745" max="10745" width="16" style="1" customWidth="1"/>
    <col min="10746" max="10746" width="14.44140625" style="1" customWidth="1"/>
    <col min="10747" max="10759" width="11.6640625" style="1" customWidth="1"/>
    <col min="10760" max="10997" width="9.109375" style="1"/>
    <col min="10998" max="10998" width="10.33203125" style="1" customWidth="1"/>
    <col min="10999" max="10999" width="10.6640625" style="1" customWidth="1"/>
    <col min="11000" max="11000" width="17.6640625" style="1" customWidth="1"/>
    <col min="11001" max="11001" width="16" style="1" customWidth="1"/>
    <col min="11002" max="11002" width="14.44140625" style="1" customWidth="1"/>
    <col min="11003" max="11015" width="11.6640625" style="1" customWidth="1"/>
    <col min="11016" max="11253" width="9.109375" style="1"/>
    <col min="11254" max="11254" width="10.33203125" style="1" customWidth="1"/>
    <col min="11255" max="11255" width="10.6640625" style="1" customWidth="1"/>
    <col min="11256" max="11256" width="17.6640625" style="1" customWidth="1"/>
    <col min="11257" max="11257" width="16" style="1" customWidth="1"/>
    <col min="11258" max="11258" width="14.44140625" style="1" customWidth="1"/>
    <col min="11259" max="11271" width="11.6640625" style="1" customWidth="1"/>
    <col min="11272" max="11509" width="9.109375" style="1"/>
    <col min="11510" max="11510" width="10.33203125" style="1" customWidth="1"/>
    <col min="11511" max="11511" width="10.6640625" style="1" customWidth="1"/>
    <col min="11512" max="11512" width="17.6640625" style="1" customWidth="1"/>
    <col min="11513" max="11513" width="16" style="1" customWidth="1"/>
    <col min="11514" max="11514" width="14.44140625" style="1" customWidth="1"/>
    <col min="11515" max="11527" width="11.6640625" style="1" customWidth="1"/>
    <col min="11528" max="11765" width="9.109375" style="1"/>
    <col min="11766" max="11766" width="10.33203125" style="1" customWidth="1"/>
    <col min="11767" max="11767" width="10.6640625" style="1" customWidth="1"/>
    <col min="11768" max="11768" width="17.6640625" style="1" customWidth="1"/>
    <col min="11769" max="11769" width="16" style="1" customWidth="1"/>
    <col min="11770" max="11770" width="14.44140625" style="1" customWidth="1"/>
    <col min="11771" max="11783" width="11.6640625" style="1" customWidth="1"/>
    <col min="11784" max="12021" width="9.109375" style="1"/>
    <col min="12022" max="12022" width="10.33203125" style="1" customWidth="1"/>
    <col min="12023" max="12023" width="10.6640625" style="1" customWidth="1"/>
    <col min="12024" max="12024" width="17.6640625" style="1" customWidth="1"/>
    <col min="12025" max="12025" width="16" style="1" customWidth="1"/>
    <col min="12026" max="12026" width="14.44140625" style="1" customWidth="1"/>
    <col min="12027" max="12039" width="11.6640625" style="1" customWidth="1"/>
    <col min="12040" max="12277" width="9.109375" style="1"/>
    <col min="12278" max="12278" width="10.33203125" style="1" customWidth="1"/>
    <col min="12279" max="12279" width="10.6640625" style="1" customWidth="1"/>
    <col min="12280" max="12280" width="17.6640625" style="1" customWidth="1"/>
    <col min="12281" max="12281" width="16" style="1" customWidth="1"/>
    <col min="12282" max="12282" width="14.44140625" style="1" customWidth="1"/>
    <col min="12283" max="12295" width="11.6640625" style="1" customWidth="1"/>
    <col min="12296" max="12533" width="9.109375" style="1"/>
    <col min="12534" max="12534" width="10.33203125" style="1" customWidth="1"/>
    <col min="12535" max="12535" width="10.6640625" style="1" customWidth="1"/>
    <col min="12536" max="12536" width="17.6640625" style="1" customWidth="1"/>
    <col min="12537" max="12537" width="16" style="1" customWidth="1"/>
    <col min="12538" max="12538" width="14.44140625" style="1" customWidth="1"/>
    <col min="12539" max="12551" width="11.6640625" style="1" customWidth="1"/>
    <col min="12552" max="12789" width="9.109375" style="1"/>
    <col min="12790" max="12790" width="10.33203125" style="1" customWidth="1"/>
    <col min="12791" max="12791" width="10.6640625" style="1" customWidth="1"/>
    <col min="12792" max="12792" width="17.6640625" style="1" customWidth="1"/>
    <col min="12793" max="12793" width="16" style="1" customWidth="1"/>
    <col min="12794" max="12794" width="14.44140625" style="1" customWidth="1"/>
    <col min="12795" max="12807" width="11.6640625" style="1" customWidth="1"/>
    <col min="12808" max="13045" width="9.109375" style="1"/>
    <col min="13046" max="13046" width="10.33203125" style="1" customWidth="1"/>
    <col min="13047" max="13047" width="10.6640625" style="1" customWidth="1"/>
    <col min="13048" max="13048" width="17.6640625" style="1" customWidth="1"/>
    <col min="13049" max="13049" width="16" style="1" customWidth="1"/>
    <col min="13050" max="13050" width="14.44140625" style="1" customWidth="1"/>
    <col min="13051" max="13063" width="11.6640625" style="1" customWidth="1"/>
    <col min="13064" max="13301" width="9.109375" style="1"/>
    <col min="13302" max="13302" width="10.33203125" style="1" customWidth="1"/>
    <col min="13303" max="13303" width="10.6640625" style="1" customWidth="1"/>
    <col min="13304" max="13304" width="17.6640625" style="1" customWidth="1"/>
    <col min="13305" max="13305" width="16" style="1" customWidth="1"/>
    <col min="13306" max="13306" width="14.44140625" style="1" customWidth="1"/>
    <col min="13307" max="13319" width="11.6640625" style="1" customWidth="1"/>
    <col min="13320" max="13557" width="9.109375" style="1"/>
    <col min="13558" max="13558" width="10.33203125" style="1" customWidth="1"/>
    <col min="13559" max="13559" width="10.6640625" style="1" customWidth="1"/>
    <col min="13560" max="13560" width="17.6640625" style="1" customWidth="1"/>
    <col min="13561" max="13561" width="16" style="1" customWidth="1"/>
    <col min="13562" max="13562" width="14.44140625" style="1" customWidth="1"/>
    <col min="13563" max="13575" width="11.6640625" style="1" customWidth="1"/>
    <col min="13576" max="13813" width="9.109375" style="1"/>
    <col min="13814" max="13814" width="10.33203125" style="1" customWidth="1"/>
    <col min="13815" max="13815" width="10.6640625" style="1" customWidth="1"/>
    <col min="13816" max="13816" width="17.6640625" style="1" customWidth="1"/>
    <col min="13817" max="13817" width="16" style="1" customWidth="1"/>
    <col min="13818" max="13818" width="14.44140625" style="1" customWidth="1"/>
    <col min="13819" max="13831" width="11.6640625" style="1" customWidth="1"/>
    <col min="13832" max="14069" width="9.109375" style="1"/>
    <col min="14070" max="14070" width="10.33203125" style="1" customWidth="1"/>
    <col min="14071" max="14071" width="10.6640625" style="1" customWidth="1"/>
    <col min="14072" max="14072" width="17.6640625" style="1" customWidth="1"/>
    <col min="14073" max="14073" width="16" style="1" customWidth="1"/>
    <col min="14074" max="14074" width="14.44140625" style="1" customWidth="1"/>
    <col min="14075" max="14087" width="11.6640625" style="1" customWidth="1"/>
    <col min="14088" max="14325" width="9.109375" style="1"/>
    <col min="14326" max="14326" width="10.33203125" style="1" customWidth="1"/>
    <col min="14327" max="14327" width="10.6640625" style="1" customWidth="1"/>
    <col min="14328" max="14328" width="17.6640625" style="1" customWidth="1"/>
    <col min="14329" max="14329" width="16" style="1" customWidth="1"/>
    <col min="14330" max="14330" width="14.44140625" style="1" customWidth="1"/>
    <col min="14331" max="14343" width="11.6640625" style="1" customWidth="1"/>
    <col min="14344" max="14581" width="9.109375" style="1"/>
    <col min="14582" max="14582" width="10.33203125" style="1" customWidth="1"/>
    <col min="14583" max="14583" width="10.6640625" style="1" customWidth="1"/>
    <col min="14584" max="14584" width="17.6640625" style="1" customWidth="1"/>
    <col min="14585" max="14585" width="16" style="1" customWidth="1"/>
    <col min="14586" max="14586" width="14.44140625" style="1" customWidth="1"/>
    <col min="14587" max="14599" width="11.6640625" style="1" customWidth="1"/>
    <col min="14600" max="14837" width="9.109375" style="1"/>
    <col min="14838" max="14838" width="10.33203125" style="1" customWidth="1"/>
    <col min="14839" max="14839" width="10.6640625" style="1" customWidth="1"/>
    <col min="14840" max="14840" width="17.6640625" style="1" customWidth="1"/>
    <col min="14841" max="14841" width="16" style="1" customWidth="1"/>
    <col min="14842" max="14842" width="14.44140625" style="1" customWidth="1"/>
    <col min="14843" max="14855" width="11.6640625" style="1" customWidth="1"/>
    <col min="14856" max="15093" width="9.109375" style="1"/>
    <col min="15094" max="15094" width="10.33203125" style="1" customWidth="1"/>
    <col min="15095" max="15095" width="10.6640625" style="1" customWidth="1"/>
    <col min="15096" max="15096" width="17.6640625" style="1" customWidth="1"/>
    <col min="15097" max="15097" width="16" style="1" customWidth="1"/>
    <col min="15098" max="15098" width="14.44140625" style="1" customWidth="1"/>
    <col min="15099" max="15111" width="11.6640625" style="1" customWidth="1"/>
    <col min="15112" max="15349" width="9.109375" style="1"/>
    <col min="15350" max="15350" width="10.33203125" style="1" customWidth="1"/>
    <col min="15351" max="15351" width="10.6640625" style="1" customWidth="1"/>
    <col min="15352" max="15352" width="17.6640625" style="1" customWidth="1"/>
    <col min="15353" max="15353" width="16" style="1" customWidth="1"/>
    <col min="15354" max="15354" width="14.44140625" style="1" customWidth="1"/>
    <col min="15355" max="15367" width="11.6640625" style="1" customWidth="1"/>
    <col min="15368" max="15605" width="9.109375" style="1"/>
    <col min="15606" max="15606" width="10.33203125" style="1" customWidth="1"/>
    <col min="15607" max="15607" width="10.6640625" style="1" customWidth="1"/>
    <col min="15608" max="15608" width="17.6640625" style="1" customWidth="1"/>
    <col min="15609" max="15609" width="16" style="1" customWidth="1"/>
    <col min="15610" max="15610" width="14.44140625" style="1" customWidth="1"/>
    <col min="15611" max="15623" width="11.6640625" style="1" customWidth="1"/>
    <col min="15624" max="15861" width="9.109375" style="1"/>
    <col min="15862" max="15862" width="10.33203125" style="1" customWidth="1"/>
    <col min="15863" max="15863" width="10.6640625" style="1" customWidth="1"/>
    <col min="15864" max="15864" width="17.6640625" style="1" customWidth="1"/>
    <col min="15865" max="15865" width="16" style="1" customWidth="1"/>
    <col min="15866" max="15866" width="14.44140625" style="1" customWidth="1"/>
    <col min="15867" max="15879" width="11.6640625" style="1" customWidth="1"/>
    <col min="15880" max="16117" width="9.109375" style="1"/>
    <col min="16118" max="16118" width="10.33203125" style="1" customWidth="1"/>
    <col min="16119" max="16119" width="10.6640625" style="1" customWidth="1"/>
    <col min="16120" max="16120" width="17.6640625" style="1" customWidth="1"/>
    <col min="16121" max="16121" width="16" style="1" customWidth="1"/>
    <col min="16122" max="16122" width="14.44140625" style="1" customWidth="1"/>
    <col min="16123" max="16135" width="11.6640625" style="1" customWidth="1"/>
    <col min="16136" max="16384" width="9.109375" style="1"/>
  </cols>
  <sheetData>
    <row r="1" spans="1:11" s="261" customFormat="1" ht="26.4" customHeight="1" thickBot="1">
      <c r="A1" s="260" t="s">
        <v>75</v>
      </c>
      <c r="B1" s="260"/>
      <c r="C1" s="260"/>
      <c r="D1" s="260"/>
      <c r="E1" s="260"/>
      <c r="F1" s="260"/>
      <c r="G1" s="260"/>
      <c r="H1" s="260"/>
      <c r="I1" s="260"/>
      <c r="J1" s="260"/>
    </row>
    <row r="2" spans="1:11" ht="78.75" customHeight="1" thickBot="1">
      <c r="A2" s="7" t="s">
        <v>26</v>
      </c>
      <c r="B2" s="18" t="s">
        <v>48</v>
      </c>
      <c r="C2" s="18" t="s">
        <v>32</v>
      </c>
      <c r="D2" s="18" t="s">
        <v>30</v>
      </c>
      <c r="E2" s="18" t="s">
        <v>65</v>
      </c>
      <c r="F2" s="18" t="s">
        <v>66</v>
      </c>
      <c r="G2" s="18" t="s">
        <v>58</v>
      </c>
      <c r="H2" s="18" t="s">
        <v>59</v>
      </c>
      <c r="I2" s="18" t="s">
        <v>49</v>
      </c>
      <c r="J2" s="18" t="s">
        <v>37</v>
      </c>
      <c r="K2" s="18" t="s">
        <v>38</v>
      </c>
    </row>
    <row r="3" spans="1:11" ht="18" hidden="1" customHeight="1" outlineLevel="1">
      <c r="A3" s="80" t="s">
        <v>104</v>
      </c>
      <c r="B3" s="31">
        <v>326</v>
      </c>
      <c r="C3" s="31">
        <v>309</v>
      </c>
      <c r="D3" s="31">
        <v>17</v>
      </c>
      <c r="E3" s="31" t="s">
        <v>62</v>
      </c>
      <c r="F3" s="31" t="s">
        <v>62</v>
      </c>
      <c r="G3" s="31">
        <v>1215</v>
      </c>
      <c r="H3" s="32">
        <v>3.9320388349514563</v>
      </c>
      <c r="I3" s="33">
        <v>1171</v>
      </c>
      <c r="J3" s="31">
        <v>70</v>
      </c>
      <c r="K3" s="33">
        <v>6</v>
      </c>
    </row>
    <row r="4" spans="1:11" ht="18" hidden="1" customHeight="1" outlineLevel="1">
      <c r="A4" s="80" t="s">
        <v>105</v>
      </c>
      <c r="B4" s="31">
        <v>304</v>
      </c>
      <c r="C4" s="31">
        <v>295</v>
      </c>
      <c r="D4" s="31">
        <v>9</v>
      </c>
      <c r="E4" s="31" t="s">
        <v>62</v>
      </c>
      <c r="F4" s="31" t="s">
        <v>62</v>
      </c>
      <c r="G4" s="31">
        <v>1184</v>
      </c>
      <c r="H4" s="32">
        <v>4.0135593220338981</v>
      </c>
      <c r="I4" s="33">
        <v>1134</v>
      </c>
      <c r="J4" s="31">
        <v>65</v>
      </c>
      <c r="K4" s="33">
        <v>7</v>
      </c>
    </row>
    <row r="5" spans="1:11" ht="18" hidden="1" customHeight="1" outlineLevel="1">
      <c r="A5" s="80" t="s">
        <v>106</v>
      </c>
      <c r="B5" s="31">
        <v>299</v>
      </c>
      <c r="C5" s="31">
        <v>291</v>
      </c>
      <c r="D5" s="31">
        <v>8</v>
      </c>
      <c r="E5" s="31" t="s">
        <v>62</v>
      </c>
      <c r="F5" s="31" t="s">
        <v>62</v>
      </c>
      <c r="G5" s="34">
        <v>1219</v>
      </c>
      <c r="H5" s="32">
        <v>4.1890034364261171</v>
      </c>
      <c r="I5" s="33">
        <v>1157</v>
      </c>
      <c r="J5" s="31">
        <v>58</v>
      </c>
      <c r="K5" s="33">
        <v>6</v>
      </c>
    </row>
    <row r="6" spans="1:11" ht="18" hidden="1" customHeight="1" outlineLevel="1">
      <c r="A6" s="80" t="s">
        <v>107</v>
      </c>
      <c r="B6" s="31">
        <v>291</v>
      </c>
      <c r="C6" s="31">
        <v>278</v>
      </c>
      <c r="D6" s="31">
        <v>13</v>
      </c>
      <c r="E6" s="31" t="s">
        <v>62</v>
      </c>
      <c r="F6" s="31" t="s">
        <v>62</v>
      </c>
      <c r="G6" s="34">
        <v>1244</v>
      </c>
      <c r="H6" s="32">
        <v>4.4748201438848918</v>
      </c>
      <c r="I6" s="33">
        <v>1204</v>
      </c>
      <c r="J6" s="31">
        <v>58</v>
      </c>
      <c r="K6" s="33">
        <v>4</v>
      </c>
    </row>
    <row r="7" spans="1:11" ht="18" hidden="1" customHeight="1" outlineLevel="1">
      <c r="A7" s="80" t="s">
        <v>108</v>
      </c>
      <c r="B7" s="31">
        <v>295</v>
      </c>
      <c r="C7" s="31">
        <v>280</v>
      </c>
      <c r="D7" s="31">
        <v>15</v>
      </c>
      <c r="E7" s="31" t="s">
        <v>62</v>
      </c>
      <c r="F7" s="31" t="s">
        <v>62</v>
      </c>
      <c r="G7" s="34">
        <v>1311</v>
      </c>
      <c r="H7" s="32">
        <v>4.6821428571428569</v>
      </c>
      <c r="I7" s="33">
        <v>1259</v>
      </c>
      <c r="J7" s="31">
        <v>58</v>
      </c>
      <c r="K7" s="33">
        <v>2</v>
      </c>
    </row>
    <row r="8" spans="1:11" ht="18" hidden="1" customHeight="1" outlineLevel="1">
      <c r="A8" s="80" t="s">
        <v>109</v>
      </c>
      <c r="B8" s="35">
        <v>297</v>
      </c>
      <c r="C8" s="35">
        <v>278</v>
      </c>
      <c r="D8" s="31">
        <v>19</v>
      </c>
      <c r="E8" s="35" t="s">
        <v>62</v>
      </c>
      <c r="F8" s="35" t="s">
        <v>62</v>
      </c>
      <c r="G8" s="73">
        <v>1447</v>
      </c>
      <c r="H8" s="32">
        <v>5.2050359712230216</v>
      </c>
      <c r="I8" s="36">
        <v>1396</v>
      </c>
      <c r="J8" s="31">
        <v>60</v>
      </c>
      <c r="K8" s="36">
        <v>2</v>
      </c>
    </row>
    <row r="9" spans="1:11" s="47" customFormat="1" ht="18" hidden="1" customHeight="1" outlineLevel="1" collapsed="1">
      <c r="A9" s="80">
        <v>44377</v>
      </c>
      <c r="B9" s="35">
        <v>307</v>
      </c>
      <c r="C9" s="35">
        <v>287</v>
      </c>
      <c r="D9" s="35">
        <v>20</v>
      </c>
      <c r="E9" s="35">
        <v>19</v>
      </c>
      <c r="F9" s="35">
        <v>6</v>
      </c>
      <c r="G9" s="73">
        <v>1623</v>
      </c>
      <c r="H9" s="32">
        <v>5.6550522648083623</v>
      </c>
      <c r="I9" s="36">
        <v>1560</v>
      </c>
      <c r="J9" s="35">
        <v>54</v>
      </c>
      <c r="K9" s="36">
        <v>2</v>
      </c>
    </row>
    <row r="10" spans="1:11" s="47" customFormat="1" ht="18" hidden="1" customHeight="1" outlineLevel="1">
      <c r="A10" s="102">
        <v>45107</v>
      </c>
      <c r="B10" s="103">
        <v>294</v>
      </c>
      <c r="C10" s="103">
        <v>262</v>
      </c>
      <c r="D10" s="103">
        <v>32</v>
      </c>
      <c r="E10" s="103">
        <v>18</v>
      </c>
      <c r="F10" s="103">
        <v>6</v>
      </c>
      <c r="G10" s="104">
        <v>1819</v>
      </c>
      <c r="H10" s="105">
        <v>6.9427480916030531</v>
      </c>
      <c r="I10" s="106">
        <v>1764</v>
      </c>
      <c r="J10" s="103">
        <v>54</v>
      </c>
      <c r="K10" s="106">
        <v>1</v>
      </c>
    </row>
    <row r="11" spans="1:11" s="47" customFormat="1" ht="18" customHeight="1" collapsed="1">
      <c r="A11" s="85">
        <v>45473</v>
      </c>
      <c r="B11" s="86">
        <v>279</v>
      </c>
      <c r="C11" s="86">
        <v>249</v>
      </c>
      <c r="D11" s="86">
        <v>30</v>
      </c>
      <c r="E11" s="86">
        <v>16</v>
      </c>
      <c r="F11" s="86">
        <v>5</v>
      </c>
      <c r="G11" s="87">
        <v>1842</v>
      </c>
      <c r="H11" s="88">
        <v>7.3975903614457827</v>
      </c>
      <c r="I11" s="89">
        <v>1795</v>
      </c>
      <c r="J11" s="86">
        <v>52</v>
      </c>
      <c r="K11" s="89">
        <v>1</v>
      </c>
    </row>
    <row r="12" spans="1:11" s="167" customFormat="1" ht="18" customHeight="1" outlineLevel="1">
      <c r="A12" s="162">
        <v>45565</v>
      </c>
      <c r="B12" s="163">
        <v>278</v>
      </c>
      <c r="C12" s="163">
        <v>247</v>
      </c>
      <c r="D12" s="163">
        <v>31</v>
      </c>
      <c r="E12" s="163">
        <v>15</v>
      </c>
      <c r="F12" s="163">
        <v>5</v>
      </c>
      <c r="G12" s="164">
        <v>1848</v>
      </c>
      <c r="H12" s="165">
        <v>7.4817813765182191</v>
      </c>
      <c r="I12" s="166">
        <v>1803</v>
      </c>
      <c r="J12" s="163">
        <v>52</v>
      </c>
      <c r="K12" s="166">
        <v>1</v>
      </c>
    </row>
    <row r="13" spans="1:11" s="167" customFormat="1" ht="18" customHeight="1" outlineLevel="1">
      <c r="A13" s="162">
        <v>45657</v>
      </c>
      <c r="B13" s="163">
        <v>279</v>
      </c>
      <c r="C13" s="163">
        <v>243</v>
      </c>
      <c r="D13" s="163">
        <v>36</v>
      </c>
      <c r="E13" s="163">
        <v>15</v>
      </c>
      <c r="F13" s="163">
        <v>5</v>
      </c>
      <c r="G13" s="164">
        <v>1883</v>
      </c>
      <c r="H13" s="165">
        <v>7.7489711934156382</v>
      </c>
      <c r="I13" s="166">
        <v>1840</v>
      </c>
      <c r="J13" s="163">
        <v>49</v>
      </c>
      <c r="K13" s="166">
        <v>1</v>
      </c>
    </row>
    <row r="14" spans="1:11" s="167" customFormat="1" ht="18" customHeight="1">
      <c r="A14" s="162">
        <v>45747</v>
      </c>
      <c r="B14" s="163">
        <v>275</v>
      </c>
      <c r="C14" s="163">
        <v>248</v>
      </c>
      <c r="D14" s="163">
        <v>27</v>
      </c>
      <c r="E14" s="163">
        <v>15</v>
      </c>
      <c r="F14" s="163">
        <v>5</v>
      </c>
      <c r="G14" s="164">
        <v>1890</v>
      </c>
      <c r="H14" s="165">
        <v>7.620967741935484</v>
      </c>
      <c r="I14" s="166">
        <v>1853</v>
      </c>
      <c r="J14" s="163">
        <v>48</v>
      </c>
      <c r="K14" s="166">
        <v>1</v>
      </c>
    </row>
    <row r="15" spans="1:11" s="39" customFormat="1" ht="18" customHeight="1" thickBot="1">
      <c r="A15" s="81">
        <v>45838</v>
      </c>
      <c r="B15" s="187">
        <v>270</v>
      </c>
      <c r="C15" s="187">
        <v>243</v>
      </c>
      <c r="D15" s="187">
        <v>27</v>
      </c>
      <c r="E15" s="187">
        <v>14</v>
      </c>
      <c r="F15" s="187">
        <v>4</v>
      </c>
      <c r="G15" s="188">
        <v>1893</v>
      </c>
      <c r="H15" s="189">
        <v>7.7901234567901234</v>
      </c>
      <c r="I15" s="188">
        <v>1857</v>
      </c>
      <c r="J15" s="187">
        <v>45</v>
      </c>
      <c r="K15" s="188">
        <v>1</v>
      </c>
    </row>
    <row r="16" spans="1:11" ht="24" customHeight="1">
      <c r="A16" s="263" t="s">
        <v>63</v>
      </c>
      <c r="B16" s="263"/>
      <c r="C16" s="263"/>
      <c r="D16" s="263"/>
      <c r="E16" s="263"/>
      <c r="F16" s="263"/>
      <c r="G16" s="263"/>
      <c r="H16" s="263"/>
      <c r="I16" s="263"/>
      <c r="J16" s="263"/>
      <c r="K16" s="263"/>
    </row>
    <row r="17" spans="1:11" ht="24" customHeight="1">
      <c r="A17" s="263" t="s">
        <v>64</v>
      </c>
      <c r="B17" s="263"/>
      <c r="C17" s="263"/>
      <c r="D17" s="263"/>
      <c r="E17" s="263"/>
      <c r="F17" s="263"/>
      <c r="G17" s="263"/>
      <c r="H17" s="263"/>
      <c r="I17" s="263"/>
      <c r="J17" s="263"/>
      <c r="K17" s="263"/>
    </row>
    <row r="18" spans="1:11" ht="15" customHeight="1">
      <c r="A18" s="262" t="s">
        <v>17</v>
      </c>
      <c r="B18" s="262"/>
      <c r="C18" s="262"/>
      <c r="D18" s="262"/>
      <c r="E18" s="262"/>
      <c r="F18" s="262"/>
      <c r="G18" s="262"/>
      <c r="H18" s="262"/>
      <c r="I18" s="262"/>
      <c r="J18" s="262"/>
      <c r="K18" s="262"/>
    </row>
    <row r="19" spans="1:11" ht="18.600000000000001" customHeight="1">
      <c r="A19" s="37" t="s">
        <v>18</v>
      </c>
      <c r="B19" s="38" t="s">
        <v>50</v>
      </c>
    </row>
    <row r="20" spans="1:11" ht="18.600000000000001" customHeight="1">
      <c r="A20" s="37" t="s">
        <v>19</v>
      </c>
      <c r="B20" s="38" t="s">
        <v>51</v>
      </c>
    </row>
    <row r="21" spans="1:11">
      <c r="B21" s="107"/>
    </row>
    <row r="22" spans="1:11">
      <c r="B22" s="50"/>
      <c r="E22" s="83"/>
    </row>
    <row r="23" spans="1:11">
      <c r="B23" s="84"/>
      <c r="E23" s="82"/>
      <c r="I23" s="50"/>
    </row>
    <row r="24" spans="1:11">
      <c r="B24" s="91"/>
      <c r="E24" s="82"/>
      <c r="I24" s="50"/>
    </row>
    <row r="25" spans="1:11">
      <c r="B25" s="50"/>
      <c r="I25" s="50"/>
      <c r="J25" s="50"/>
    </row>
  </sheetData>
  <mergeCells count="4">
    <mergeCell ref="A1:XFD1"/>
    <mergeCell ref="A18:K18"/>
    <mergeCell ref="A16:K16"/>
    <mergeCell ref="A17:K17"/>
  </mergeCells>
  <hyperlinks>
    <hyperlink ref="B19" r:id="rId1" xr:uid="{00000000-0004-0000-0200-000000000000}"/>
    <hyperlink ref="B20" r:id="rId2" xr:uid="{00000000-0004-0000-0200-000001000000}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70C0"/>
  </sheetPr>
  <dimension ref="A1:AH31"/>
  <sheetViews>
    <sheetView zoomScaleNormal="100" workbookViewId="0">
      <selection sqref="A1:XFD1"/>
    </sheetView>
  </sheetViews>
  <sheetFormatPr defaultColWidth="9.109375" defaultRowHeight="13.2" outlineLevelRow="1" outlineLevelCol="1"/>
  <cols>
    <col min="1" max="1" width="20.44140625" style="4" customWidth="1"/>
    <col min="2" max="4" width="15" style="4" customWidth="1" outlineLevel="1"/>
    <col min="5" max="8" width="13.33203125" style="4" customWidth="1"/>
    <col min="9" max="13" width="12.44140625" style="4" customWidth="1"/>
    <col min="14" max="14" width="11.6640625" style="4" bestFit="1" customWidth="1"/>
    <col min="15" max="16" width="11.5546875" style="4" bestFit="1" customWidth="1"/>
    <col min="17" max="16384" width="9.109375" style="4"/>
  </cols>
  <sheetData>
    <row r="1" spans="1:33" s="267" customFormat="1" ht="25.95" customHeight="1">
      <c r="A1" s="267" t="s">
        <v>34</v>
      </c>
    </row>
    <row r="2" spans="1:33" s="51" customFormat="1" ht="13.8" outlineLevel="1" thickBot="1">
      <c r="E2" s="244" t="s">
        <v>60</v>
      </c>
      <c r="G2" s="71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</row>
    <row r="3" spans="1:33" s="51" customFormat="1" ht="44.4" customHeight="1" outlineLevel="1" thickBot="1">
      <c r="A3" s="54" t="s">
        <v>0</v>
      </c>
      <c r="B3" s="55">
        <v>45473</v>
      </c>
      <c r="C3" s="55">
        <v>45657</v>
      </c>
      <c r="D3" s="55">
        <v>45747</v>
      </c>
      <c r="E3" s="245">
        <v>45838</v>
      </c>
      <c r="F3" s="56" t="s">
        <v>101</v>
      </c>
      <c r="G3" s="8" t="s">
        <v>102</v>
      </c>
      <c r="H3" s="56" t="s">
        <v>81</v>
      </c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</row>
    <row r="4" spans="1:33" s="51" customFormat="1" ht="19.5" customHeight="1" outlineLevel="1">
      <c r="A4" s="57" t="s">
        <v>35</v>
      </c>
      <c r="B4" s="58">
        <v>619057.85</v>
      </c>
      <c r="C4" s="58">
        <v>666440.93000000005</v>
      </c>
      <c r="D4" s="58">
        <v>683865.1</v>
      </c>
      <c r="E4" s="246">
        <v>683448.74</v>
      </c>
      <c r="F4" s="59">
        <f>E4/D4-1</f>
        <v>-6.0883352579332861E-4</v>
      </c>
      <c r="G4" s="239">
        <f>E4/C4-1</f>
        <v>2.5520356320251736E-2</v>
      </c>
      <c r="H4" s="59">
        <f t="shared" ref="H4:H9" si="0">E4/B4-1</f>
        <v>0.10401433404002547</v>
      </c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</row>
    <row r="5" spans="1:33" s="51" customFormat="1" ht="19.5" customHeight="1" outlineLevel="1">
      <c r="A5" s="60" t="s">
        <v>39</v>
      </c>
      <c r="B5" s="61">
        <v>222.43</v>
      </c>
      <c r="C5" s="61">
        <v>241.08</v>
      </c>
      <c r="D5" s="61">
        <v>260.44</v>
      </c>
      <c r="E5" s="247">
        <v>200.74</v>
      </c>
      <c r="F5" s="62">
        <f t="shared" ref="F5:F9" si="1">E5/D5-1</f>
        <v>-0.22922746121947468</v>
      </c>
      <c r="G5" s="62">
        <f t="shared" ref="G5:G9" si="2">E5/C5-1</f>
        <v>-0.16733034677285552</v>
      </c>
      <c r="H5" s="62">
        <f t="shared" si="0"/>
        <v>-9.7513824574023245E-2</v>
      </c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</row>
    <row r="6" spans="1:33" s="51" customFormat="1" ht="19.5" customHeight="1" outlineLevel="1">
      <c r="A6" s="60" t="s">
        <v>10</v>
      </c>
      <c r="B6" s="61">
        <v>598654.57999999996</v>
      </c>
      <c r="C6" s="61">
        <v>646366.22</v>
      </c>
      <c r="D6" s="61">
        <v>664936.99</v>
      </c>
      <c r="E6" s="247">
        <v>663739.12</v>
      </c>
      <c r="F6" s="62">
        <f t="shared" si="1"/>
        <v>-1.8014789641948026E-3</v>
      </c>
      <c r="G6" s="62">
        <f t="shared" si="2"/>
        <v>2.6877796924474229E-2</v>
      </c>
      <c r="H6" s="62">
        <f t="shared" si="0"/>
        <v>0.10871801899519418</v>
      </c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</row>
    <row r="7" spans="1:33" s="51" customFormat="1" ht="19.5" customHeight="1" outlineLevel="1">
      <c r="A7" s="63" t="s">
        <v>40</v>
      </c>
      <c r="B7" s="64">
        <v>3064.12</v>
      </c>
      <c r="C7" s="64">
        <v>3340.4</v>
      </c>
      <c r="D7" s="64">
        <v>3467.03</v>
      </c>
      <c r="E7" s="248">
        <v>3612.58</v>
      </c>
      <c r="F7" s="65">
        <f t="shared" si="1"/>
        <v>4.1981176972798018E-2</v>
      </c>
      <c r="G7" s="65">
        <f t="shared" si="2"/>
        <v>8.1481259729373701E-2</v>
      </c>
      <c r="H7" s="65">
        <f t="shared" si="0"/>
        <v>0.17899429526258759</v>
      </c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</row>
    <row r="8" spans="1:33" s="51" customFormat="1" ht="19.5" customHeight="1" outlineLevel="1">
      <c r="A8" s="66" t="s">
        <v>41</v>
      </c>
      <c r="B8" s="64">
        <v>231.67</v>
      </c>
      <c r="C8" s="64">
        <v>257.42</v>
      </c>
      <c r="D8" s="64">
        <v>270.95</v>
      </c>
      <c r="E8" s="248">
        <v>293.13</v>
      </c>
      <c r="F8" s="65">
        <f t="shared" si="1"/>
        <v>8.1860121793688956E-2</v>
      </c>
      <c r="G8" s="65">
        <f t="shared" si="2"/>
        <v>0.1387227099681454</v>
      </c>
      <c r="H8" s="65">
        <f t="shared" si="0"/>
        <v>0.2652911468899728</v>
      </c>
      <c r="I8" s="9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</row>
    <row r="9" spans="1:33" s="51" customFormat="1" ht="19.5" customHeight="1" outlineLevel="1" thickBot="1">
      <c r="A9" s="67" t="s">
        <v>31</v>
      </c>
      <c r="B9" s="68">
        <f>SUM(B4,B7,B8)</f>
        <v>622353.64</v>
      </c>
      <c r="C9" s="68">
        <f>SUM(C4,C7,C8)</f>
        <v>670038.75000000012</v>
      </c>
      <c r="D9" s="68">
        <f>SUM(D4,D7,D8)</f>
        <v>687603.08</v>
      </c>
      <c r="E9" s="68">
        <f>SUM(E4,E7,E8)</f>
        <v>687354.45</v>
      </c>
      <c r="F9" s="69">
        <f t="shared" si="1"/>
        <v>-3.615894216181248E-4</v>
      </c>
      <c r="G9" s="70">
        <f t="shared" si="2"/>
        <v>2.5842833716706481E-2</v>
      </c>
      <c r="H9" s="70">
        <f t="shared" si="0"/>
        <v>0.10444352828080183</v>
      </c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</row>
    <row r="10" spans="1:33" s="21" customFormat="1" ht="24" customHeight="1" outlineLevel="1">
      <c r="A10" s="270" t="s">
        <v>70</v>
      </c>
      <c r="B10" s="270"/>
      <c r="C10" s="270"/>
      <c r="D10" s="270"/>
      <c r="E10" s="270"/>
      <c r="F10" s="270"/>
      <c r="G10" s="270"/>
      <c r="H10" s="270"/>
      <c r="I10" s="53"/>
      <c r="J10" s="53"/>
      <c r="K10" s="53"/>
      <c r="L10" s="53"/>
      <c r="M10" s="53"/>
      <c r="N10" s="3"/>
      <c r="O10" s="3"/>
      <c r="P10" s="3"/>
      <c r="Q10" s="3"/>
      <c r="R10" s="3"/>
      <c r="S10" s="3"/>
      <c r="T10" s="3"/>
    </row>
    <row r="11" spans="1:33" s="21" customFormat="1" ht="24" customHeight="1" outlineLevel="1">
      <c r="A11" s="271" t="s">
        <v>83</v>
      </c>
      <c r="B11" s="271"/>
      <c r="C11" s="271"/>
      <c r="D11" s="271"/>
      <c r="E11" s="271"/>
      <c r="F11" s="271"/>
      <c r="G11" s="271"/>
      <c r="H11" s="271"/>
      <c r="I11" s="53"/>
      <c r="J11" s="53"/>
      <c r="K11" s="53"/>
      <c r="L11" s="53"/>
      <c r="M11" s="53"/>
    </row>
    <row r="12" spans="1:33" s="269" customFormat="1" ht="15.75" customHeight="1"/>
    <row r="13" spans="1:33" s="268" customFormat="1" ht="25.95" customHeight="1">
      <c r="A13" s="268" t="s">
        <v>16</v>
      </c>
    </row>
    <row r="14" spans="1:33" ht="16.2" outlineLevel="1" thickBot="1">
      <c r="B14" s="21"/>
      <c r="C14" s="14"/>
      <c r="E14" s="52" t="s">
        <v>60</v>
      </c>
      <c r="G14" s="71"/>
      <c r="H14" s="6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</row>
    <row r="15" spans="1:33" s="51" customFormat="1" ht="46.95" customHeight="1" outlineLevel="1" thickBot="1">
      <c r="A15" s="54" t="s">
        <v>0</v>
      </c>
      <c r="B15" s="55">
        <v>45473</v>
      </c>
      <c r="C15" s="55">
        <v>45657</v>
      </c>
      <c r="D15" s="55">
        <v>45747</v>
      </c>
      <c r="E15" s="8">
        <v>45838</v>
      </c>
      <c r="F15" s="56" t="s">
        <v>101</v>
      </c>
      <c r="G15" s="56" t="s">
        <v>102</v>
      </c>
      <c r="H15" s="56" t="s">
        <v>81</v>
      </c>
      <c r="I15" s="71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</row>
    <row r="16" spans="1:33" s="51" customFormat="1" ht="18.600000000000001" customHeight="1" outlineLevel="1">
      <c r="A16" s="57" t="s">
        <v>35</v>
      </c>
      <c r="B16" s="58">
        <v>522950.36</v>
      </c>
      <c r="C16" s="58">
        <v>568307.06999999995</v>
      </c>
      <c r="D16" s="58">
        <v>584749.41</v>
      </c>
      <c r="E16" s="246">
        <v>587964.18999999994</v>
      </c>
      <c r="F16" s="59">
        <f>E16/D16-1</f>
        <v>5.497705418804788E-3</v>
      </c>
      <c r="G16" s="59">
        <f>E16/C16-1</f>
        <v>3.4588906310808243E-2</v>
      </c>
      <c r="H16" s="59">
        <f>E16/B16-1</f>
        <v>0.12432122620586772</v>
      </c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</row>
    <row r="17" spans="1:34" s="51" customFormat="1" ht="18.600000000000001" customHeight="1" outlineLevel="1">
      <c r="A17" s="60" t="s">
        <v>4</v>
      </c>
      <c r="B17" s="61">
        <v>217.66</v>
      </c>
      <c r="C17" s="61">
        <v>240.17</v>
      </c>
      <c r="D17" s="61">
        <v>260.13</v>
      </c>
      <c r="E17" s="247">
        <v>200.46</v>
      </c>
      <c r="F17" s="62">
        <f>E17/D17-1</f>
        <v>-0.22938530734632678</v>
      </c>
      <c r="G17" s="62">
        <f t="shared" ref="G17" si="3">E17/C17-1</f>
        <v>-0.16534121663821455</v>
      </c>
      <c r="H17" s="62">
        <f>E17/B17-1</f>
        <v>-7.9022328402094999E-2</v>
      </c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</row>
    <row r="18" spans="1:34" s="51" customFormat="1" ht="18.600000000000001" customHeight="1" outlineLevel="1" thickBot="1">
      <c r="A18" s="72" t="s">
        <v>10</v>
      </c>
      <c r="B18" s="61">
        <v>502856.89</v>
      </c>
      <c r="C18" s="61">
        <v>548550.98</v>
      </c>
      <c r="D18" s="61">
        <v>566173.77</v>
      </c>
      <c r="E18" s="247">
        <v>568694.04</v>
      </c>
      <c r="F18" s="74">
        <f t="shared" ref="F18" si="4">E18/D18-1</f>
        <v>4.4514072066603738E-3</v>
      </c>
      <c r="G18" s="75">
        <f>E18/C18-1</f>
        <v>3.6720488586129418E-2</v>
      </c>
      <c r="H18" s="75">
        <f>E18/B18-1</f>
        <v>0.13092621640323965</v>
      </c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</row>
    <row r="19" spans="1:34" ht="24" customHeight="1" outlineLevel="1">
      <c r="A19" s="270" t="s">
        <v>70</v>
      </c>
      <c r="B19" s="270"/>
      <c r="C19" s="270"/>
      <c r="D19" s="270"/>
      <c r="E19" s="270"/>
      <c r="F19" s="270"/>
      <c r="G19" s="270"/>
      <c r="H19" s="270"/>
      <c r="I19" s="53"/>
      <c r="J19" s="53"/>
    </row>
    <row r="20" spans="1:34" s="21" customFormat="1" ht="24" customHeight="1" outlineLevel="1">
      <c r="A20" s="271" t="s">
        <v>84</v>
      </c>
      <c r="B20" s="271"/>
      <c r="C20" s="271"/>
      <c r="D20" s="271"/>
      <c r="E20" s="271"/>
      <c r="F20" s="271"/>
      <c r="G20" s="271"/>
      <c r="H20" s="271"/>
      <c r="I20" s="93"/>
      <c r="J20" s="93"/>
    </row>
    <row r="21" spans="1:34" s="266" customFormat="1" ht="13.95" customHeight="1"/>
    <row r="22" spans="1:34" s="253" customFormat="1" ht="24.6" customHeight="1" thickBot="1">
      <c r="A22" s="252" t="s">
        <v>36</v>
      </c>
      <c r="B22" s="252"/>
      <c r="C22" s="252"/>
      <c r="D22" s="252"/>
      <c r="E22" s="252"/>
      <c r="F22" s="252"/>
      <c r="G22" s="252"/>
      <c r="H22" s="252"/>
      <c r="I22" s="252"/>
      <c r="J22" s="252"/>
      <c r="K22" s="252"/>
      <c r="L22" s="252"/>
      <c r="M22" s="252"/>
      <c r="N22" s="252"/>
      <c r="O22" s="252"/>
      <c r="P22" s="252"/>
      <c r="Q22" s="252"/>
      <c r="R22" s="252"/>
      <c r="S22" s="252"/>
      <c r="T22" s="252"/>
      <c r="U22" s="252"/>
      <c r="V22" s="252"/>
      <c r="W22" s="252"/>
      <c r="X22" s="252"/>
      <c r="Y22" s="252"/>
      <c r="Z22" s="252"/>
      <c r="AA22" s="252"/>
      <c r="AB22" s="252"/>
      <c r="AC22" s="252"/>
      <c r="AD22" s="252"/>
      <c r="AE22" s="252"/>
      <c r="AF22" s="252"/>
      <c r="AG22" s="252"/>
      <c r="AH22" s="252"/>
    </row>
    <row r="23" spans="1:34" s="265" customFormat="1" ht="13.8" outlineLevel="1" thickBot="1">
      <c r="A23" s="264"/>
      <c r="B23" s="264"/>
      <c r="C23" s="264"/>
      <c r="D23" s="264"/>
      <c r="E23" s="264"/>
      <c r="F23" s="264"/>
      <c r="G23" s="264"/>
      <c r="H23" s="264"/>
      <c r="I23" s="264"/>
      <c r="J23" s="264"/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4"/>
      <c r="AB23" s="264"/>
      <c r="AC23" s="264"/>
      <c r="AD23" s="264"/>
      <c r="AE23" s="264"/>
      <c r="AF23" s="264"/>
      <c r="AG23" s="264"/>
      <c r="AH23" s="264"/>
    </row>
    <row r="24" spans="1:34" s="21" customFormat="1" ht="69" customHeight="1" outlineLevel="1" thickBot="1">
      <c r="A24" s="160" t="s">
        <v>52</v>
      </c>
      <c r="B24" s="161" t="s">
        <v>61</v>
      </c>
    </row>
    <row r="25" spans="1:34" s="21" customFormat="1" ht="18.75" customHeight="1" outlineLevel="1">
      <c r="A25" s="168" t="s">
        <v>87</v>
      </c>
      <c r="B25" s="169">
        <v>57.64</v>
      </c>
    </row>
    <row r="26" spans="1:34" s="21" customFormat="1" ht="18.75" customHeight="1" outlineLevel="1">
      <c r="A26" s="190" t="s">
        <v>88</v>
      </c>
      <c r="B26" s="191">
        <v>10.31</v>
      </c>
    </row>
    <row r="27" spans="1:34" s="21" customFormat="1" ht="18.75" customHeight="1" outlineLevel="1">
      <c r="A27" s="190" t="s">
        <v>89</v>
      </c>
      <c r="B27" s="191">
        <v>-3.46</v>
      </c>
    </row>
    <row r="28" spans="1:34" s="21" customFormat="1" ht="18.75" customHeight="1" outlineLevel="1">
      <c r="A28" s="190" t="s">
        <v>90</v>
      </c>
      <c r="B28" s="191">
        <v>-0.02</v>
      </c>
    </row>
    <row r="29" spans="1:34" s="21" customFormat="1" ht="18.75" customHeight="1" outlineLevel="1" thickBot="1">
      <c r="A29" s="192" t="s">
        <v>103</v>
      </c>
      <c r="B29" s="249">
        <v>-66.62</v>
      </c>
    </row>
    <row r="30" spans="1:34" s="21" customFormat="1" outlineLevel="1">
      <c r="A30" s="170" t="s">
        <v>85</v>
      </c>
      <c r="B30" s="171">
        <f>SUM(B26:B29)</f>
        <v>-59.790000000000006</v>
      </c>
    </row>
    <row r="31" spans="1:34" s="21" customFormat="1" ht="26.4" outlineLevel="1">
      <c r="A31" s="172" t="s">
        <v>86</v>
      </c>
      <c r="B31" s="173">
        <f>SUM(B25:B28)</f>
        <v>64.470000000000013</v>
      </c>
    </row>
  </sheetData>
  <mergeCells count="10">
    <mergeCell ref="A23:XFD23"/>
    <mergeCell ref="A21:XFD21"/>
    <mergeCell ref="A1:XFD1"/>
    <mergeCell ref="A13:XFD13"/>
    <mergeCell ref="A22:XFD22"/>
    <mergeCell ref="A12:XFD12"/>
    <mergeCell ref="A10:H10"/>
    <mergeCell ref="A11:H11"/>
    <mergeCell ref="A19:H19"/>
    <mergeCell ref="A20:H20"/>
  </mergeCells>
  <phoneticPr fontId="22" type="noConversion"/>
  <conditionalFormatting sqref="G16 G18 H4 H6:H9 G5:G9">
    <cfRule type="cellIs" dxfId="11" priority="32" operator="lessThan">
      <formula>0</formula>
    </cfRule>
  </conditionalFormatting>
  <conditionalFormatting sqref="G17">
    <cfRule type="cellIs" dxfId="10" priority="31" operator="lessThan">
      <formula>0</formula>
    </cfRule>
  </conditionalFormatting>
  <conditionalFormatting sqref="F4 F6:F9">
    <cfRule type="cellIs" dxfId="9" priority="23" operator="lessThan">
      <formula>0</formula>
    </cfRule>
  </conditionalFormatting>
  <conditionalFormatting sqref="F16">
    <cfRule type="cellIs" dxfId="8" priority="21" operator="lessThan">
      <formula>0</formula>
    </cfRule>
  </conditionalFormatting>
  <conditionalFormatting sqref="F17">
    <cfRule type="cellIs" dxfId="7" priority="20" operator="lessThan">
      <formula>0</formula>
    </cfRule>
  </conditionalFormatting>
  <conditionalFormatting sqref="F18">
    <cfRule type="cellIs" dxfId="6" priority="19" operator="lessThan">
      <formula>0</formula>
    </cfRule>
  </conditionalFormatting>
  <conditionalFormatting sqref="H5">
    <cfRule type="cellIs" dxfId="5" priority="7" operator="lessThan">
      <formula>0</formula>
    </cfRule>
  </conditionalFormatting>
  <conditionalFormatting sqref="F5">
    <cfRule type="cellIs" dxfId="4" priority="6" operator="lessThan">
      <formula>0</formula>
    </cfRule>
  </conditionalFormatting>
  <conditionalFormatting sqref="G4">
    <cfRule type="cellIs" dxfId="3" priority="4" operator="lessThan">
      <formula>0</formula>
    </cfRule>
  </conditionalFormatting>
  <conditionalFormatting sqref="H16">
    <cfRule type="cellIs" dxfId="2" priority="3" operator="lessThan">
      <formula>0</formula>
    </cfRule>
  </conditionalFormatting>
  <conditionalFormatting sqref="H17">
    <cfRule type="cellIs" dxfId="1" priority="2" operator="lessThan">
      <formula>0</formula>
    </cfRule>
  </conditionalFormatting>
  <conditionalFormatting sqref="H18">
    <cfRule type="cellIs" dxfId="0" priority="1" operator="lessThan">
      <formula>0</formula>
    </cfRule>
  </conditionalFormatting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4</vt:i4>
      </vt:variant>
    </vt:vector>
  </HeadingPairs>
  <TitlesOfParts>
    <vt:vector size="4" baseType="lpstr">
      <vt:lpstr>Індекси світу та України</vt:lpstr>
      <vt:lpstr>Біржові ринки капіталу України</vt:lpstr>
      <vt:lpstr>КУА-АНПФ &amp; ІСІ-НПФ-СК в упр-ні</vt:lpstr>
      <vt:lpstr>Активи-ВЧА-Чистий притік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2025-08-29T06:51:26Z</dcterms:modified>
</cp:coreProperties>
</file>