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2 2018\! final\"/>
    </mc:Choice>
  </mc:AlternateContent>
  <bookViews>
    <workbookView xWindow="216" yWindow="6732" windowWidth="8016" windowHeight="6432" tabRatio="917" activeTab="2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B9" i="36" l="1"/>
  <c r="C9" i="36"/>
  <c r="D9" i="36"/>
  <c r="E9" i="36"/>
  <c r="H4" i="36"/>
  <c r="H6" i="36"/>
  <c r="G6" i="36"/>
  <c r="F6" i="36"/>
  <c r="H5" i="36"/>
  <c r="G5" i="36"/>
  <c r="F5" i="36"/>
  <c r="G4" i="36"/>
  <c r="F4" i="36"/>
  <c r="H7" i="36"/>
  <c r="G7" i="36"/>
  <c r="F7" i="36"/>
  <c r="H8" i="36"/>
  <c r="F8" i="36"/>
  <c r="G8" i="36"/>
  <c r="B28" i="36" l="1"/>
  <c r="C27" i="36"/>
  <c r="B27" i="36"/>
  <c r="F9" i="36" l="1"/>
  <c r="G9" i="36" l="1"/>
  <c r="H9" i="36"/>
  <c r="H7" i="30"/>
  <c r="H20" i="30" l="1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H15" i="30"/>
  <c r="G15" i="30"/>
  <c r="F15" i="30"/>
  <c r="H14" i="30"/>
  <c r="G14" i="30"/>
  <c r="F14" i="30"/>
  <c r="H13" i="30"/>
  <c r="G13" i="30"/>
  <c r="F13" i="30"/>
  <c r="H12" i="30"/>
  <c r="G12" i="30"/>
  <c r="F12" i="30"/>
  <c r="H11" i="30"/>
  <c r="G11" i="30"/>
  <c r="F11" i="30"/>
  <c r="H10" i="30"/>
  <c r="G10" i="30"/>
  <c r="F10" i="30"/>
  <c r="H9" i="30"/>
  <c r="G9" i="30"/>
  <c r="F9" i="30"/>
  <c r="H8" i="30"/>
  <c r="G8" i="30"/>
  <c r="F8" i="30"/>
  <c r="G7" i="30"/>
  <c r="F7" i="30"/>
  <c r="H6" i="30"/>
  <c r="G6" i="30"/>
  <c r="F6" i="30"/>
  <c r="H5" i="30"/>
  <c r="G5" i="30"/>
  <c r="F5" i="30"/>
  <c r="H4" i="30"/>
  <c r="G4" i="30"/>
  <c r="F4" i="30"/>
  <c r="H3" i="30"/>
  <c r="G3" i="30"/>
  <c r="F3" i="30"/>
</calcChain>
</file>

<file path=xl/sharedStrings.xml><?xml version="1.0" encoding="utf-8"?>
<sst xmlns="http://schemas.openxmlformats.org/spreadsheetml/2006/main" count="182" uniqueCount="109">
  <si>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</si>
  <si>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</si>
  <si>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</si>
  <si>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</si>
  <si>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</si>
  <si>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</si>
  <si>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ОВДП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</si>
  <si>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</si>
  <si>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</si>
  <si>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</si>
  <si>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</si>
  <si>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</si>
  <si>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</si>
  <si>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</si>
  <si>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</si>
  <si>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</si>
  <si>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</si>
  <si>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</si>
  <si>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</si>
  <si>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</si>
  <si>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</si>
  <si>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-</t>
  </si>
  <si>
    <t>http://www.uaib.com.ua/analituaib/rankings/kua.html</t>
  </si>
  <si>
    <t>Фондові індекси світу та України</t>
  </si>
  <si>
    <t>ВЧА ІСІ*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</si>
  <si>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</si>
  <si>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* КУА - компанії з управління активами; ІСІ - інститути спільного інвестування; НПФ - недержавні пенсійні фонди.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</si>
  <si>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</si>
  <si>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</si>
  <si>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</si>
  <si>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</si>
  <si>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</si>
  <si>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х</t>
  </si>
  <si>
    <t>Кількість ЦП у реєстрах (лістингу) фондових бірж, у т. ч.:</t>
  </si>
  <si>
    <t>облігацій підприємств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</si>
  <si>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</si>
  <si>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</si>
  <si>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</si>
  <si>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</si>
  <si>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</si>
  <si>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частка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</si>
  <si>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</si>
  <si>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</si>
  <si>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</si>
  <si>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</si>
  <si>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</si>
  <si>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</si>
  <si>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</si>
  <si>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</si>
  <si>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</si>
  <si>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</si>
  <si>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</si>
  <si>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</si>
  <si>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</si>
  <si>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30.06.2017</t>
  </si>
  <si>
    <t>30.09.2017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</si>
  <si>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</si>
  <si>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</si>
  <si>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</si>
  <si>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>31.12.2017 (4-й кв. 2017)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</si>
  <si>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</si>
  <si>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</si>
  <si>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</si>
  <si>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31.12.2017</t>
  </si>
  <si>
    <t>Кількість КУА та ІСІ</t>
  </si>
  <si>
    <t>Кількість КУА з ІСІ в управлінні</t>
  </si>
  <si>
    <t>Ренкінгування - за квартальним показником.</t>
  </si>
  <si>
    <t>31.03.2018 (1-й кв. 2018)</t>
  </si>
  <si>
    <t>31.03.2018</t>
  </si>
  <si>
    <t>2 кв. '17</t>
  </si>
  <si>
    <t>3 кв. '17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</si>
  <si>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</si>
  <si>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</si>
  <si>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</si>
  <si>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</si>
  <si>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4 кв. '17</t>
  </si>
  <si>
    <t>1 кв. '18</t>
  </si>
  <si>
    <t xml:space="preserve">Зміна за рік </t>
  </si>
  <si>
    <t xml:space="preserve">Кількість сформованих ІСІ (таких, що досягли нормативу мін. обсягу активів) </t>
  </si>
  <si>
    <t>Зміна за 2-й квартал 2018</t>
  </si>
  <si>
    <t>2-й квартал 2018 року</t>
  </si>
  <si>
    <t>Рік (12 міс. до 30.06.2018)</t>
  </si>
  <si>
    <t>Індекси*</t>
  </si>
  <si>
    <t>З початку 2018 року</t>
  </si>
  <si>
    <t>30.06.2017 (2-й кв. 2017)</t>
  </si>
  <si>
    <t>30.06.2018 (2-й кв. 2018)</t>
  </si>
  <si>
    <t>Зміна за 2-й кв. 2018 року</t>
  </si>
  <si>
    <t>Зміна з початку 2018 року</t>
  </si>
  <si>
    <t>Зміна за рік у 2-му кв. 2018</t>
  </si>
  <si>
    <t>30.06.2018</t>
  </si>
  <si>
    <t>2 кв. '18</t>
  </si>
  <si>
    <t>Індекси</t>
  </si>
  <si>
    <t>31.03.2018*</t>
  </si>
  <si>
    <t>30.06.2018**</t>
  </si>
  <si>
    <t>* За даними агентства Bloomberg та бірж станом на 29.03.2018 (останній робочий день червня для більшості іноземних бірж). ** Для іноземних бірж - за даними агентства Bloomberg та бірж станом на 27.06.2018 (останній робочий день червня для українських бірж).</t>
  </si>
  <si>
    <t>частка "лістингових" ЦП у списках ФБ</t>
  </si>
  <si>
    <t>* З урахуванням депозитарних розписок MHP S.A., які перебували у 2-му рівні лістингу. Без урахування акцій КІФ та інвестиційних сертифікатів (станом на 30.06.2018 їх було 6 у 2-му рівні лістингу - акції 5-ти КІФ та ІС одного ПІФ).</t>
  </si>
  <si>
    <t>муніципальних облігацій**</t>
  </si>
  <si>
    <t>** Станом на 30.06.2018 року у біржових списках з'явилися два випуски муніципальних облігацій (Львівської міської ради), які були поза лістингом.</t>
  </si>
  <si>
    <t>Вартість активів в управлінні</t>
  </si>
  <si>
    <t>ІСІ*, у т. ч.</t>
  </si>
  <si>
    <t>тис. грн.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</si>
  <si>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</si>
  <si>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</si>
  <si>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</si>
  <si>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Кількість усіх КУА</t>
  </si>
  <si>
    <t>Відкриті (права шкала)</t>
  </si>
  <si>
    <t>НПФ (права шкала)</t>
  </si>
  <si>
    <t>СК (права шкала)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</si>
</sst>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7" formatCode="&quot;$&quot;#,##0_);[Red]\(&quot;$&quot;#,##0\)"/>
    <numFmt numFmtId="169" formatCode="#,##0.0"/>
  </numFmts>
  <fonts count="5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sz val="16"/>
      <name val="Arial"/>
      <family val="2"/>
      <charset val="204"/>
    </font>
    <font>
      <b/>
      <sz val="10"/>
      <color indexed="23"/>
      <name val="Arial"/>
      <family val="2"/>
      <charset val="204"/>
    </font>
    <font>
      <u/>
      <sz val="10"/>
      <color theme="1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1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dotted">
        <color indexed="55"/>
      </right>
      <top style="medium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thin">
        <color indexed="55"/>
      </bottom>
      <diagonal/>
    </border>
    <border>
      <left style="dotted">
        <color indexed="55"/>
      </left>
      <right/>
      <top style="medium">
        <color indexed="21"/>
      </top>
      <bottom style="thin">
        <color indexed="55"/>
      </bottom>
      <diagonal/>
    </border>
    <border>
      <left style="dotted">
        <color indexed="55"/>
      </left>
      <right/>
      <top style="medium">
        <color indexed="21"/>
      </top>
      <bottom/>
      <diagonal/>
    </border>
  </borders>
  <cellStyleXfs count="87">
    <xf numFmtId="0" fontId="0" fillId="0" borderId="0"/>
    <xf numFmtId="49" fontId="14" fillId="0" borderId="0">
      <alignment horizontal="centerContinuous" vertical="top" wrapText="1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3" fillId="0" borderId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4" fillId="0" borderId="3">
      <alignment horizontal="centerContinuous" vertical="top" wrapText="1"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52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5" fillId="0" borderId="0"/>
    <xf numFmtId="0" fontId="2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2" fillId="4" borderId="0" applyNumberFormat="0" applyBorder="0" applyAlignment="0" applyProtection="0"/>
    <xf numFmtId="49" fontId="14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6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0" fontId="11" fillId="0" borderId="14" xfId="58" applyFont="1" applyBorder="1" applyAlignment="1">
      <alignment vertical="center"/>
    </xf>
    <xf numFmtId="4" fontId="5" fillId="0" borderId="0" xfId="58" applyNumberFormat="1" applyBorder="1"/>
    <xf numFmtId="0" fontId="13" fillId="0" borderId="0" xfId="58" applyFont="1" applyFill="1" applyBorder="1" applyAlignment="1"/>
    <xf numFmtId="0" fontId="5" fillId="0" borderId="0" xfId="61"/>
    <xf numFmtId="0" fontId="6" fillId="0" borderId="27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5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0" fontId="5" fillId="0" borderId="0" xfId="60" applyFont="1"/>
    <xf numFmtId="0" fontId="0" fillId="0" borderId="0" xfId="0" applyFill="1"/>
    <xf numFmtId="10" fontId="11" fillId="0" borderId="26" xfId="58" applyNumberFormat="1" applyFont="1" applyFill="1" applyBorder="1" applyAlignment="1">
      <alignment horizontal="center" vertical="center" wrapText="1"/>
    </xf>
    <xf numFmtId="0" fontId="18" fillId="0" borderId="0" xfId="61" applyFont="1"/>
    <xf numFmtId="0" fontId="22" fillId="0" borderId="0" xfId="0" applyFont="1" applyAlignment="1">
      <alignment horizontal="left"/>
    </xf>
    <xf numFmtId="0" fontId="16" fillId="0" borderId="17" xfId="58" applyFont="1" applyFill="1" applyBorder="1" applyAlignment="1">
      <alignment vertical="center"/>
    </xf>
    <xf numFmtId="0" fontId="5" fillId="0" borderId="0" xfId="58" applyFill="1"/>
    <xf numFmtId="165" fontId="17" fillId="0" borderId="19" xfId="58" applyNumberFormat="1" applyFont="1" applyFill="1" applyBorder="1" applyAlignment="1">
      <alignment horizontal="right" vertical="center"/>
    </xf>
    <xf numFmtId="0" fontId="6" fillId="0" borderId="15" xfId="59" applyFont="1" applyFill="1" applyBorder="1" applyAlignment="1">
      <alignment horizontal="center" vertical="center" wrapText="1"/>
    </xf>
    <xf numFmtId="49" fontId="11" fillId="0" borderId="26" xfId="58" applyNumberFormat="1" applyFont="1" applyFill="1" applyBorder="1" applyAlignment="1">
      <alignment horizontal="center" vertical="center" wrapText="1"/>
    </xf>
    <xf numFmtId="4" fontId="12" fillId="0" borderId="19" xfId="58" applyNumberFormat="1" applyFont="1" applyFill="1" applyBorder="1" applyAlignment="1">
      <alignment vertical="center"/>
    </xf>
    <xf numFmtId="10" fontId="12" fillId="0" borderId="24" xfId="68" applyNumberFormat="1" applyFont="1" applyFill="1" applyBorder="1" applyAlignment="1">
      <alignment vertical="center"/>
    </xf>
    <xf numFmtId="0" fontId="16" fillId="0" borderId="0" xfId="58" applyFont="1" applyFill="1"/>
    <xf numFmtId="0" fontId="16" fillId="0" borderId="0" xfId="58" applyFont="1" applyBorder="1" applyAlignment="1">
      <alignment vertical="center" wrapText="1"/>
    </xf>
    <xf numFmtId="0" fontId="23" fillId="0" borderId="54" xfId="58" applyFont="1" applyFill="1" applyBorder="1" applyAlignment="1"/>
    <xf numFmtId="10" fontId="50" fillId="0" borderId="24" xfId="68" applyNumberFormat="1" applyFont="1" applyFill="1" applyBorder="1" applyAlignment="1">
      <alignment vertical="center"/>
    </xf>
    <xf numFmtId="10" fontId="49" fillId="0" borderId="53" xfId="68" applyNumberFormat="1" applyFont="1" applyFill="1" applyBorder="1" applyAlignment="1">
      <alignment vertical="center"/>
    </xf>
    <xf numFmtId="10" fontId="49" fillId="0" borderId="28" xfId="68" applyNumberFormat="1" applyFont="1" applyFill="1" applyBorder="1" applyAlignment="1">
      <alignment vertical="center"/>
    </xf>
    <xf numFmtId="0" fontId="16" fillId="0" borderId="14" xfId="58" applyFont="1" applyFill="1" applyBorder="1" applyAlignment="1">
      <alignment vertical="center"/>
    </xf>
    <xf numFmtId="0" fontId="5" fillId="0" borderId="0" xfId="58" applyAlignment="1">
      <alignment horizontal="left"/>
    </xf>
    <xf numFmtId="0" fontId="24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7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8" fillId="0" borderId="0" xfId="47" applyFont="1"/>
    <xf numFmtId="0" fontId="8" fillId="0" borderId="26" xfId="58" applyFont="1" applyFill="1" applyBorder="1" applyAlignment="1">
      <alignment horizontal="center" vertical="center" wrapText="1"/>
    </xf>
    <xf numFmtId="14" fontId="11" fillId="0" borderId="26" xfId="58" applyNumberFormat="1" applyFont="1" applyFill="1" applyBorder="1" applyAlignment="1">
      <alignment horizontal="center" vertical="center" wrapText="1"/>
    </xf>
    <xf numFmtId="0" fontId="23" fillId="0" borderId="54" xfId="58" applyFont="1" applyFill="1" applyBorder="1" applyAlignment="1">
      <alignment horizontal="right"/>
    </xf>
    <xf numFmtId="10" fontId="11" fillId="0" borderId="26" xfId="59" applyNumberFormat="1" applyFont="1" applyFill="1" applyBorder="1" applyAlignment="1">
      <alignment horizontal="center" vertical="center" wrapText="1"/>
    </xf>
    <xf numFmtId="10" fontId="12" fillId="0" borderId="23" xfId="68" applyNumberFormat="1" applyFont="1" applyFill="1" applyBorder="1" applyAlignment="1">
      <alignment vertical="center"/>
    </xf>
    <xf numFmtId="14" fontId="49" fillId="0" borderId="26" xfId="58" applyNumberFormat="1" applyFont="1" applyFill="1" applyBorder="1" applyAlignment="1">
      <alignment horizontal="center" vertical="center" wrapText="1"/>
    </xf>
    <xf numFmtId="165" fontId="3" fillId="0" borderId="29" xfId="58" applyNumberFormat="1" applyFont="1" applyFill="1" applyBorder="1" applyAlignment="1">
      <alignment horizontal="right" vertical="center"/>
    </xf>
    <xf numFmtId="165" fontId="17" fillId="0" borderId="29" xfId="58" applyNumberFormat="1" applyFont="1" applyFill="1" applyBorder="1" applyAlignment="1">
      <alignment horizontal="right" vertical="center"/>
    </xf>
    <xf numFmtId="165" fontId="3" fillId="0" borderId="51" xfId="58" applyNumberFormat="1" applyFont="1" applyFill="1" applyBorder="1" applyAlignment="1">
      <alignment horizontal="right" vertical="center"/>
    </xf>
    <xf numFmtId="0" fontId="3" fillId="0" borderId="0" xfId="0" applyFont="1"/>
    <xf numFmtId="0" fontId="5" fillId="0" borderId="0" xfId="58" applyFill="1" applyAlignment="1">
      <alignment horizontal="left"/>
    </xf>
    <xf numFmtId="0" fontId="47" fillId="0" borderId="0" xfId="60" applyFont="1" applyAlignment="1">
      <alignment horizontal="left"/>
    </xf>
    <xf numFmtId="14" fontId="6" fillId="29" borderId="36" xfId="48" applyNumberFormat="1" applyFont="1" applyFill="1" applyBorder="1" applyAlignment="1">
      <alignment horizontal="center" vertical="center" wrapText="1"/>
    </xf>
    <xf numFmtId="14" fontId="6" fillId="29" borderId="36" xfId="59" applyNumberFormat="1" applyFont="1" applyFill="1" applyBorder="1" applyAlignment="1">
      <alignment horizontal="center" vertical="center" wrapText="1"/>
    </xf>
    <xf numFmtId="0" fontId="6" fillId="0" borderId="52" xfId="48" applyFont="1" applyFill="1" applyBorder="1" applyAlignment="1">
      <alignment vertical="center"/>
    </xf>
    <xf numFmtId="0" fontId="6" fillId="29" borderId="52" xfId="48" applyFont="1" applyFill="1" applyBorder="1" applyAlignment="1">
      <alignment vertical="center"/>
    </xf>
    <xf numFmtId="165" fontId="19" fillId="0" borderId="38" xfId="48" applyNumberFormat="1" applyFont="1" applyFill="1" applyBorder="1" applyAlignment="1">
      <alignment vertical="center"/>
    </xf>
    <xf numFmtId="0" fontId="6" fillId="0" borderId="39" xfId="48" applyFont="1" applyBorder="1" applyAlignment="1">
      <alignment horizontal="left" vertical="center" wrapText="1" indent="1"/>
    </xf>
    <xf numFmtId="0" fontId="6" fillId="29" borderId="40" xfId="48" applyFont="1" applyFill="1" applyBorder="1" applyAlignment="1">
      <alignment vertical="center"/>
    </xf>
    <xf numFmtId="0" fontId="6" fillId="29" borderId="41" xfId="48" applyFont="1" applyFill="1" applyBorder="1" applyAlignment="1">
      <alignment vertical="center"/>
    </xf>
    <xf numFmtId="0" fontId="6" fillId="0" borderId="41" xfId="48" applyFont="1" applyFill="1" applyBorder="1" applyAlignment="1">
      <alignment vertical="center"/>
    </xf>
    <xf numFmtId="0" fontId="6" fillId="0" borderId="42" xfId="48" applyFont="1" applyFill="1" applyBorder="1" applyAlignment="1">
      <alignment horizontal="right" vertical="center" indent="1"/>
    </xf>
    <xf numFmtId="0" fontId="8" fillId="29" borderId="43" xfId="48" applyFont="1" applyFill="1" applyBorder="1" applyAlignment="1">
      <alignment vertical="center"/>
    </xf>
    <xf numFmtId="0" fontId="6" fillId="29" borderId="43" xfId="48" applyFont="1" applyFill="1" applyBorder="1" applyAlignment="1">
      <alignment vertical="center"/>
    </xf>
    <xf numFmtId="0" fontId="6" fillId="29" borderId="44" xfId="48" applyFont="1" applyFill="1" applyBorder="1" applyAlignment="1">
      <alignment vertical="center"/>
    </xf>
    <xf numFmtId="0" fontId="6" fillId="0" borderId="44" xfId="48" applyFont="1" applyFill="1" applyBorder="1" applyAlignment="1">
      <alignment vertical="center"/>
    </xf>
    <xf numFmtId="0" fontId="16" fillId="0" borderId="32" xfId="48" applyFont="1" applyFill="1" applyBorder="1" applyAlignment="1">
      <alignment horizontal="right" vertical="center" indent="1"/>
    </xf>
    <xf numFmtId="165" fontId="17" fillId="29" borderId="31" xfId="48" applyNumberFormat="1" applyFont="1" applyFill="1" applyBorder="1" applyAlignment="1">
      <alignment vertical="center"/>
    </xf>
    <xf numFmtId="165" fontId="16" fillId="29" borderId="31" xfId="48" applyNumberFormat="1" applyFont="1" applyFill="1" applyBorder="1" applyAlignment="1">
      <alignment vertical="center"/>
    </xf>
    <xf numFmtId="165" fontId="16" fillId="0" borderId="31" xfId="48" applyNumberFormat="1" applyFont="1" applyFill="1" applyBorder="1" applyAlignment="1">
      <alignment vertical="center"/>
    </xf>
    <xf numFmtId="0" fontId="5" fillId="0" borderId="0" xfId="0" applyFont="1"/>
    <xf numFmtId="0" fontId="6" fillId="0" borderId="32" xfId="48" applyFont="1" applyBorder="1" applyAlignment="1">
      <alignment horizontal="right" vertical="center" indent="1"/>
    </xf>
    <xf numFmtId="0" fontId="8" fillId="29" borderId="31" xfId="48" applyFont="1" applyFill="1" applyBorder="1" applyAlignment="1">
      <alignment vertical="center"/>
    </xf>
    <xf numFmtId="0" fontId="8" fillId="29" borderId="33" xfId="48" applyFont="1" applyFill="1" applyBorder="1" applyAlignment="1">
      <alignment vertical="center"/>
    </xf>
    <xf numFmtId="0" fontId="8" fillId="0" borderId="33" xfId="48" applyFont="1" applyFill="1" applyBorder="1" applyAlignment="1">
      <alignment vertical="center"/>
    </xf>
    <xf numFmtId="0" fontId="6" fillId="29" borderId="31" xfId="48" applyFont="1" applyFill="1" applyBorder="1" applyAlignment="1">
      <alignment vertical="center"/>
    </xf>
    <xf numFmtId="0" fontId="6" fillId="29" borderId="33" xfId="48" applyFont="1" applyFill="1" applyBorder="1" applyAlignment="1">
      <alignment vertical="center"/>
    </xf>
    <xf numFmtId="0" fontId="6" fillId="0" borderId="33" xfId="48" applyFont="1" applyFill="1" applyBorder="1" applyAlignment="1">
      <alignment vertical="center"/>
    </xf>
    <xf numFmtId="165" fontId="16" fillId="0" borderId="33" xfId="48" applyNumberFormat="1" applyFont="1" applyFill="1" applyBorder="1" applyAlignment="1">
      <alignment horizontal="right" vertical="center"/>
    </xf>
    <xf numFmtId="0" fontId="5" fillId="0" borderId="32" xfId="48" applyFont="1" applyBorder="1" applyAlignment="1">
      <alignment horizontal="right" vertical="center" indent="1"/>
    </xf>
    <xf numFmtId="0" fontId="3" fillId="29" borderId="31" xfId="48" applyFont="1" applyFill="1" applyBorder="1" applyAlignment="1">
      <alignment vertical="center"/>
    </xf>
    <xf numFmtId="0" fontId="5" fillId="29" borderId="31" xfId="48" applyFont="1" applyFill="1" applyBorder="1" applyAlignment="1">
      <alignment vertical="center"/>
    </xf>
    <xf numFmtId="0" fontId="5" fillId="29" borderId="33" xfId="48" applyFont="1" applyFill="1" applyBorder="1" applyAlignment="1">
      <alignment vertical="center"/>
    </xf>
    <xf numFmtId="0" fontId="5" fillId="0" borderId="33" xfId="48" applyFont="1" applyFill="1" applyBorder="1" applyAlignment="1">
      <alignment vertical="center"/>
    </xf>
    <xf numFmtId="165" fontId="6" fillId="29" borderId="46" xfId="48" applyNumberFormat="1" applyFont="1" applyFill="1" applyBorder="1" applyAlignment="1">
      <alignment vertical="center"/>
    </xf>
    <xf numFmtId="165" fontId="6" fillId="0" borderId="46" xfId="48" applyNumberFormat="1" applyFont="1" applyFill="1" applyBorder="1" applyAlignment="1">
      <alignment vertical="center"/>
    </xf>
    <xf numFmtId="165" fontId="19" fillId="0" borderId="34" xfId="48" applyNumberFormat="1" applyFont="1" applyFill="1" applyBorder="1" applyAlignment="1">
      <alignment horizontal="right" vertical="center"/>
    </xf>
    <xf numFmtId="0" fontId="6" fillId="0" borderId="47" xfId="48" applyFont="1" applyBorder="1" applyAlignment="1">
      <alignment horizontal="left" vertical="center" wrapText="1" indent="1"/>
    </xf>
    <xf numFmtId="169" fontId="6" fillId="29" borderId="48" xfId="48" applyNumberFormat="1" applyFont="1" applyFill="1" applyBorder="1" applyAlignment="1">
      <alignment vertical="center"/>
    </xf>
    <xf numFmtId="169" fontId="6" fillId="29" borderId="49" xfId="48" applyNumberFormat="1" applyFont="1" applyFill="1" applyBorder="1" applyAlignment="1">
      <alignment vertical="center"/>
    </xf>
    <xf numFmtId="169" fontId="6" fillId="0" borderId="48" xfId="48" applyNumberFormat="1" applyFont="1" applyFill="1" applyBorder="1" applyAlignment="1">
      <alignment vertical="center"/>
    </xf>
    <xf numFmtId="169" fontId="6" fillId="0" borderId="49" xfId="48" applyNumberFormat="1" applyFont="1" applyFill="1" applyBorder="1" applyAlignment="1">
      <alignment vertical="center"/>
    </xf>
    <xf numFmtId="165" fontId="19" fillId="0" borderId="49" xfId="48" applyNumberFormat="1" applyFont="1" applyFill="1" applyBorder="1" applyAlignment="1">
      <alignment vertical="center"/>
    </xf>
    <xf numFmtId="0" fontId="6" fillId="0" borderId="42" xfId="48" applyFont="1" applyBorder="1" applyAlignment="1">
      <alignment horizontal="right" vertical="center" indent="1"/>
    </xf>
    <xf numFmtId="169" fontId="6" fillId="29" borderId="43" xfId="48" applyNumberFormat="1" applyFont="1" applyFill="1" applyBorder="1" applyAlignment="1">
      <alignment vertical="center"/>
    </xf>
    <xf numFmtId="169" fontId="6" fillId="29" borderId="44" xfId="48" applyNumberFormat="1" applyFont="1" applyFill="1" applyBorder="1" applyAlignment="1">
      <alignment vertical="center"/>
    </xf>
    <xf numFmtId="169" fontId="6" fillId="0" borderId="43" xfId="48" applyNumberFormat="1" applyFont="1" applyFill="1" applyBorder="1" applyAlignment="1">
      <alignment vertical="center"/>
    </xf>
    <xf numFmtId="169" fontId="6" fillId="0" borderId="44" xfId="48" applyNumberFormat="1" applyFont="1" applyFill="1" applyBorder="1" applyAlignment="1">
      <alignment vertical="center"/>
    </xf>
    <xf numFmtId="165" fontId="19" fillId="0" borderId="44" xfId="48" applyNumberFormat="1" applyFont="1" applyFill="1" applyBorder="1" applyAlignment="1">
      <alignment vertical="center"/>
    </xf>
    <xf numFmtId="165" fontId="16" fillId="0" borderId="43" xfId="48" applyNumberFormat="1" applyFont="1" applyFill="1" applyBorder="1" applyAlignment="1">
      <alignment vertical="center"/>
    </xf>
    <xf numFmtId="169" fontId="6" fillId="29" borderId="31" xfId="48" applyNumberFormat="1" applyFont="1" applyFill="1" applyBorder="1" applyAlignment="1">
      <alignment vertical="center"/>
    </xf>
    <xf numFmtId="169" fontId="6" fillId="29" borderId="33" xfId="48" applyNumberFormat="1" applyFont="1" applyFill="1" applyBorder="1" applyAlignment="1">
      <alignment vertical="center"/>
    </xf>
    <xf numFmtId="169" fontId="6" fillId="0" borderId="31" xfId="48" applyNumberFormat="1" applyFont="1" applyFill="1" applyBorder="1" applyAlignment="1">
      <alignment vertical="center"/>
    </xf>
    <xf numFmtId="165" fontId="19" fillId="0" borderId="33" xfId="48" applyNumberFormat="1" applyFont="1" applyFill="1" applyBorder="1" applyAlignment="1">
      <alignment vertical="center"/>
    </xf>
    <xf numFmtId="169" fontId="5" fillId="29" borderId="31" xfId="48" applyNumberFormat="1" applyFont="1" applyFill="1" applyBorder="1" applyAlignment="1">
      <alignment vertical="center"/>
    </xf>
    <xf numFmtId="169" fontId="5" fillId="29" borderId="33" xfId="48" applyNumberFormat="1" applyFont="1" applyFill="1" applyBorder="1" applyAlignment="1">
      <alignment vertical="center"/>
    </xf>
    <xf numFmtId="169" fontId="5" fillId="0" borderId="31" xfId="48" applyNumberFormat="1" applyFont="1" applyFill="1" applyBorder="1" applyAlignment="1">
      <alignment vertical="center"/>
    </xf>
    <xf numFmtId="169" fontId="5" fillId="0" borderId="33" xfId="48" applyNumberFormat="1" applyFont="1" applyFill="1" applyBorder="1" applyAlignment="1">
      <alignment vertical="center"/>
    </xf>
    <xf numFmtId="165" fontId="16" fillId="0" borderId="33" xfId="48" applyNumberFormat="1" applyFont="1" applyFill="1" applyBorder="1" applyAlignment="1">
      <alignment vertical="center"/>
    </xf>
    <xf numFmtId="0" fontId="6" fillId="0" borderId="56" xfId="48" applyFont="1" applyBorder="1" applyAlignment="1">
      <alignment horizontal="right" vertical="center" indent="1"/>
    </xf>
    <xf numFmtId="169" fontId="6" fillId="29" borderId="57" xfId="48" applyNumberFormat="1" applyFont="1" applyFill="1" applyBorder="1" applyAlignment="1">
      <alignment vertical="center"/>
    </xf>
    <xf numFmtId="169" fontId="6" fillId="29" borderId="58" xfId="48" applyNumberFormat="1" applyFont="1" applyFill="1" applyBorder="1" applyAlignment="1">
      <alignment vertical="center"/>
    </xf>
    <xf numFmtId="169" fontId="6" fillId="0" borderId="57" xfId="48" applyNumberFormat="1" applyFont="1" applyFill="1" applyBorder="1" applyAlignment="1">
      <alignment vertical="center"/>
    </xf>
    <xf numFmtId="169" fontId="6" fillId="0" borderId="58" xfId="48" applyNumberFormat="1" applyFont="1" applyFill="1" applyBorder="1" applyAlignment="1">
      <alignment vertical="center"/>
    </xf>
    <xf numFmtId="165" fontId="19" fillId="0" borderId="58" xfId="48" applyNumberFormat="1" applyFont="1" applyFill="1" applyBorder="1" applyAlignment="1">
      <alignment vertical="center"/>
    </xf>
    <xf numFmtId="0" fontId="16" fillId="0" borderId="42" xfId="48" applyFont="1" applyFill="1" applyBorder="1" applyAlignment="1">
      <alignment horizontal="right" vertical="center" indent="1"/>
    </xf>
    <xf numFmtId="0" fontId="47" fillId="0" borderId="0" xfId="0" applyFont="1"/>
    <xf numFmtId="165" fontId="19" fillId="0" borderId="55" xfId="48" applyNumberFormat="1" applyFont="1" applyFill="1" applyBorder="1" applyAlignment="1">
      <alignment vertical="center"/>
    </xf>
    <xf numFmtId="0" fontId="46" fillId="0" borderId="0" xfId="60" applyFont="1"/>
    <xf numFmtId="0" fontId="53" fillId="0" borderId="0" xfId="32" applyFont="1" applyAlignment="1" applyProtection="1"/>
    <xf numFmtId="14" fontId="5" fillId="0" borderId="64" xfId="60" applyNumberFormat="1" applyBorder="1" applyAlignment="1">
      <alignment horizontal="center"/>
    </xf>
    <xf numFmtId="0" fontId="5" fillId="0" borderId="60" xfId="62" applyFont="1" applyFill="1" applyBorder="1" applyAlignment="1">
      <alignment horizontal="center" vertical="center" wrapText="1"/>
    </xf>
    <xf numFmtId="0" fontId="3" fillId="0" borderId="60" xfId="62" applyFont="1" applyFill="1" applyBorder="1" applyAlignment="1">
      <alignment horizontal="center" vertical="center" wrapText="1"/>
    </xf>
    <xf numFmtId="2" fontId="5" fillId="0" borderId="60" xfId="62" applyNumberFormat="1" applyFont="1" applyFill="1" applyBorder="1" applyAlignment="1">
      <alignment horizontal="center" vertical="center" wrapText="1"/>
    </xf>
    <xf numFmtId="1" fontId="5" fillId="0" borderId="65" xfId="62" applyNumberFormat="1" applyFont="1" applyFill="1" applyBorder="1" applyAlignment="1">
      <alignment horizontal="center" vertical="center" wrapText="1"/>
    </xf>
    <xf numFmtId="14" fontId="5" fillId="0" borderId="62" xfId="60" applyNumberFormat="1" applyBorder="1" applyAlignment="1">
      <alignment horizontal="center" vertical="center"/>
    </xf>
    <xf numFmtId="0" fontId="5" fillId="0" borderId="61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2" fontId="5" fillId="0" borderId="61" xfId="62" applyNumberFormat="1" applyFont="1" applyFill="1" applyBorder="1" applyAlignment="1">
      <alignment horizontal="center" vertical="center" wrapText="1"/>
    </xf>
    <xf numFmtId="1" fontId="5" fillId="0" borderId="63" xfId="62" applyNumberFormat="1" applyFont="1" applyFill="1" applyBorder="1" applyAlignment="1">
      <alignment horizontal="center" vertical="center" wrapText="1"/>
    </xf>
    <xf numFmtId="14" fontId="5" fillId="0" borderId="62" xfId="60" applyNumberFormat="1" applyFont="1" applyBorder="1" applyAlignment="1">
      <alignment horizontal="center" vertical="center"/>
    </xf>
    <xf numFmtId="49" fontId="16" fillId="0" borderId="62" xfId="60" applyNumberFormat="1" applyFont="1" applyBorder="1" applyAlignment="1">
      <alignment horizontal="center" vertical="center"/>
    </xf>
    <xf numFmtId="0" fontId="16" fillId="0" borderId="61" xfId="62" applyFont="1" applyFill="1" applyBorder="1" applyAlignment="1">
      <alignment horizontal="center" vertical="center" wrapText="1"/>
    </xf>
    <xf numFmtId="2" fontId="16" fillId="0" borderId="61" xfId="62" applyNumberFormat="1" applyFont="1" applyFill="1" applyBorder="1" applyAlignment="1">
      <alignment horizontal="center" vertical="center" wrapText="1"/>
    </xf>
    <xf numFmtId="1" fontId="16" fillId="0" borderId="63" xfId="62" applyNumberFormat="1" applyFont="1" applyFill="1" applyBorder="1" applyAlignment="1">
      <alignment horizontal="center" vertical="center" wrapText="1"/>
    </xf>
    <xf numFmtId="0" fontId="17" fillId="0" borderId="61" xfId="62" applyFont="1" applyFill="1" applyBorder="1" applyAlignment="1">
      <alignment horizontal="center" vertical="center" wrapText="1"/>
    </xf>
    <xf numFmtId="49" fontId="5" fillId="0" borderId="66" xfId="60" applyNumberFormat="1" applyFont="1" applyBorder="1" applyAlignment="1">
      <alignment horizontal="center" vertical="center"/>
    </xf>
    <xf numFmtId="0" fontId="5" fillId="0" borderId="67" xfId="62" applyFont="1" applyFill="1" applyBorder="1" applyAlignment="1">
      <alignment horizontal="center" vertical="center" wrapText="1"/>
    </xf>
    <xf numFmtId="2" fontId="5" fillId="0" borderId="67" xfId="62" applyNumberFormat="1" applyFont="1" applyFill="1" applyBorder="1" applyAlignment="1">
      <alignment horizontal="center" vertical="center" wrapText="1"/>
    </xf>
    <xf numFmtId="1" fontId="5" fillId="0" borderId="68" xfId="62" applyNumberFormat="1" applyFont="1" applyFill="1" applyBorder="1" applyAlignment="1">
      <alignment horizontal="center" vertical="center" wrapText="1"/>
    </xf>
    <xf numFmtId="10" fontId="5" fillId="0" borderId="17" xfId="79" applyNumberFormat="1" applyFont="1" applyFill="1" applyBorder="1" applyAlignment="1">
      <alignment horizontal="left" vertical="center" indent="1"/>
    </xf>
    <xf numFmtId="3" fontId="5" fillId="0" borderId="22" xfId="58" applyNumberFormat="1" applyFont="1" applyFill="1" applyBorder="1" applyAlignment="1">
      <alignment horizontal="right" vertical="center" indent="1"/>
    </xf>
    <xf numFmtId="3" fontId="5" fillId="0" borderId="19" xfId="58" applyNumberFormat="1" applyFont="1" applyFill="1" applyBorder="1" applyAlignment="1">
      <alignment horizontal="right" vertical="center" indent="1"/>
    </xf>
    <xf numFmtId="0" fontId="16" fillId="0" borderId="14" xfId="58" applyFont="1" applyFill="1" applyBorder="1" applyAlignment="1">
      <alignment horizontal="left" vertical="center" indent="1"/>
    </xf>
    <xf numFmtId="3" fontId="16" fillId="0" borderId="13" xfId="58" applyNumberFormat="1" applyFont="1" applyFill="1" applyBorder="1" applyAlignment="1">
      <alignment horizontal="right" vertical="center" indent="1"/>
    </xf>
    <xf numFmtId="0" fontId="6" fillId="0" borderId="30" xfId="61" applyFont="1" applyBorder="1" applyAlignment="1">
      <alignment horizontal="left"/>
    </xf>
    <xf numFmtId="3" fontId="6" fillId="0" borderId="30" xfId="61" applyNumberFormat="1" applyFont="1" applyBorder="1" applyAlignment="1">
      <alignment horizontal="right" indent="1"/>
    </xf>
    <xf numFmtId="1" fontId="6" fillId="0" borderId="30" xfId="61" applyNumberFormat="1" applyFont="1" applyBorder="1" applyAlignment="1">
      <alignment horizontal="right" indent="1"/>
    </xf>
    <xf numFmtId="0" fontId="55" fillId="0" borderId="0" xfId="61" applyFont="1" applyAlignment="1">
      <alignment horizontal="center"/>
    </xf>
    <xf numFmtId="3" fontId="55" fillId="0" borderId="0" xfId="61" applyNumberFormat="1" applyFont="1" applyAlignment="1">
      <alignment horizontal="right" indent="1"/>
    </xf>
    <xf numFmtId="165" fontId="19" fillId="0" borderId="58" xfId="48" applyNumberFormat="1" applyFont="1" applyFill="1" applyBorder="1" applyAlignment="1">
      <alignment horizontal="right" vertical="center"/>
    </xf>
    <xf numFmtId="165" fontId="17" fillId="0" borderId="0" xfId="81" applyNumberFormat="1" applyFont="1" applyFill="1" applyBorder="1" applyAlignment="1">
      <alignment vertical="center"/>
    </xf>
    <xf numFmtId="165" fontId="5" fillId="0" borderId="0" xfId="81" applyNumberFormat="1" applyFont="1" applyFill="1" applyBorder="1" applyAlignment="1">
      <alignment vertical="center"/>
    </xf>
    <xf numFmtId="0" fontId="6" fillId="0" borderId="35" xfId="48" applyFont="1" applyFill="1" applyBorder="1" applyAlignment="1">
      <alignment horizontal="right" vertical="center" indent="1"/>
    </xf>
    <xf numFmtId="165" fontId="19" fillId="0" borderId="50" xfId="48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45" xfId="48" applyFont="1" applyBorder="1" applyAlignment="1">
      <alignment horizontal="right" vertical="center" indent="1"/>
    </xf>
    <xf numFmtId="14" fontId="6" fillId="0" borderId="36" xfId="59" applyNumberFormat="1" applyFont="1" applyFill="1" applyBorder="1" applyAlignment="1">
      <alignment horizontal="center" vertical="center" wrapText="1"/>
    </xf>
    <xf numFmtId="0" fontId="19" fillId="0" borderId="37" xfId="59" applyFont="1" applyFill="1" applyBorder="1" applyAlignment="1">
      <alignment horizontal="center" vertical="center" wrapText="1"/>
    </xf>
    <xf numFmtId="0" fontId="5" fillId="0" borderId="0" xfId="58"/>
    <xf numFmtId="14" fontId="11" fillId="0" borderId="26" xfId="58" applyNumberFormat="1" applyFont="1" applyFill="1" applyBorder="1" applyAlignment="1">
      <alignment horizontal="center" vertical="center" wrapText="1"/>
    </xf>
    <xf numFmtId="4" fontId="12" fillId="0" borderId="19" xfId="58" applyNumberFormat="1" applyFont="1" applyFill="1" applyBorder="1" applyAlignment="1">
      <alignment vertical="center"/>
    </xf>
    <xf numFmtId="10" fontId="11" fillId="0" borderId="26" xfId="59" applyNumberFormat="1" applyFont="1" applyFill="1" applyBorder="1" applyAlignment="1">
      <alignment horizontal="center" vertical="center" wrapText="1"/>
    </xf>
    <xf numFmtId="10" fontId="12" fillId="0" borderId="24" xfId="68" applyNumberFormat="1" applyFont="1" applyFill="1" applyBorder="1" applyAlignment="1">
      <alignment vertical="center"/>
    </xf>
    <xf numFmtId="10" fontId="12" fillId="0" borderId="23" xfId="68" applyNumberFormat="1" applyFont="1" applyFill="1" applyBorder="1" applyAlignment="1">
      <alignment vertical="center"/>
    </xf>
    <xf numFmtId="0" fontId="3" fillId="0" borderId="17" xfId="58" applyFont="1" applyFill="1" applyBorder="1" applyAlignment="1">
      <alignment vertical="center"/>
    </xf>
    <xf numFmtId="4" fontId="3" fillId="0" borderId="18" xfId="58" applyNumberFormat="1" applyFont="1" applyFill="1" applyBorder="1" applyAlignment="1">
      <alignment horizontal="right" vertical="center" wrapText="1"/>
    </xf>
    <xf numFmtId="4" fontId="3" fillId="0" borderId="18" xfId="58" applyNumberFormat="1" applyFont="1" applyFill="1" applyBorder="1" applyAlignment="1">
      <alignment horizontal="right" vertical="center"/>
    </xf>
    <xf numFmtId="0" fontId="3" fillId="0" borderId="14" xfId="58" applyFont="1" applyFill="1" applyBorder="1" applyAlignment="1">
      <alignment vertical="center"/>
    </xf>
    <xf numFmtId="4" fontId="3" fillId="0" borderId="12" xfId="58" applyNumberFormat="1" applyFont="1" applyFill="1" applyBorder="1" applyAlignment="1">
      <alignment horizontal="right" vertical="center" wrapText="1"/>
    </xf>
    <xf numFmtId="4" fontId="20" fillId="0" borderId="21" xfId="58" applyNumberFormat="1" applyFont="1" applyFill="1" applyBorder="1" applyAlignment="1">
      <alignment horizontal="right" vertical="center" wrapText="1"/>
    </xf>
    <xf numFmtId="4" fontId="20" fillId="0" borderId="18" xfId="58" applyNumberFormat="1" applyFont="1" applyFill="1" applyBorder="1" applyAlignment="1">
      <alignment horizontal="right" vertical="center" wrapText="1"/>
    </xf>
    <xf numFmtId="165" fontId="20" fillId="0" borderId="59" xfId="58" applyNumberFormat="1" applyFont="1" applyFill="1" applyBorder="1" applyAlignment="1">
      <alignment horizontal="right" vertical="center"/>
    </xf>
    <xf numFmtId="0" fontId="6" fillId="0" borderId="17" xfId="58" applyFont="1" applyFill="1" applyBorder="1" applyAlignment="1">
      <alignment vertical="center"/>
    </xf>
    <xf numFmtId="165" fontId="8" fillId="0" borderId="22" xfId="58" applyNumberFormat="1" applyFont="1" applyFill="1" applyBorder="1" applyAlignment="1">
      <alignment horizontal="right" vertical="center"/>
    </xf>
    <xf numFmtId="0" fontId="6" fillId="0" borderId="0" xfId="58" applyFont="1" applyFill="1"/>
    <xf numFmtId="0" fontId="20" fillId="0" borderId="17" xfId="58" applyFont="1" applyFill="1" applyBorder="1" applyAlignment="1">
      <alignment vertical="center"/>
    </xf>
    <xf numFmtId="165" fontId="8" fillId="0" borderId="19" xfId="58" applyNumberFormat="1" applyFont="1" applyFill="1" applyBorder="1" applyAlignment="1">
      <alignment horizontal="right" vertical="center"/>
    </xf>
    <xf numFmtId="165" fontId="8" fillId="0" borderId="29" xfId="58" applyNumberFormat="1" applyFont="1" applyFill="1" applyBorder="1" applyAlignment="1">
      <alignment horizontal="right" vertical="center"/>
    </xf>
    <xf numFmtId="165" fontId="16" fillId="29" borderId="50" xfId="48" applyNumberFormat="1" applyFont="1" applyFill="1" applyBorder="1" applyAlignment="1">
      <alignment horizontal="right" vertical="center"/>
    </xf>
    <xf numFmtId="165" fontId="16" fillId="29" borderId="43" xfId="48" applyNumberFormat="1" applyFont="1" applyFill="1" applyBorder="1" applyAlignment="1">
      <alignment vertical="center"/>
    </xf>
    <xf numFmtId="165" fontId="19" fillId="29" borderId="50" xfId="48" applyNumberFormat="1" applyFont="1" applyFill="1" applyBorder="1" applyAlignment="1">
      <alignment horizontal="right" vertical="center"/>
    </xf>
    <xf numFmtId="165" fontId="16" fillId="29" borderId="69" xfId="48" applyNumberFormat="1" applyFont="1" applyFill="1" applyBorder="1" applyAlignment="1">
      <alignment vertical="center"/>
    </xf>
    <xf numFmtId="165" fontId="16" fillId="0" borderId="44" xfId="48" applyNumberFormat="1" applyFont="1" applyFill="1" applyBorder="1" applyAlignment="1">
      <alignment horizontal="right" vertical="center"/>
    </xf>
    <xf numFmtId="0" fontId="6" fillId="0" borderId="70" xfId="48" applyFont="1" applyBorder="1" applyAlignment="1">
      <alignment horizontal="left" vertical="center" indent="1"/>
    </xf>
    <xf numFmtId="0" fontId="6" fillId="29" borderId="71" xfId="48" applyFont="1" applyFill="1" applyBorder="1" applyAlignment="1">
      <alignment vertical="center"/>
    </xf>
    <xf numFmtId="0" fontId="6" fillId="29" borderId="72" xfId="48" applyFont="1" applyFill="1" applyBorder="1" applyAlignment="1">
      <alignment vertical="center"/>
    </xf>
    <xf numFmtId="0" fontId="6" fillId="0" borderId="72" xfId="48" applyFont="1" applyFill="1" applyBorder="1" applyAlignment="1">
      <alignment vertical="center"/>
    </xf>
    <xf numFmtId="0" fontId="6" fillId="0" borderId="73" xfId="48" applyFont="1" applyFill="1" applyBorder="1" applyAlignment="1">
      <alignment vertical="center"/>
    </xf>
    <xf numFmtId="0" fontId="6" fillId="29" borderId="73" xfId="48" applyFont="1" applyFill="1" applyBorder="1" applyAlignment="1">
      <alignment vertical="center"/>
    </xf>
    <xf numFmtId="165" fontId="19" fillId="0" borderId="72" xfId="48" applyNumberFormat="1" applyFont="1" applyFill="1" applyBorder="1" applyAlignment="1">
      <alignment vertical="center"/>
    </xf>
    <xf numFmtId="0" fontId="5" fillId="0" borderId="45" xfId="48" applyFont="1" applyBorder="1" applyAlignment="1">
      <alignment horizontal="right" vertical="center" indent="1"/>
    </xf>
    <xf numFmtId="0" fontId="5" fillId="29" borderId="46" xfId="48" applyFont="1" applyFill="1" applyBorder="1" applyAlignment="1">
      <alignment vertical="center"/>
    </xf>
    <xf numFmtId="0" fontId="5" fillId="29" borderId="34" xfId="48" applyFont="1" applyFill="1" applyBorder="1" applyAlignment="1">
      <alignment vertical="center"/>
    </xf>
    <xf numFmtId="0" fontId="5" fillId="0" borderId="34" xfId="48" applyFont="1" applyFill="1" applyBorder="1" applyAlignment="1">
      <alignment vertical="center"/>
    </xf>
    <xf numFmtId="165" fontId="16" fillId="0" borderId="34" xfId="48" applyNumberFormat="1" applyFont="1" applyFill="1" applyBorder="1" applyAlignment="1">
      <alignment horizontal="right" vertical="center"/>
    </xf>
    <xf numFmtId="165" fontId="20" fillId="0" borderId="22" xfId="58" applyNumberFormat="1" applyFont="1" applyFill="1" applyBorder="1" applyAlignment="1">
      <alignment horizontal="right" vertical="center"/>
    </xf>
    <xf numFmtId="165" fontId="17" fillId="29" borderId="0" xfId="81" applyNumberFormat="1" applyFont="1" applyFill="1" applyBorder="1" applyAlignment="1">
      <alignment vertical="center"/>
    </xf>
    <xf numFmtId="0" fontId="51" fillId="27" borderId="0" xfId="58" applyFont="1" applyFill="1" applyBorder="1" applyAlignment="1">
      <alignment horizontal="left" vertical="center"/>
    </xf>
    <xf numFmtId="0" fontId="51" fillId="27" borderId="54" xfId="58" applyFont="1" applyFill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24" borderId="0" xfId="48" applyFont="1" applyFill="1" applyBorder="1" applyAlignment="1">
      <alignment horizontal="left" vertical="center" wrapText="1"/>
    </xf>
    <xf numFmtId="0" fontId="54" fillId="0" borderId="0" xfId="0" applyFont="1"/>
    <xf numFmtId="0" fontId="51" fillId="28" borderId="0" xfId="60" applyFont="1" applyFill="1" applyBorder="1" applyAlignment="1">
      <alignment horizontal="left" vertical="center"/>
    </xf>
    <xf numFmtId="0" fontId="51" fillId="28" borderId="54" xfId="60" applyFont="1" applyFill="1" applyBorder="1" applyAlignment="1">
      <alignment horizontal="left" vertical="center"/>
    </xf>
    <xf numFmtId="0" fontId="47" fillId="0" borderId="27" xfId="60" applyFont="1" applyBorder="1" applyAlignment="1">
      <alignment horizontal="left" vertical="center" wrapText="1"/>
    </xf>
    <xf numFmtId="0" fontId="21" fillId="26" borderId="0" xfId="58" applyFont="1" applyFill="1" applyAlignment="1">
      <alignment horizontal="left" vertical="center"/>
    </xf>
    <xf numFmtId="0" fontId="21" fillId="25" borderId="0" xfId="58" applyFont="1" applyFill="1" applyAlignment="1">
      <alignment horizontal="left" vertical="center"/>
    </xf>
    <xf numFmtId="0" fontId="47" fillId="0" borderId="27" xfId="58" applyFont="1" applyBorder="1" applyAlignment="1">
      <alignment horizontal="left" vertical="center" wrapText="1"/>
    </xf>
    <xf numFmtId="0" fontId="47" fillId="0" borderId="0" xfId="60" applyFont="1" applyBorder="1" applyAlignment="1">
      <alignment horizontal="left" vertical="center" wrapText="1"/>
    </xf>
    <xf numFmtId="4" fontId="12" fillId="0" borderId="24" xfId="58" applyNumberFormat="1" applyFont="1" applyFill="1" applyBorder="1" applyAlignment="1">
      <alignment vertical="center"/>
    </xf>
    <xf numFmtId="0" fontId="12" fillId="0" borderId="16" xfId="58" applyFont="1" applyBorder="1" applyAlignment="1">
      <alignment horizontal="right" vertical="center"/>
    </xf>
    <xf numFmtId="0" fontId="11" fillId="0" borderId="20" xfId="58" applyFont="1" applyBorder="1" applyAlignment="1">
      <alignment vertical="center"/>
    </xf>
    <xf numFmtId="0" fontId="11" fillId="0" borderId="17" xfId="58" applyFont="1" applyBorder="1" applyAlignment="1">
      <alignment vertical="center"/>
    </xf>
    <xf numFmtId="0" fontId="49" fillId="0" borderId="17" xfId="60" applyFont="1" applyBorder="1" applyAlignment="1">
      <alignment vertical="center"/>
    </xf>
    <xf numFmtId="4" fontId="11" fillId="0" borderId="22" xfId="58" applyNumberFormat="1" applyFont="1" applyFill="1" applyBorder="1" applyAlignment="1">
      <alignment vertical="center"/>
    </xf>
    <xf numFmtId="4" fontId="49" fillId="0" borderId="22" xfId="58" applyNumberFormat="1" applyFont="1" applyFill="1" applyBorder="1" applyAlignment="1">
      <alignment vertical="center"/>
    </xf>
    <xf numFmtId="10" fontId="49" fillId="0" borderId="22" xfId="68" applyNumberFormat="1" applyFont="1" applyFill="1" applyBorder="1" applyAlignment="1">
      <alignment vertical="center"/>
    </xf>
    <xf numFmtId="0" fontId="12" fillId="0" borderId="17" xfId="58" applyFont="1" applyBorder="1" applyAlignment="1">
      <alignment horizontal="right" vertical="center"/>
    </xf>
    <xf numFmtId="2" fontId="5" fillId="0" borderId="20" xfId="58" applyNumberFormat="1" applyFont="1" applyFill="1" applyBorder="1" applyAlignment="1">
      <alignment horizontal="left" vertical="center" indent="1"/>
    </xf>
    <xf numFmtId="0" fontId="51" fillId="0" borderId="0" xfId="58" applyFont="1" applyFill="1" applyBorder="1" applyAlignment="1">
      <alignment horizontal="left" vertical="center"/>
    </xf>
    <xf numFmtId="49" fontId="5" fillId="0" borderId="62" xfId="60" applyNumberFormat="1" applyFont="1" applyBorder="1" applyAlignment="1">
      <alignment horizontal="center" vertical="center"/>
    </xf>
    <xf numFmtId="0" fontId="5" fillId="0" borderId="0" xfId="60" applyFont="1" applyAlignment="1">
      <alignment horizontal="center"/>
    </xf>
    <xf numFmtId="0" fontId="16" fillId="0" borderId="0" xfId="60" applyFont="1" applyAlignment="1">
      <alignment horizontal="center"/>
    </xf>
    <xf numFmtId="169" fontId="11" fillId="0" borderId="22" xfId="58" applyNumberFormat="1" applyFont="1" applyFill="1" applyBorder="1" applyAlignment="1">
      <alignment vertical="center"/>
    </xf>
    <xf numFmtId="169" fontId="49" fillId="0" borderId="22" xfId="58" applyNumberFormat="1" applyFont="1" applyFill="1" applyBorder="1" applyAlignment="1">
      <alignment vertical="center"/>
    </xf>
    <xf numFmtId="169" fontId="12" fillId="0" borderId="24" xfId="58" applyNumberFormat="1" applyFont="1" applyFill="1" applyBorder="1" applyAlignment="1">
      <alignment vertical="center"/>
    </xf>
    <xf numFmtId="169" fontId="50" fillId="0" borderId="24" xfId="58" applyNumberFormat="1" applyFont="1" applyFill="1" applyBorder="1" applyAlignment="1">
      <alignment vertical="center"/>
    </xf>
    <xf numFmtId="169" fontId="11" fillId="0" borderId="13" xfId="58" applyNumberFormat="1" applyFont="1" applyFill="1" applyBorder="1" applyAlignment="1">
      <alignment vertical="center"/>
    </xf>
    <xf numFmtId="169" fontId="11" fillId="0" borderId="24" xfId="58" applyNumberFormat="1" applyFont="1" applyFill="1" applyBorder="1" applyAlignment="1">
      <alignment vertical="center"/>
    </xf>
    <xf numFmtId="169" fontId="49" fillId="0" borderId="24" xfId="58" applyNumberFormat="1" applyFont="1" applyFill="1" applyBorder="1" applyAlignment="1">
      <alignment vertical="center"/>
    </xf>
    <xf numFmtId="10" fontId="49" fillId="0" borderId="24" xfId="68" applyNumberFormat="1" applyFont="1" applyFill="1" applyBorder="1" applyAlignment="1">
      <alignment vertical="center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79083094555876"/>
          <c:y val="1.898738089106361E-2"/>
          <c:w val="0.59455587392550147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України'!$K$2</c:f>
              <c:strCache>
                <c:ptCount val="1"/>
                <c:pt idx="0">
                  <c:v>2-й квартал 2018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9.8724625226280331E-3"/>
                  <c:y val="-2.788155159397525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224950231241257E-3"/>
                  <c:y val="-2.49543268397564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8385202011174E-3"/>
                  <c:y val="5.915099689224388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908946469409E-3"/>
                  <c:y val="5.91509968922428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82791441133633E-3"/>
                  <c:y val="2.95754984461219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5.5571903808097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042806566517E-3"/>
                  <c:y val="5.596803682130474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90171464800148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8454473233907E-3"/>
                  <c:y val="-4.1615287971039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6908946469409E-3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'Індекси світу та України'!$J$3:$J$20</c:f>
              <c:strCache>
                <c:ptCount val="18"/>
                <c:pt idx="0">
                  <c:v>Ibovespa Sao Paulo SE Index (Бразилія)</c:v>
                </c:pt>
                <c:pt idx="1">
                  <c:v>BIST 100 National Index (Туреччина)</c:v>
                </c:pt>
                <c:pt idx="2">
                  <c:v>SHANGHAI SE COMPOSITE (Китай)</c:v>
                </c:pt>
                <c:pt idx="3">
                  <c:v>РТС (Росія)</c:v>
                </c:pt>
                <c:pt idx="4">
                  <c:v>HANG SENG (Гонг-Конг)</c:v>
                </c:pt>
                <c:pt idx="5">
                  <c:v>УБ (Україна)</c:v>
                </c:pt>
                <c:pt idx="6">
                  <c:v>WSE WIG 20 (Польща)</c:v>
                </c:pt>
                <c:pt idx="7">
                  <c:v>ММВБ (Росія)</c:v>
                </c:pt>
                <c:pt idx="8">
                  <c:v>FTSE/JSE Africa All-Share Index (ПАР)</c:v>
                </c:pt>
                <c:pt idx="9">
                  <c:v>DJIA (США)</c:v>
                </c:pt>
                <c:pt idx="10">
                  <c:v>DAX (ФРН)</c:v>
                </c:pt>
                <c:pt idx="11">
                  <c:v>S&amp;P 500 (США)</c:v>
                </c:pt>
                <c:pt idx="12">
                  <c:v>CAC 40 (Франція)</c:v>
                </c:pt>
                <c:pt idx="13">
                  <c:v>NIKKEI 225 (Японія)</c:v>
                </c:pt>
                <c:pt idx="14">
                  <c:v>S&amp;P BSE SENSEX Index (Індія)</c:v>
                </c:pt>
                <c:pt idx="15">
                  <c:v>Cyprus SE General Index (Кіпр)</c:v>
                </c:pt>
                <c:pt idx="16">
                  <c:v>FTSE 100 (Великобританія)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-0.17286315464925195</c:v>
                </c:pt>
                <c:pt idx="1">
                  <c:v>-0.16510368902168437</c:v>
                </c:pt>
                <c:pt idx="2">
                  <c:v>-0.1099027346986946</c:v>
                </c:pt>
                <c:pt idx="3">
                  <c:v>-9.7948643923719825E-2</c:v>
                </c:pt>
                <c:pt idx="4">
                  <c:v>-5.7724323422626567E-2</c:v>
                </c:pt>
                <c:pt idx="5">
                  <c:v>-4.4758888311311584E-2</c:v>
                </c:pt>
                <c:pt idx="6">
                  <c:v>-3.0370343560835789E-2</c:v>
                </c:pt>
                <c:pt idx="7">
                  <c:v>-9.2411040085816909E-3</c:v>
                </c:pt>
                <c:pt idx="8">
                  <c:v>-1.8974476931029605E-3</c:v>
                </c:pt>
                <c:pt idx="9">
                  <c:v>6.007523510451751E-4</c:v>
                </c:pt>
                <c:pt idx="10">
                  <c:v>2.082215607027682E-2</c:v>
                </c:pt>
                <c:pt idx="11">
                  <c:v>2.2250243291036753E-2</c:v>
                </c:pt>
                <c:pt idx="12">
                  <c:v>3.0944593888490912E-2</c:v>
                </c:pt>
                <c:pt idx="13">
                  <c:v>5.2586879958864019E-2</c:v>
                </c:pt>
                <c:pt idx="14">
                  <c:v>6.8198969446153113E-2</c:v>
                </c:pt>
                <c:pt idx="15">
                  <c:v>7.0372030479605385E-2</c:v>
                </c:pt>
                <c:pt idx="16">
                  <c:v>8.0078111161024923E-2</c:v>
                </c:pt>
                <c:pt idx="17">
                  <c:v>0.29535782282450418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України'!$L$2</c:f>
              <c:strCache>
                <c:ptCount val="1"/>
                <c:pt idx="0">
                  <c:v>Рік (12 міс. до 30.06.2018)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8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'Індекси світу та України'!$J$3:$J$20</c:f>
              <c:strCache>
                <c:ptCount val="18"/>
                <c:pt idx="0">
                  <c:v>Ibovespa Sao Paulo SE Index (Бразилія)</c:v>
                </c:pt>
                <c:pt idx="1">
                  <c:v>BIST 100 National Index (Туреччина)</c:v>
                </c:pt>
                <c:pt idx="2">
                  <c:v>SHANGHAI SE COMPOSITE (Китай)</c:v>
                </c:pt>
                <c:pt idx="3">
                  <c:v>РТС (Росія)</c:v>
                </c:pt>
                <c:pt idx="4">
                  <c:v>HANG SENG (Гонг-Конг)</c:v>
                </c:pt>
                <c:pt idx="5">
                  <c:v>УБ (Україна)</c:v>
                </c:pt>
                <c:pt idx="6">
                  <c:v>WSE WIG 20 (Польща)</c:v>
                </c:pt>
                <c:pt idx="7">
                  <c:v>ММВБ (Росія)</c:v>
                </c:pt>
                <c:pt idx="8">
                  <c:v>FTSE/JSE Africa All-Share Index (ПАР)</c:v>
                </c:pt>
                <c:pt idx="9">
                  <c:v>DJIA (США)</c:v>
                </c:pt>
                <c:pt idx="10">
                  <c:v>DAX (ФРН)</c:v>
                </c:pt>
                <c:pt idx="11">
                  <c:v>S&amp;P 500 (США)</c:v>
                </c:pt>
                <c:pt idx="12">
                  <c:v>CAC 40 (Франція)</c:v>
                </c:pt>
                <c:pt idx="13">
                  <c:v>NIKKEI 225 (Японія)</c:v>
                </c:pt>
                <c:pt idx="14">
                  <c:v>S&amp;P BSE SENSEX Index (Індія)</c:v>
                </c:pt>
                <c:pt idx="15">
                  <c:v>Cyprus SE General Index (Кіпр)</c:v>
                </c:pt>
                <c:pt idx="16">
                  <c:v>FTSE 100 (Великобританія)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України'!$L$3:$L$20</c:f>
              <c:numCache>
                <c:formatCode>0.0%</c:formatCode>
                <c:ptCount val="18"/>
                <c:pt idx="0">
                  <c:v>0.12256015384427044</c:v>
                </c:pt>
                <c:pt idx="1">
                  <c:v>-4.4659320353164556E-2</c:v>
                </c:pt>
                <c:pt idx="2">
                  <c:v>-0.11879582524518184</c:v>
                </c:pt>
                <c:pt idx="3">
                  <c:v>0.12376118925831192</c:v>
                </c:pt>
                <c:pt idx="4">
                  <c:v>0.10059081110578938</c:v>
                </c:pt>
                <c:pt idx="5">
                  <c:v>0.50830326977037155</c:v>
                </c:pt>
                <c:pt idx="6">
                  <c:v>-6.8071136620575734E-2</c:v>
                </c:pt>
                <c:pt idx="7">
                  <c:v>0.1990422984836393</c:v>
                </c:pt>
                <c:pt idx="8">
                  <c:v>7.2818764833317617E-2</c:v>
                </c:pt>
                <c:pt idx="9">
                  <c:v>0.12964908525346797</c:v>
                </c:pt>
                <c:pt idx="10">
                  <c:v>1.9058637968636383E-3</c:v>
                </c:pt>
                <c:pt idx="11">
                  <c:v>0.1139798878439886</c:v>
                </c:pt>
                <c:pt idx="12">
                  <c:v>4.0330581094698337E-2</c:v>
                </c:pt>
                <c:pt idx="13">
                  <c:v>0.11173024289899436</c:v>
                </c:pt>
                <c:pt idx="14">
                  <c:v>0.13891579384126507</c:v>
                </c:pt>
                <c:pt idx="15">
                  <c:v>-6.6093077825576718E-2</c:v>
                </c:pt>
                <c:pt idx="16">
                  <c:v>4.22510365500115E-2</c:v>
                </c:pt>
                <c:pt idx="17">
                  <c:v>0.61630100614868621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392469056"/>
        <c:axId val="392467376"/>
      </c:barChart>
      <c:catAx>
        <c:axId val="3924690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924673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92467376"/>
        <c:scaling>
          <c:orientation val="minMax"/>
          <c:max val="0.65000000000000013"/>
          <c:min val="-0.25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392469056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83951198582771"/>
          <c:y val="0.94579412867509216"/>
          <c:w val="0.62416048801417223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2.209785253974365E-2"/>
          <c:w val="0.94639556377079481"/>
          <c:h val="0.6830541484270433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управлінні'!$F$12:$F$16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усіх КУА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управлінні'!$B$3:$B$16</c:f>
              <c:numCache>
                <c:formatCode>General</c:formatCode>
                <c:ptCount val="5"/>
                <c:pt idx="0">
                  <c:v>299</c:v>
                </c:pt>
                <c:pt idx="1">
                  <c:v>300</c:v>
                </c:pt>
                <c:pt idx="2">
                  <c:v>296</c:v>
                </c:pt>
                <c:pt idx="3">
                  <c:v>296</c:v>
                </c:pt>
                <c:pt idx="4">
                  <c:v>291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управлінні'!$C$3:$C$16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(таких,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335862568197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управлінні'!$G$3:$G$16</c:f>
              <c:numCache>
                <c:formatCode>0</c:formatCode>
                <c:ptCount val="5"/>
                <c:pt idx="0">
                  <c:v>1157</c:v>
                </c:pt>
                <c:pt idx="1">
                  <c:v>1153</c:v>
                </c:pt>
                <c:pt idx="2">
                  <c:v>1160</c:v>
                </c:pt>
                <c:pt idx="3">
                  <c:v>1166</c:v>
                </c:pt>
                <c:pt idx="4">
                  <c:v>1203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476894048"/>
        <c:axId val="476894608"/>
      </c:barChart>
      <c:barChart>
        <c:barDir val="col"/>
        <c:grouping val="clustered"/>
        <c:varyColors val="0"/>
        <c:ser>
          <c:idx val="5"/>
          <c:order val="5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управлінні'!$H$3:$H$16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 formatCode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управлінні'!$E$3:$E$16</c:f>
            </c:numRef>
          </c:val>
        </c:ser>
        <c:ser>
          <c:idx val="6"/>
          <c:order val="6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30.06.2017</c:v>
                </c:pt>
                <c:pt idx="1">
                  <c:v>30.09.2017</c:v>
                </c:pt>
                <c:pt idx="2">
                  <c:v>31.12.2017</c:v>
                </c:pt>
                <c:pt idx="3">
                  <c:v>31.03.2018</c:v>
                </c:pt>
                <c:pt idx="4">
                  <c:v>30.06.2018</c:v>
                </c:pt>
              </c:strCache>
            </c:strRef>
          </c:cat>
          <c:val>
            <c:numRef>
              <c:f>'КУА-ІСІ-НПФ та СК в управлінні'!$I$3:$I$16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71"/>
        <c:axId val="664686960"/>
        <c:axId val="664685280"/>
      </c:barChart>
      <c:catAx>
        <c:axId val="476894048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7689460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76894608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76894048"/>
        <c:crosses val="autoZero"/>
        <c:crossBetween val="between"/>
        <c:majorUnit val="250"/>
      </c:valAx>
      <c:valAx>
        <c:axId val="6646852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664686960"/>
        <c:crosses val="max"/>
        <c:crossBetween val="between"/>
      </c:valAx>
      <c:catAx>
        <c:axId val="66468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4685280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4336985241755015E-3"/>
          <c:y val="0.77362864393287378"/>
          <c:w val="0.99028390647801734"/>
          <c:h val="0.226371269623307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'КУА-ІСІ-НПФ та СК в управлінні'!$C$2:$D$2</c:f>
            </c:strRef>
          </c:cat>
          <c:val>
            <c:numRef>
              <c:f>'КУА-ІСІ-НПФ та СК в управлінні'!$C$16:$D$16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59421432921888E-2"/>
          <c:y val="0.22737507890627595"/>
          <c:w val="0.97084881124832068"/>
          <c:h val="0.731508937173992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5179113539769277E-3"/>
                  <c:y val="1.02065336281172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551633407029325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2 кв. '17</c:v>
                </c:pt>
                <c:pt idx="1">
                  <c:v>3 кв. '17</c:v>
                </c:pt>
                <c:pt idx="2">
                  <c:v>4 кв. '17</c:v>
                </c:pt>
                <c:pt idx="3">
                  <c:v>1 кв. '18</c:v>
                </c:pt>
                <c:pt idx="4">
                  <c:v>2 кв. '18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#,##0</c:formatCode>
                <c:ptCount val="5"/>
                <c:pt idx="0">
                  <c:v>903.57120462</c:v>
                </c:pt>
                <c:pt idx="1">
                  <c:v>2536.48863738</c:v>
                </c:pt>
                <c:pt idx="2">
                  <c:v>162.52225512999996</c:v>
                </c:pt>
                <c:pt idx="3">
                  <c:v>2145.2143816950002</c:v>
                </c:pt>
                <c:pt idx="4">
                  <c:v>2770.1060579999998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467609504"/>
        <c:axId val="467610064"/>
      </c:barChart>
      <c:catAx>
        <c:axId val="467609504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7610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67610064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9.3348932385121305E-3"/>
              <c:y val="1.9230738359539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467609504"/>
        <c:crosses val="autoZero"/>
        <c:crossBetween val="between"/>
        <c:majorUnit val="2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6.6263511593675523E-2"/>
          <c:w val="0.94639556377079481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притік'!$B$3:$E$3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'Активи-ВЧА-Чистий притік'!$B$4:$E$4</c:f>
              <c:numCache>
                <c:formatCode>#\ ##0.0</c:formatCode>
                <c:ptCount val="4"/>
                <c:pt idx="0">
                  <c:v>242027.45306396711</c:v>
                </c:pt>
                <c:pt idx="1">
                  <c:v>263479.38235357398</c:v>
                </c:pt>
                <c:pt idx="2">
                  <c:v>261188.73690439787</c:v>
                </c:pt>
                <c:pt idx="3">
                  <c:v>266234.14326493035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'Активи-ВЧА-Чистий притік'!$B$3:$E$3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'Активи-ВЧА-Чистий притік'!$B$6:$E$6</c:f>
              <c:numCache>
                <c:formatCode>#\ ##0.0</c:formatCode>
                <c:ptCount val="4"/>
                <c:pt idx="0">
                  <c:v>234376.57526222963</c:v>
                </c:pt>
                <c:pt idx="1">
                  <c:v>254957.86264659188</c:v>
                </c:pt>
                <c:pt idx="2">
                  <c:v>252508.21654045035</c:v>
                </c:pt>
                <c:pt idx="3">
                  <c:v>257881.45867737904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463142816"/>
        <c:axId val="463141136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'Активи-ВЧА-Чистий притік'!$B$3:$E$3</c:f>
              <c:strCache>
                <c:ptCount val="4"/>
                <c:pt idx="0">
                  <c:v>30.06.2017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</c:strCache>
            </c:strRef>
          </c:cat>
          <c:val>
            <c:numRef>
              <c:f>'Активи-ВЧА-Чистий притік'!$B$5:$E$5</c:f>
              <c:numCache>
                <c:formatCode>#\ ##0.0</c:formatCode>
                <c:ptCount val="4"/>
                <c:pt idx="0">
                  <c:v>64.569651749900004</c:v>
                </c:pt>
                <c:pt idx="1">
                  <c:v>75.121017229900019</c:v>
                </c:pt>
                <c:pt idx="2">
                  <c:v>83.213722434499999</c:v>
                </c:pt>
                <c:pt idx="3">
                  <c:v>84.079655589999973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притік'!$B$7:$E$7</c:f>
              <c:numCache>
                <c:formatCode>#\ ##0.0</c:formatCode>
                <c:ptCount val="4"/>
                <c:pt idx="0">
                  <c:v>1111.8007173338001</c:v>
                </c:pt>
                <c:pt idx="1">
                  <c:v>1193.9790899675002</c:v>
                </c:pt>
                <c:pt idx="2">
                  <c:v>1216.5511660492</c:v>
                </c:pt>
                <c:pt idx="3">
                  <c:v>1264.6039567880002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притік'!$B$8:$E$8</c:f>
              <c:numCache>
                <c:formatCode>#\ ##0.0</c:formatCode>
                <c:ptCount val="4"/>
                <c:pt idx="0">
                  <c:v>83.31352511</c:v>
                </c:pt>
                <c:pt idx="1">
                  <c:v>123.5640004</c:v>
                </c:pt>
                <c:pt idx="2">
                  <c:v>106.5540896</c:v>
                </c:pt>
                <c:pt idx="3">
                  <c:v>107.58750822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704165456"/>
        <c:axId val="395548272"/>
      </c:barChart>
      <c:catAx>
        <c:axId val="463142816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31411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63141136"/>
        <c:scaling>
          <c:orientation val="minMax"/>
          <c:max val="3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3142816"/>
        <c:crosses val="autoZero"/>
        <c:crossBetween val="between"/>
        <c:majorUnit val="50000"/>
      </c:valAx>
      <c:valAx>
        <c:axId val="395548272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04165456"/>
        <c:crosses val="max"/>
        <c:crossBetween val="between"/>
        <c:majorUnit val="250"/>
      </c:valAx>
      <c:catAx>
        <c:axId val="704165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548272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431010</xdr:colOff>
      <xdr:row>20</xdr:row>
      <xdr:rowOff>28816</xdr:rowOff>
    </xdr:to>
    <xdr:graphicFrame macro="">
      <xdr:nvGraphicFramePr>
        <xdr:cNvPr id="2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21769</xdr:colOff>
      <xdr:row>1</xdr:row>
      <xdr:rowOff>10886</xdr:rowOff>
    </xdr:from>
    <xdr:to>
      <xdr:col>23</xdr:col>
      <xdr:colOff>10885</xdr:colOff>
      <xdr:row>20</xdr:row>
      <xdr:rowOff>21772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10884</xdr:colOff>
      <xdr:row>20</xdr:row>
      <xdr:rowOff>87085</xdr:rowOff>
    </xdr:from>
    <xdr:to>
      <xdr:col>6</xdr:col>
      <xdr:colOff>4353</xdr:colOff>
      <xdr:row>39</xdr:row>
      <xdr:rowOff>152400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20</xdr:row>
      <xdr:rowOff>32657</xdr:rowOff>
    </xdr:from>
    <xdr:to>
      <xdr:col>11</xdr:col>
      <xdr:colOff>10885</xdr:colOff>
      <xdr:row>34</xdr:row>
      <xdr:rowOff>2175</xdr:rowOff>
    </xdr:to>
    <xdr:graphicFrame macro="">
      <xdr:nvGraphicFramePr>
        <xdr:cNvPr id="6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10887</xdr:rowOff>
    </xdr:from>
    <xdr:to>
      <xdr:col>17</xdr:col>
      <xdr:colOff>10886</xdr:colOff>
      <xdr:row>11</xdr:row>
      <xdr:rowOff>21773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vrylyuk/&#1056;&#1072;&#1073;&#1086;&#1095;&#1080;&#1081;%20&#1089;&#1090;&#1086;&#1083;/&#1040;&#1085;&#1072;&#1089;&#1090;&#1072;&#1089;&#1080;&#1103;%20&#1043;&#1072;&#1074;&#1088;&#1080;&#1083;&#1102;&#1082;/&#1040;&#1053;&#1040;&#1051;&#1030;&#1058;&#1048;&#1050;&#1040;%20&#1056;&#1048;&#1053;&#1050;&#1059;/&#1050;&#1042;&#1040;&#1056;&#1058;&#1040;&#1051;&#1068;&#1053;&#1030;%20&#1047;&#1042;&#1030;&#1058;&#1048;/2014/Q4%202014/final/Q4%202014%20&amp;%20Full%202014_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декси"/>
      <sheetName val="КУА та ІСІ"/>
      <sheetName val="Динаміка видів фондів"/>
      <sheetName val="Регіони"/>
      <sheetName val="Активи"/>
      <sheetName val="ІСІ та тлі банків та ВВП"/>
      <sheetName val="Притік-відтік відкритих ІСІ"/>
      <sheetName val="Інвестори"/>
      <sheetName val="Структура активів_фонди_4 кв 14"/>
      <sheetName val="Структура активів_фонди_2013-14"/>
      <sheetName val="Структура активів_типи ЦП"/>
      <sheetName val="Доходність ІСІ та ін."/>
      <sheetName val="НПФ в управлінні"/>
      <sheetName val="СК в управлінні"/>
      <sheetName val="Активи в АРК (на 28.02.2014)"/>
      <sheetName val="Активи у зоні АТО"/>
      <sheetName val="Активи ІСІ у банках що ліквід.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7">
          <cell r="B97">
            <v>42004</v>
          </cell>
        </row>
      </sheetData>
      <sheetData sheetId="5" refreshError="1"/>
      <sheetData sheetId="6" refreshError="1"/>
      <sheetData sheetId="7">
        <row r="12">
          <cell r="B12" t="str">
            <v xml:space="preserve">Юридичні особи 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L24"/>
  <sheetViews>
    <sheetView zoomScale="70" zoomScaleNormal="70" workbookViewId="0">
      <selection sqref="A1:XFD1"/>
    </sheetView>
  </sheetViews>
  <sheetFormatPr defaultColWidth="9.109375" defaultRowHeight="13.2" outlineLevelCol="1"/>
  <cols>
    <col min="1" max="1" width="39.5546875" style="4" customWidth="1"/>
    <col min="2" max="3" width="13.5546875" style="4" hidden="1" customWidth="1" outlineLevel="1"/>
    <col min="4" max="4" width="13.5546875" style="6" hidden="1" customWidth="1" outlineLevel="1"/>
    <col min="5" max="5" width="14.5546875" style="23" customWidth="1" collapsed="1"/>
    <col min="6" max="6" width="14.5546875" style="4" customWidth="1"/>
    <col min="7" max="7" width="13.77734375" style="4" bestFit="1" customWidth="1"/>
    <col min="8" max="8" width="15.5546875" style="4" customWidth="1"/>
    <col min="9" max="9" width="3.88671875" style="4" customWidth="1"/>
    <col min="10" max="10" width="44.33203125" style="4" customWidth="1"/>
    <col min="11" max="12" width="16.109375" style="4" customWidth="1"/>
    <col min="13" max="16384" width="9.109375" style="4"/>
  </cols>
  <sheetData>
    <row r="1" spans="1:12" s="202" customFormat="1" ht="24.6" customHeight="1" thickBot="1">
      <c r="A1" s="201" t="s">
        <v>23</v>
      </c>
      <c r="B1" s="201"/>
      <c r="C1" s="201"/>
      <c r="D1" s="201"/>
      <c r="E1" s="201"/>
      <c r="F1" s="201"/>
    </row>
    <row r="2" spans="1:12" ht="31.2" customHeight="1" thickBot="1">
      <c r="A2" s="13" t="s">
        <v>91</v>
      </c>
      <c r="B2" s="14">
        <v>42916</v>
      </c>
      <c r="C2" s="14">
        <v>43100</v>
      </c>
      <c r="D2" s="14" t="s">
        <v>92</v>
      </c>
      <c r="E2" s="14" t="s">
        <v>93</v>
      </c>
      <c r="F2" s="14" t="s">
        <v>80</v>
      </c>
      <c r="G2" s="14" t="s">
        <v>83</v>
      </c>
      <c r="H2" s="12" t="s">
        <v>81</v>
      </c>
      <c r="I2" s="12"/>
      <c r="J2" s="13" t="s">
        <v>82</v>
      </c>
      <c r="K2" s="14" t="s">
        <v>80</v>
      </c>
      <c r="L2" s="12" t="s">
        <v>81</v>
      </c>
    </row>
    <row r="3" spans="1:12" s="178" customFormat="1" ht="19.2" customHeight="1">
      <c r="A3" s="179" t="s">
        <v>2</v>
      </c>
      <c r="B3" s="173">
        <v>286.24</v>
      </c>
      <c r="C3" s="174">
        <v>315.06</v>
      </c>
      <c r="D3" s="174">
        <v>357.16</v>
      </c>
      <c r="E3" s="174">
        <v>462.65</v>
      </c>
      <c r="F3" s="199">
        <f t="shared" ref="F3:F20" si="0">E3/D3-1</f>
        <v>0.29535782282450418</v>
      </c>
      <c r="G3" s="199">
        <f t="shared" ref="G3:G20" si="1">E3/C3-1</f>
        <v>0.46845045388180018</v>
      </c>
      <c r="H3" s="199">
        <f t="shared" ref="H3:H20" si="2">E3/B3-1</f>
        <v>0.61630100614868621</v>
      </c>
      <c r="I3" s="175"/>
      <c r="J3" s="176" t="s">
        <v>20</v>
      </c>
      <c r="K3" s="177">
        <v>-0.17286315464925195</v>
      </c>
      <c r="L3" s="177">
        <v>0.12256015384427044</v>
      </c>
    </row>
    <row r="4" spans="1:12" s="38" customFormat="1" ht="19.2" customHeight="1">
      <c r="A4" s="168" t="s">
        <v>57</v>
      </c>
      <c r="B4" s="169">
        <v>7312.72</v>
      </c>
      <c r="C4" s="169">
        <v>7687.77</v>
      </c>
      <c r="D4" s="169">
        <v>7056.61</v>
      </c>
      <c r="E4" s="169">
        <v>7621.69</v>
      </c>
      <c r="F4" s="39">
        <f t="shared" si="0"/>
        <v>8.0078111161024923E-2</v>
      </c>
      <c r="G4" s="39">
        <f t="shared" si="1"/>
        <v>-8.5954704680292204E-3</v>
      </c>
      <c r="H4" s="39">
        <f t="shared" si="2"/>
        <v>4.22510365500115E-2</v>
      </c>
      <c r="I4" s="49"/>
      <c r="J4" s="15" t="s">
        <v>19</v>
      </c>
      <c r="K4" s="39">
        <v>-0.16510368902168437</v>
      </c>
      <c r="L4" s="39">
        <v>-4.4659320353164556E-2</v>
      </c>
    </row>
    <row r="5" spans="1:12" s="38" customFormat="1" ht="19.2" customHeight="1">
      <c r="A5" s="168" t="s">
        <v>18</v>
      </c>
      <c r="B5" s="169">
        <v>76.709999999999994</v>
      </c>
      <c r="C5" s="169">
        <v>69.5</v>
      </c>
      <c r="D5" s="169">
        <v>66.930000000000007</v>
      </c>
      <c r="E5" s="169">
        <v>71.64</v>
      </c>
      <c r="F5" s="39">
        <f t="shared" si="0"/>
        <v>7.0372030479605385E-2</v>
      </c>
      <c r="G5" s="39">
        <f t="shared" si="1"/>
        <v>3.0791366906474771E-2</v>
      </c>
      <c r="H5" s="39">
        <f t="shared" si="2"/>
        <v>-6.6093077825576718E-2</v>
      </c>
      <c r="I5" s="49"/>
      <c r="J5" s="15" t="s">
        <v>13</v>
      </c>
      <c r="K5" s="40">
        <v>-0.1099027346986946</v>
      </c>
      <c r="L5" s="40">
        <v>-0.11879582524518184</v>
      </c>
    </row>
    <row r="6" spans="1:12" s="38" customFormat="1" ht="19.2" customHeight="1">
      <c r="A6" s="168" t="s">
        <v>58</v>
      </c>
      <c r="B6" s="169">
        <v>30921.61</v>
      </c>
      <c r="C6" s="169">
        <v>34056.83</v>
      </c>
      <c r="D6" s="169">
        <v>32968.68</v>
      </c>
      <c r="E6" s="169">
        <v>35217.11</v>
      </c>
      <c r="F6" s="39">
        <f t="shared" si="0"/>
        <v>6.8198969446153113E-2</v>
      </c>
      <c r="G6" s="39">
        <f t="shared" si="1"/>
        <v>3.4068937126561671E-2</v>
      </c>
      <c r="H6" s="39">
        <f t="shared" si="2"/>
        <v>0.13891579384126507</v>
      </c>
      <c r="I6" s="49"/>
      <c r="J6" s="15" t="s">
        <v>1</v>
      </c>
      <c r="K6" s="39">
        <v>-9.7948643923719825E-2</v>
      </c>
      <c r="L6" s="39">
        <v>0.12376118925831192</v>
      </c>
    </row>
    <row r="7" spans="1:12" s="29" customFormat="1" ht="19.2" customHeight="1">
      <c r="A7" s="168" t="s">
        <v>4</v>
      </c>
      <c r="B7" s="169">
        <v>20033.43</v>
      </c>
      <c r="C7" s="169">
        <v>22764.94</v>
      </c>
      <c r="D7" s="169">
        <v>21159.08</v>
      </c>
      <c r="E7" s="169">
        <v>22271.77</v>
      </c>
      <c r="F7" s="39">
        <f t="shared" si="0"/>
        <v>5.2586879958864019E-2</v>
      </c>
      <c r="G7" s="39">
        <f t="shared" si="1"/>
        <v>-2.1663575656250322E-2</v>
      </c>
      <c r="H7" s="39">
        <f>E7/B7-1</f>
        <v>0.11173024289899436</v>
      </c>
      <c r="I7" s="49"/>
      <c r="J7" s="15" t="s">
        <v>17</v>
      </c>
      <c r="K7" s="24">
        <v>-5.7724323422626567E-2</v>
      </c>
      <c r="L7" s="24">
        <v>0.10059081110578938</v>
      </c>
    </row>
    <row r="8" spans="1:12" s="38" customFormat="1" ht="19.2" customHeight="1">
      <c r="A8" s="168" t="s">
        <v>11</v>
      </c>
      <c r="B8" s="169">
        <v>5120.68</v>
      </c>
      <c r="C8" s="169">
        <v>5312.56</v>
      </c>
      <c r="D8" s="169">
        <v>5167.3</v>
      </c>
      <c r="E8" s="169">
        <v>5327.2</v>
      </c>
      <c r="F8" s="39">
        <f t="shared" si="0"/>
        <v>3.0944593888490912E-2</v>
      </c>
      <c r="G8" s="39">
        <f t="shared" si="1"/>
        <v>2.7557335823029661E-3</v>
      </c>
      <c r="H8" s="39">
        <f t="shared" si="2"/>
        <v>4.0330581094698337E-2</v>
      </c>
      <c r="I8" s="49"/>
      <c r="J8" s="15" t="s">
        <v>7</v>
      </c>
      <c r="K8" s="39">
        <v>-4.4758888311311584E-2</v>
      </c>
      <c r="L8" s="39">
        <v>0.50830326977037155</v>
      </c>
    </row>
    <row r="9" spans="1:12" s="38" customFormat="1" ht="19.2" customHeight="1">
      <c r="A9" s="168" t="s">
        <v>3</v>
      </c>
      <c r="B9" s="169">
        <v>2423.41</v>
      </c>
      <c r="C9" s="169">
        <v>2673.61</v>
      </c>
      <c r="D9" s="169">
        <v>2640.87</v>
      </c>
      <c r="E9" s="169">
        <v>2699.63</v>
      </c>
      <c r="F9" s="39">
        <f t="shared" si="0"/>
        <v>2.2250243291036753E-2</v>
      </c>
      <c r="G9" s="39">
        <f t="shared" si="1"/>
        <v>9.7321598886899174E-3</v>
      </c>
      <c r="H9" s="39">
        <f t="shared" si="2"/>
        <v>0.1139798878439886</v>
      </c>
      <c r="I9" s="50"/>
      <c r="J9" s="15" t="s">
        <v>9</v>
      </c>
      <c r="K9" s="39">
        <v>-3.0370343560835789E-2</v>
      </c>
      <c r="L9" s="39">
        <v>-6.8071136620575734E-2</v>
      </c>
    </row>
    <row r="10" spans="1:12" s="38" customFormat="1" ht="19.2" customHeight="1">
      <c r="A10" s="168" t="s">
        <v>10</v>
      </c>
      <c r="B10" s="169">
        <v>12325.12</v>
      </c>
      <c r="C10" s="169">
        <v>12917.64</v>
      </c>
      <c r="D10" s="169">
        <v>12096.73</v>
      </c>
      <c r="E10" s="169">
        <v>12348.61</v>
      </c>
      <c r="F10" s="39">
        <f t="shared" si="0"/>
        <v>2.082215607027682E-2</v>
      </c>
      <c r="G10" s="39">
        <f t="shared" si="1"/>
        <v>-4.4050616056802827E-2</v>
      </c>
      <c r="H10" s="39">
        <f t="shared" si="2"/>
        <v>1.9058637968636383E-3</v>
      </c>
      <c r="I10" s="49"/>
      <c r="J10" s="15" t="s">
        <v>8</v>
      </c>
      <c r="K10" s="39">
        <v>-9.2411040085816909E-3</v>
      </c>
      <c r="L10" s="39">
        <v>0.1990422984836393</v>
      </c>
    </row>
    <row r="11" spans="1:12" s="38" customFormat="1" ht="19.2" customHeight="1">
      <c r="A11" s="168" t="s">
        <v>12</v>
      </c>
      <c r="B11" s="170">
        <v>21349.63</v>
      </c>
      <c r="C11" s="169">
        <v>24719.22</v>
      </c>
      <c r="D11" s="169">
        <v>24103.11</v>
      </c>
      <c r="E11" s="169">
        <v>24117.59</v>
      </c>
      <c r="F11" s="39">
        <f t="shared" si="0"/>
        <v>6.007523510451751E-4</v>
      </c>
      <c r="G11" s="39">
        <f t="shared" si="1"/>
        <v>-2.4338551135513198E-2</v>
      </c>
      <c r="H11" s="39">
        <f t="shared" si="2"/>
        <v>0.12964908525346797</v>
      </c>
      <c r="I11" s="49"/>
      <c r="J11" s="22" t="s">
        <v>16</v>
      </c>
      <c r="K11" s="39">
        <v>-1.8974476931029605E-3</v>
      </c>
      <c r="L11" s="39">
        <v>7.2818764833317617E-2</v>
      </c>
    </row>
    <row r="12" spans="1:12" s="38" customFormat="1" ht="19.2" customHeight="1">
      <c r="A12" s="168" t="s">
        <v>16</v>
      </c>
      <c r="B12" s="169">
        <v>51611.01</v>
      </c>
      <c r="C12" s="169">
        <v>59504.67</v>
      </c>
      <c r="D12" s="169">
        <v>55474.52</v>
      </c>
      <c r="E12" s="169">
        <v>55369.26</v>
      </c>
      <c r="F12" s="39">
        <f t="shared" si="0"/>
        <v>-1.8974476931029605E-3</v>
      </c>
      <c r="G12" s="39">
        <f t="shared" si="1"/>
        <v>-6.9497234418743892E-2</v>
      </c>
      <c r="H12" s="39">
        <f t="shared" si="2"/>
        <v>7.2818764833317617E-2</v>
      </c>
      <c r="I12" s="49"/>
      <c r="J12" s="15" t="s">
        <v>12</v>
      </c>
      <c r="K12" s="24">
        <v>6.007523510451751E-4</v>
      </c>
      <c r="L12" s="24">
        <v>0.12964908525346797</v>
      </c>
    </row>
    <row r="13" spans="1:12" s="38" customFormat="1" ht="19.2" customHeight="1">
      <c r="A13" s="168" t="s">
        <v>8</v>
      </c>
      <c r="B13" s="169">
        <v>1879.5</v>
      </c>
      <c r="C13" s="169">
        <v>2109.7399999999998</v>
      </c>
      <c r="D13" s="169">
        <v>2274.62</v>
      </c>
      <c r="E13" s="169">
        <v>2253.6</v>
      </c>
      <c r="F13" s="39">
        <f t="shared" si="0"/>
        <v>-9.2411040085816909E-3</v>
      </c>
      <c r="G13" s="39">
        <f t="shared" si="1"/>
        <v>6.8188497160787565E-2</v>
      </c>
      <c r="H13" s="39">
        <f t="shared" si="2"/>
        <v>0.1990422984836393</v>
      </c>
      <c r="I13" s="49"/>
      <c r="J13" s="15" t="s">
        <v>10</v>
      </c>
      <c r="K13" s="39">
        <v>2.082215607027682E-2</v>
      </c>
      <c r="L13" s="39">
        <v>1.9058637968636383E-3</v>
      </c>
    </row>
    <row r="14" spans="1:12" s="38" customFormat="1" ht="19.2" customHeight="1">
      <c r="A14" s="168" t="s">
        <v>9</v>
      </c>
      <c r="B14" s="169">
        <v>2299.8000000000002</v>
      </c>
      <c r="C14" s="169">
        <v>2461.21</v>
      </c>
      <c r="D14" s="169">
        <v>2210.38</v>
      </c>
      <c r="E14" s="169">
        <v>2143.25</v>
      </c>
      <c r="F14" s="39">
        <f t="shared" si="0"/>
        <v>-3.0370343560835789E-2</v>
      </c>
      <c r="G14" s="39">
        <f t="shared" si="1"/>
        <v>-0.12918848858894605</v>
      </c>
      <c r="H14" s="39">
        <f t="shared" si="2"/>
        <v>-6.8071136620575734E-2</v>
      </c>
      <c r="I14" s="49"/>
      <c r="J14" s="15" t="s">
        <v>3</v>
      </c>
      <c r="K14" s="39">
        <v>2.2250243291036753E-2</v>
      </c>
      <c r="L14" s="39">
        <v>0.1139798878439886</v>
      </c>
    </row>
    <row r="15" spans="1:12" s="178" customFormat="1" ht="19.2" customHeight="1">
      <c r="A15" s="179" t="s">
        <v>7</v>
      </c>
      <c r="B15" s="174">
        <v>1047.78</v>
      </c>
      <c r="C15" s="174">
        <v>1363.04</v>
      </c>
      <c r="D15" s="174">
        <v>1654.42</v>
      </c>
      <c r="E15" s="174">
        <v>1580.37</v>
      </c>
      <c r="F15" s="180">
        <f t="shared" si="0"/>
        <v>-4.4758888311311584E-2</v>
      </c>
      <c r="G15" s="180">
        <f t="shared" si="1"/>
        <v>0.15944506397464475</v>
      </c>
      <c r="H15" s="180">
        <f t="shared" si="2"/>
        <v>0.50830326977037155</v>
      </c>
      <c r="I15" s="181"/>
      <c r="J15" s="176" t="s">
        <v>11</v>
      </c>
      <c r="K15" s="180">
        <v>3.0944593888490912E-2</v>
      </c>
      <c r="L15" s="180">
        <v>4.0330581094698337E-2</v>
      </c>
    </row>
    <row r="16" spans="1:12" s="38" customFormat="1" ht="19.2" customHeight="1">
      <c r="A16" s="168" t="s">
        <v>17</v>
      </c>
      <c r="B16" s="169">
        <v>25764.58</v>
      </c>
      <c r="C16" s="169">
        <v>29919.15</v>
      </c>
      <c r="D16" s="169">
        <v>30093.38</v>
      </c>
      <c r="E16" s="169">
        <v>28356.26</v>
      </c>
      <c r="F16" s="39">
        <f t="shared" si="0"/>
        <v>-5.7724323422626567E-2</v>
      </c>
      <c r="G16" s="39">
        <f t="shared" si="1"/>
        <v>-5.2237112351119719E-2</v>
      </c>
      <c r="H16" s="39">
        <f t="shared" si="2"/>
        <v>0.10059081110578938</v>
      </c>
      <c r="I16" s="49"/>
      <c r="J16" s="15" t="s">
        <v>4</v>
      </c>
      <c r="K16" s="39">
        <v>5.2586879958864019E-2</v>
      </c>
      <c r="L16" s="39">
        <v>0.11173024289899436</v>
      </c>
    </row>
    <row r="17" spans="1:12" s="29" customFormat="1" ht="19.2" customHeight="1">
      <c r="A17" s="168" t="s">
        <v>1</v>
      </c>
      <c r="B17" s="169">
        <v>1000.96</v>
      </c>
      <c r="C17" s="169">
        <v>1154.43</v>
      </c>
      <c r="D17" s="169">
        <v>1246.98</v>
      </c>
      <c r="E17" s="169">
        <v>1124.8399999999999</v>
      </c>
      <c r="F17" s="24">
        <f t="shared" si="0"/>
        <v>-9.7948643923719825E-2</v>
      </c>
      <c r="G17" s="24">
        <f t="shared" si="1"/>
        <v>-2.5631697027970635E-2</v>
      </c>
      <c r="H17" s="24">
        <f t="shared" si="2"/>
        <v>0.12376118925831192</v>
      </c>
      <c r="I17" s="49"/>
      <c r="J17" s="15" t="s">
        <v>58</v>
      </c>
      <c r="K17" s="39">
        <v>6.8198969446153113E-2</v>
      </c>
      <c r="L17" s="39">
        <v>0.13891579384126507</v>
      </c>
    </row>
    <row r="18" spans="1:12" s="38" customFormat="1" ht="19.2" customHeight="1">
      <c r="A18" s="168" t="s">
        <v>13</v>
      </c>
      <c r="B18" s="169">
        <v>3192.4270000000001</v>
      </c>
      <c r="C18" s="169">
        <v>3307.172</v>
      </c>
      <c r="D18" s="169">
        <v>3160.5309999999999</v>
      </c>
      <c r="E18" s="169">
        <v>2813.18</v>
      </c>
      <c r="F18" s="39">
        <f t="shared" si="0"/>
        <v>-0.1099027346986946</v>
      </c>
      <c r="G18" s="39">
        <f t="shared" si="1"/>
        <v>-0.14936991483962736</v>
      </c>
      <c r="H18" s="39">
        <f t="shared" si="2"/>
        <v>-0.11879582524518184</v>
      </c>
      <c r="I18" s="49"/>
      <c r="J18" s="15" t="s">
        <v>18</v>
      </c>
      <c r="K18" s="39">
        <v>7.0372030479605385E-2</v>
      </c>
      <c r="L18" s="39">
        <v>-6.6093077825576718E-2</v>
      </c>
    </row>
    <row r="19" spans="1:12" s="38" customFormat="1" ht="19.2" customHeight="1">
      <c r="A19" s="168" t="s">
        <v>19</v>
      </c>
      <c r="B19" s="169">
        <v>100440.4</v>
      </c>
      <c r="C19" s="169">
        <v>115333</v>
      </c>
      <c r="D19" s="169">
        <v>114930.2</v>
      </c>
      <c r="E19" s="169">
        <v>95954.8</v>
      </c>
      <c r="F19" s="39">
        <f t="shared" si="0"/>
        <v>-0.16510368902168437</v>
      </c>
      <c r="G19" s="39">
        <f t="shared" si="1"/>
        <v>-0.16801956075017555</v>
      </c>
      <c r="H19" s="39">
        <f t="shared" si="2"/>
        <v>-4.4659320353164556E-2</v>
      </c>
      <c r="I19" s="49"/>
      <c r="J19" s="15" t="s">
        <v>57</v>
      </c>
      <c r="K19" s="39">
        <v>8.0078111161024923E-2</v>
      </c>
      <c r="L19" s="39">
        <v>4.22510365500115E-2</v>
      </c>
    </row>
    <row r="20" spans="1:12" s="23" customFormat="1" ht="19.2" customHeight="1" thickBot="1">
      <c r="A20" s="171" t="s">
        <v>20</v>
      </c>
      <c r="B20" s="172">
        <v>62899.97</v>
      </c>
      <c r="C20" s="172">
        <v>76402.080000000002</v>
      </c>
      <c r="D20" s="172">
        <v>85365.56</v>
      </c>
      <c r="E20" s="172">
        <v>70609</v>
      </c>
      <c r="F20" s="41">
        <f t="shared" si="0"/>
        <v>-0.17286315464925195</v>
      </c>
      <c r="G20" s="41">
        <f t="shared" si="1"/>
        <v>-7.5823590143095587E-2</v>
      </c>
      <c r="H20" s="41">
        <f t="shared" si="2"/>
        <v>0.12256015384427044</v>
      </c>
      <c r="I20" s="51"/>
      <c r="J20" s="35" t="s">
        <v>2</v>
      </c>
      <c r="K20" s="41">
        <v>0.29535782282450418</v>
      </c>
      <c r="L20" s="41">
        <v>0.61630100614868621</v>
      </c>
    </row>
    <row r="21" spans="1:12" s="36" customFormat="1" ht="25.8" customHeight="1">
      <c r="A21" s="203" t="s">
        <v>94</v>
      </c>
      <c r="B21" s="203"/>
      <c r="C21" s="203"/>
      <c r="D21" s="203"/>
      <c r="E21" s="203"/>
      <c r="F21" s="203"/>
      <c r="G21" s="203"/>
      <c r="H21" s="203"/>
    </row>
    <row r="22" spans="1:12" s="36" customFormat="1">
      <c r="A22" s="37" t="s">
        <v>41</v>
      </c>
      <c r="E22" s="53"/>
      <c r="J22" s="21" t="s">
        <v>66</v>
      </c>
    </row>
    <row r="23" spans="1:12" s="36" customFormat="1">
      <c r="A23" s="21" t="s">
        <v>66</v>
      </c>
      <c r="E23" s="52"/>
    </row>
    <row r="24" spans="1:12">
      <c r="C24" s="52"/>
    </row>
  </sheetData>
  <sortState ref="A3:H20">
    <sortCondition descending="1" ref="F3:F20"/>
    <sortCondition descending="1" ref="G3:G20"/>
    <sortCondition descending="1" ref="H3:H20"/>
  </sortState>
  <mergeCells count="2">
    <mergeCell ref="A1:XFD1"/>
    <mergeCell ref="A21:H2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5"/>
  <sheetViews>
    <sheetView zoomScale="70" zoomScaleNormal="70" workbookViewId="0">
      <selection sqref="A1:XFD1"/>
    </sheetView>
  </sheetViews>
  <sheetFormatPr defaultRowHeight="13.2" outlineLevelRow="1" outlineLevelCol="1"/>
  <cols>
    <col min="1" max="1" width="62.109375" customWidth="1"/>
    <col min="2" max="4" width="11" hidden="1" customWidth="1" outlineLevel="1"/>
    <col min="5" max="5" width="11.44140625" customWidth="1" collapsed="1"/>
    <col min="6" max="6" width="11.44140625" customWidth="1"/>
    <col min="7" max="7" width="11.44140625" style="18" customWidth="1"/>
    <col min="8" max="8" width="11.44140625" customWidth="1"/>
    <col min="9" max="11" width="12.44140625" customWidth="1"/>
    <col min="257" max="257" width="62.109375" customWidth="1"/>
    <col min="258" max="260" width="0" hidden="1" customWidth="1"/>
    <col min="261" max="262" width="11.44140625" customWidth="1"/>
    <col min="263" max="263" width="11.21875" customWidth="1"/>
    <col min="264" max="265" width="12.109375" customWidth="1"/>
    <col min="266" max="266" width="12.6640625" customWidth="1"/>
    <col min="513" max="513" width="62.109375" customWidth="1"/>
    <col min="514" max="516" width="0" hidden="1" customWidth="1"/>
    <col min="517" max="518" width="11.44140625" customWidth="1"/>
    <col min="519" max="519" width="11.21875" customWidth="1"/>
    <col min="520" max="521" width="12.109375" customWidth="1"/>
    <col min="522" max="522" width="12.6640625" customWidth="1"/>
    <col min="769" max="769" width="62.109375" customWidth="1"/>
    <col min="770" max="772" width="0" hidden="1" customWidth="1"/>
    <col min="773" max="774" width="11.44140625" customWidth="1"/>
    <col min="775" max="775" width="11.21875" customWidth="1"/>
    <col min="776" max="777" width="12.109375" customWidth="1"/>
    <col min="778" max="778" width="12.6640625" customWidth="1"/>
    <col min="1025" max="1025" width="62.109375" customWidth="1"/>
    <col min="1026" max="1028" width="0" hidden="1" customWidth="1"/>
    <col min="1029" max="1030" width="11.44140625" customWidth="1"/>
    <col min="1031" max="1031" width="11.21875" customWidth="1"/>
    <col min="1032" max="1033" width="12.109375" customWidth="1"/>
    <col min="1034" max="1034" width="12.6640625" customWidth="1"/>
    <col min="1281" max="1281" width="62.109375" customWidth="1"/>
    <col min="1282" max="1284" width="0" hidden="1" customWidth="1"/>
    <col min="1285" max="1286" width="11.44140625" customWidth="1"/>
    <col min="1287" max="1287" width="11.21875" customWidth="1"/>
    <col min="1288" max="1289" width="12.109375" customWidth="1"/>
    <col min="1290" max="1290" width="12.6640625" customWidth="1"/>
    <col min="1537" max="1537" width="62.109375" customWidth="1"/>
    <col min="1538" max="1540" width="0" hidden="1" customWidth="1"/>
    <col min="1541" max="1542" width="11.44140625" customWidth="1"/>
    <col min="1543" max="1543" width="11.21875" customWidth="1"/>
    <col min="1544" max="1545" width="12.109375" customWidth="1"/>
    <col min="1546" max="1546" width="12.6640625" customWidth="1"/>
    <col min="1793" max="1793" width="62.109375" customWidth="1"/>
    <col min="1794" max="1796" width="0" hidden="1" customWidth="1"/>
    <col min="1797" max="1798" width="11.44140625" customWidth="1"/>
    <col min="1799" max="1799" width="11.21875" customWidth="1"/>
    <col min="1800" max="1801" width="12.109375" customWidth="1"/>
    <col min="1802" max="1802" width="12.6640625" customWidth="1"/>
    <col min="2049" max="2049" width="62.109375" customWidth="1"/>
    <col min="2050" max="2052" width="0" hidden="1" customWidth="1"/>
    <col min="2053" max="2054" width="11.44140625" customWidth="1"/>
    <col min="2055" max="2055" width="11.21875" customWidth="1"/>
    <col min="2056" max="2057" width="12.109375" customWidth="1"/>
    <col min="2058" max="2058" width="12.6640625" customWidth="1"/>
    <col min="2305" max="2305" width="62.109375" customWidth="1"/>
    <col min="2306" max="2308" width="0" hidden="1" customWidth="1"/>
    <col min="2309" max="2310" width="11.44140625" customWidth="1"/>
    <col min="2311" max="2311" width="11.21875" customWidth="1"/>
    <col min="2312" max="2313" width="12.109375" customWidth="1"/>
    <col min="2314" max="2314" width="12.6640625" customWidth="1"/>
    <col min="2561" max="2561" width="62.109375" customWidth="1"/>
    <col min="2562" max="2564" width="0" hidden="1" customWidth="1"/>
    <col min="2565" max="2566" width="11.44140625" customWidth="1"/>
    <col min="2567" max="2567" width="11.21875" customWidth="1"/>
    <col min="2568" max="2569" width="12.109375" customWidth="1"/>
    <col min="2570" max="2570" width="12.6640625" customWidth="1"/>
    <col min="2817" max="2817" width="62.109375" customWidth="1"/>
    <col min="2818" max="2820" width="0" hidden="1" customWidth="1"/>
    <col min="2821" max="2822" width="11.44140625" customWidth="1"/>
    <col min="2823" max="2823" width="11.21875" customWidth="1"/>
    <col min="2824" max="2825" width="12.109375" customWidth="1"/>
    <col min="2826" max="2826" width="12.6640625" customWidth="1"/>
    <col min="3073" max="3073" width="62.109375" customWidth="1"/>
    <col min="3074" max="3076" width="0" hidden="1" customWidth="1"/>
    <col min="3077" max="3078" width="11.44140625" customWidth="1"/>
    <col min="3079" max="3079" width="11.21875" customWidth="1"/>
    <col min="3080" max="3081" width="12.109375" customWidth="1"/>
    <col min="3082" max="3082" width="12.6640625" customWidth="1"/>
    <col min="3329" max="3329" width="62.109375" customWidth="1"/>
    <col min="3330" max="3332" width="0" hidden="1" customWidth="1"/>
    <col min="3333" max="3334" width="11.44140625" customWidth="1"/>
    <col min="3335" max="3335" width="11.21875" customWidth="1"/>
    <col min="3336" max="3337" width="12.109375" customWidth="1"/>
    <col min="3338" max="3338" width="12.6640625" customWidth="1"/>
    <col min="3585" max="3585" width="62.109375" customWidth="1"/>
    <col min="3586" max="3588" width="0" hidden="1" customWidth="1"/>
    <col min="3589" max="3590" width="11.44140625" customWidth="1"/>
    <col min="3591" max="3591" width="11.21875" customWidth="1"/>
    <col min="3592" max="3593" width="12.109375" customWidth="1"/>
    <col min="3594" max="3594" width="12.6640625" customWidth="1"/>
    <col min="3841" max="3841" width="62.109375" customWidth="1"/>
    <col min="3842" max="3844" width="0" hidden="1" customWidth="1"/>
    <col min="3845" max="3846" width="11.44140625" customWidth="1"/>
    <col min="3847" max="3847" width="11.21875" customWidth="1"/>
    <col min="3848" max="3849" width="12.109375" customWidth="1"/>
    <col min="3850" max="3850" width="12.6640625" customWidth="1"/>
    <col min="4097" max="4097" width="62.109375" customWidth="1"/>
    <col min="4098" max="4100" width="0" hidden="1" customWidth="1"/>
    <col min="4101" max="4102" width="11.44140625" customWidth="1"/>
    <col min="4103" max="4103" width="11.21875" customWidth="1"/>
    <col min="4104" max="4105" width="12.109375" customWidth="1"/>
    <col min="4106" max="4106" width="12.6640625" customWidth="1"/>
    <col min="4353" max="4353" width="62.109375" customWidth="1"/>
    <col min="4354" max="4356" width="0" hidden="1" customWidth="1"/>
    <col min="4357" max="4358" width="11.44140625" customWidth="1"/>
    <col min="4359" max="4359" width="11.21875" customWidth="1"/>
    <col min="4360" max="4361" width="12.109375" customWidth="1"/>
    <col min="4362" max="4362" width="12.6640625" customWidth="1"/>
    <col min="4609" max="4609" width="62.109375" customWidth="1"/>
    <col min="4610" max="4612" width="0" hidden="1" customWidth="1"/>
    <col min="4613" max="4614" width="11.44140625" customWidth="1"/>
    <col min="4615" max="4615" width="11.21875" customWidth="1"/>
    <col min="4616" max="4617" width="12.109375" customWidth="1"/>
    <col min="4618" max="4618" width="12.6640625" customWidth="1"/>
    <col min="4865" max="4865" width="62.109375" customWidth="1"/>
    <col min="4866" max="4868" width="0" hidden="1" customWidth="1"/>
    <col min="4869" max="4870" width="11.44140625" customWidth="1"/>
    <col min="4871" max="4871" width="11.21875" customWidth="1"/>
    <col min="4872" max="4873" width="12.109375" customWidth="1"/>
    <col min="4874" max="4874" width="12.6640625" customWidth="1"/>
    <col min="5121" max="5121" width="62.109375" customWidth="1"/>
    <col min="5122" max="5124" width="0" hidden="1" customWidth="1"/>
    <col min="5125" max="5126" width="11.44140625" customWidth="1"/>
    <col min="5127" max="5127" width="11.21875" customWidth="1"/>
    <col min="5128" max="5129" width="12.109375" customWidth="1"/>
    <col min="5130" max="5130" width="12.6640625" customWidth="1"/>
    <col min="5377" max="5377" width="62.109375" customWidth="1"/>
    <col min="5378" max="5380" width="0" hidden="1" customWidth="1"/>
    <col min="5381" max="5382" width="11.44140625" customWidth="1"/>
    <col min="5383" max="5383" width="11.21875" customWidth="1"/>
    <col min="5384" max="5385" width="12.109375" customWidth="1"/>
    <col min="5386" max="5386" width="12.6640625" customWidth="1"/>
    <col min="5633" max="5633" width="62.109375" customWidth="1"/>
    <col min="5634" max="5636" width="0" hidden="1" customWidth="1"/>
    <col min="5637" max="5638" width="11.44140625" customWidth="1"/>
    <col min="5639" max="5639" width="11.21875" customWidth="1"/>
    <col min="5640" max="5641" width="12.109375" customWidth="1"/>
    <col min="5642" max="5642" width="12.6640625" customWidth="1"/>
    <col min="5889" max="5889" width="62.109375" customWidth="1"/>
    <col min="5890" max="5892" width="0" hidden="1" customWidth="1"/>
    <col min="5893" max="5894" width="11.44140625" customWidth="1"/>
    <col min="5895" max="5895" width="11.21875" customWidth="1"/>
    <col min="5896" max="5897" width="12.109375" customWidth="1"/>
    <col min="5898" max="5898" width="12.6640625" customWidth="1"/>
    <col min="6145" max="6145" width="62.109375" customWidth="1"/>
    <col min="6146" max="6148" width="0" hidden="1" customWidth="1"/>
    <col min="6149" max="6150" width="11.44140625" customWidth="1"/>
    <col min="6151" max="6151" width="11.21875" customWidth="1"/>
    <col min="6152" max="6153" width="12.109375" customWidth="1"/>
    <col min="6154" max="6154" width="12.6640625" customWidth="1"/>
    <col min="6401" max="6401" width="62.109375" customWidth="1"/>
    <col min="6402" max="6404" width="0" hidden="1" customWidth="1"/>
    <col min="6405" max="6406" width="11.44140625" customWidth="1"/>
    <col min="6407" max="6407" width="11.21875" customWidth="1"/>
    <col min="6408" max="6409" width="12.109375" customWidth="1"/>
    <col min="6410" max="6410" width="12.6640625" customWidth="1"/>
    <col min="6657" max="6657" width="62.109375" customWidth="1"/>
    <col min="6658" max="6660" width="0" hidden="1" customWidth="1"/>
    <col min="6661" max="6662" width="11.44140625" customWidth="1"/>
    <col min="6663" max="6663" width="11.21875" customWidth="1"/>
    <col min="6664" max="6665" width="12.109375" customWidth="1"/>
    <col min="6666" max="6666" width="12.6640625" customWidth="1"/>
    <col min="6913" max="6913" width="62.109375" customWidth="1"/>
    <col min="6914" max="6916" width="0" hidden="1" customWidth="1"/>
    <col min="6917" max="6918" width="11.44140625" customWidth="1"/>
    <col min="6919" max="6919" width="11.21875" customWidth="1"/>
    <col min="6920" max="6921" width="12.109375" customWidth="1"/>
    <col min="6922" max="6922" width="12.6640625" customWidth="1"/>
    <col min="7169" max="7169" width="62.109375" customWidth="1"/>
    <col min="7170" max="7172" width="0" hidden="1" customWidth="1"/>
    <col min="7173" max="7174" width="11.44140625" customWidth="1"/>
    <col min="7175" max="7175" width="11.21875" customWidth="1"/>
    <col min="7176" max="7177" width="12.109375" customWidth="1"/>
    <col min="7178" max="7178" width="12.6640625" customWidth="1"/>
    <col min="7425" max="7425" width="62.109375" customWidth="1"/>
    <col min="7426" max="7428" width="0" hidden="1" customWidth="1"/>
    <col min="7429" max="7430" width="11.44140625" customWidth="1"/>
    <col min="7431" max="7431" width="11.21875" customWidth="1"/>
    <col min="7432" max="7433" width="12.109375" customWidth="1"/>
    <col min="7434" max="7434" width="12.6640625" customWidth="1"/>
    <col min="7681" max="7681" width="62.109375" customWidth="1"/>
    <col min="7682" max="7684" width="0" hidden="1" customWidth="1"/>
    <col min="7685" max="7686" width="11.44140625" customWidth="1"/>
    <col min="7687" max="7687" width="11.21875" customWidth="1"/>
    <col min="7688" max="7689" width="12.109375" customWidth="1"/>
    <col min="7690" max="7690" width="12.6640625" customWidth="1"/>
    <col min="7937" max="7937" width="62.109375" customWidth="1"/>
    <col min="7938" max="7940" width="0" hidden="1" customWidth="1"/>
    <col min="7941" max="7942" width="11.44140625" customWidth="1"/>
    <col min="7943" max="7943" width="11.21875" customWidth="1"/>
    <col min="7944" max="7945" width="12.109375" customWidth="1"/>
    <col min="7946" max="7946" width="12.6640625" customWidth="1"/>
    <col min="8193" max="8193" width="62.109375" customWidth="1"/>
    <col min="8194" max="8196" width="0" hidden="1" customWidth="1"/>
    <col min="8197" max="8198" width="11.44140625" customWidth="1"/>
    <col min="8199" max="8199" width="11.21875" customWidth="1"/>
    <col min="8200" max="8201" width="12.109375" customWidth="1"/>
    <col min="8202" max="8202" width="12.6640625" customWidth="1"/>
    <col min="8449" max="8449" width="62.109375" customWidth="1"/>
    <col min="8450" max="8452" width="0" hidden="1" customWidth="1"/>
    <col min="8453" max="8454" width="11.44140625" customWidth="1"/>
    <col min="8455" max="8455" width="11.21875" customWidth="1"/>
    <col min="8456" max="8457" width="12.109375" customWidth="1"/>
    <col min="8458" max="8458" width="12.6640625" customWidth="1"/>
    <col min="8705" max="8705" width="62.109375" customWidth="1"/>
    <col min="8706" max="8708" width="0" hidden="1" customWidth="1"/>
    <col min="8709" max="8710" width="11.44140625" customWidth="1"/>
    <col min="8711" max="8711" width="11.21875" customWidth="1"/>
    <col min="8712" max="8713" width="12.109375" customWidth="1"/>
    <col min="8714" max="8714" width="12.6640625" customWidth="1"/>
    <col min="8961" max="8961" width="62.109375" customWidth="1"/>
    <col min="8962" max="8964" width="0" hidden="1" customWidth="1"/>
    <col min="8965" max="8966" width="11.44140625" customWidth="1"/>
    <col min="8967" max="8967" width="11.21875" customWidth="1"/>
    <col min="8968" max="8969" width="12.109375" customWidth="1"/>
    <col min="8970" max="8970" width="12.6640625" customWidth="1"/>
    <col min="9217" max="9217" width="62.109375" customWidth="1"/>
    <col min="9218" max="9220" width="0" hidden="1" customWidth="1"/>
    <col min="9221" max="9222" width="11.44140625" customWidth="1"/>
    <col min="9223" max="9223" width="11.21875" customWidth="1"/>
    <col min="9224" max="9225" width="12.109375" customWidth="1"/>
    <col min="9226" max="9226" width="12.6640625" customWidth="1"/>
    <col min="9473" max="9473" width="62.109375" customWidth="1"/>
    <col min="9474" max="9476" width="0" hidden="1" customWidth="1"/>
    <col min="9477" max="9478" width="11.44140625" customWidth="1"/>
    <col min="9479" max="9479" width="11.21875" customWidth="1"/>
    <col min="9480" max="9481" width="12.109375" customWidth="1"/>
    <col min="9482" max="9482" width="12.6640625" customWidth="1"/>
    <col min="9729" max="9729" width="62.109375" customWidth="1"/>
    <col min="9730" max="9732" width="0" hidden="1" customWidth="1"/>
    <col min="9733" max="9734" width="11.44140625" customWidth="1"/>
    <col min="9735" max="9735" width="11.21875" customWidth="1"/>
    <col min="9736" max="9737" width="12.109375" customWidth="1"/>
    <col min="9738" max="9738" width="12.6640625" customWidth="1"/>
    <col min="9985" max="9985" width="62.109375" customWidth="1"/>
    <col min="9986" max="9988" width="0" hidden="1" customWidth="1"/>
    <col min="9989" max="9990" width="11.44140625" customWidth="1"/>
    <col min="9991" max="9991" width="11.21875" customWidth="1"/>
    <col min="9992" max="9993" width="12.109375" customWidth="1"/>
    <col min="9994" max="9994" width="12.6640625" customWidth="1"/>
    <col min="10241" max="10241" width="62.109375" customWidth="1"/>
    <col min="10242" max="10244" width="0" hidden="1" customWidth="1"/>
    <col min="10245" max="10246" width="11.44140625" customWidth="1"/>
    <col min="10247" max="10247" width="11.21875" customWidth="1"/>
    <col min="10248" max="10249" width="12.109375" customWidth="1"/>
    <col min="10250" max="10250" width="12.6640625" customWidth="1"/>
    <col min="10497" max="10497" width="62.109375" customWidth="1"/>
    <col min="10498" max="10500" width="0" hidden="1" customWidth="1"/>
    <col min="10501" max="10502" width="11.44140625" customWidth="1"/>
    <col min="10503" max="10503" width="11.21875" customWidth="1"/>
    <col min="10504" max="10505" width="12.109375" customWidth="1"/>
    <col min="10506" max="10506" width="12.6640625" customWidth="1"/>
    <col min="10753" max="10753" width="62.109375" customWidth="1"/>
    <col min="10754" max="10756" width="0" hidden="1" customWidth="1"/>
    <col min="10757" max="10758" width="11.44140625" customWidth="1"/>
    <col min="10759" max="10759" width="11.21875" customWidth="1"/>
    <col min="10760" max="10761" width="12.109375" customWidth="1"/>
    <col min="10762" max="10762" width="12.6640625" customWidth="1"/>
    <col min="11009" max="11009" width="62.109375" customWidth="1"/>
    <col min="11010" max="11012" width="0" hidden="1" customWidth="1"/>
    <col min="11013" max="11014" width="11.44140625" customWidth="1"/>
    <col min="11015" max="11015" width="11.21875" customWidth="1"/>
    <col min="11016" max="11017" width="12.109375" customWidth="1"/>
    <col min="11018" max="11018" width="12.6640625" customWidth="1"/>
    <col min="11265" max="11265" width="62.109375" customWidth="1"/>
    <col min="11266" max="11268" width="0" hidden="1" customWidth="1"/>
    <col min="11269" max="11270" width="11.44140625" customWidth="1"/>
    <col min="11271" max="11271" width="11.21875" customWidth="1"/>
    <col min="11272" max="11273" width="12.109375" customWidth="1"/>
    <col min="11274" max="11274" width="12.6640625" customWidth="1"/>
    <col min="11521" max="11521" width="62.109375" customWidth="1"/>
    <col min="11522" max="11524" width="0" hidden="1" customWidth="1"/>
    <col min="11525" max="11526" width="11.44140625" customWidth="1"/>
    <col min="11527" max="11527" width="11.21875" customWidth="1"/>
    <col min="11528" max="11529" width="12.109375" customWidth="1"/>
    <col min="11530" max="11530" width="12.6640625" customWidth="1"/>
    <col min="11777" max="11777" width="62.109375" customWidth="1"/>
    <col min="11778" max="11780" width="0" hidden="1" customWidth="1"/>
    <col min="11781" max="11782" width="11.44140625" customWidth="1"/>
    <col min="11783" max="11783" width="11.21875" customWidth="1"/>
    <col min="11784" max="11785" width="12.109375" customWidth="1"/>
    <col min="11786" max="11786" width="12.6640625" customWidth="1"/>
    <col min="12033" max="12033" width="62.109375" customWidth="1"/>
    <col min="12034" max="12036" width="0" hidden="1" customWidth="1"/>
    <col min="12037" max="12038" width="11.44140625" customWidth="1"/>
    <col min="12039" max="12039" width="11.21875" customWidth="1"/>
    <col min="12040" max="12041" width="12.109375" customWidth="1"/>
    <col min="12042" max="12042" width="12.6640625" customWidth="1"/>
    <col min="12289" max="12289" width="62.109375" customWidth="1"/>
    <col min="12290" max="12292" width="0" hidden="1" customWidth="1"/>
    <col min="12293" max="12294" width="11.44140625" customWidth="1"/>
    <col min="12295" max="12295" width="11.21875" customWidth="1"/>
    <col min="12296" max="12297" width="12.109375" customWidth="1"/>
    <col min="12298" max="12298" width="12.6640625" customWidth="1"/>
    <col min="12545" max="12545" width="62.109375" customWidth="1"/>
    <col min="12546" max="12548" width="0" hidden="1" customWidth="1"/>
    <col min="12549" max="12550" width="11.44140625" customWidth="1"/>
    <col min="12551" max="12551" width="11.21875" customWidth="1"/>
    <col min="12552" max="12553" width="12.109375" customWidth="1"/>
    <col min="12554" max="12554" width="12.6640625" customWidth="1"/>
    <col min="12801" max="12801" width="62.109375" customWidth="1"/>
    <col min="12802" max="12804" width="0" hidden="1" customWidth="1"/>
    <col min="12805" max="12806" width="11.44140625" customWidth="1"/>
    <col min="12807" max="12807" width="11.21875" customWidth="1"/>
    <col min="12808" max="12809" width="12.109375" customWidth="1"/>
    <col min="12810" max="12810" width="12.6640625" customWidth="1"/>
    <col min="13057" max="13057" width="62.109375" customWidth="1"/>
    <col min="13058" max="13060" width="0" hidden="1" customWidth="1"/>
    <col min="13061" max="13062" width="11.44140625" customWidth="1"/>
    <col min="13063" max="13063" width="11.21875" customWidth="1"/>
    <col min="13064" max="13065" width="12.109375" customWidth="1"/>
    <col min="13066" max="13066" width="12.6640625" customWidth="1"/>
    <col min="13313" max="13313" width="62.109375" customWidth="1"/>
    <col min="13314" max="13316" width="0" hidden="1" customWidth="1"/>
    <col min="13317" max="13318" width="11.44140625" customWidth="1"/>
    <col min="13319" max="13319" width="11.21875" customWidth="1"/>
    <col min="13320" max="13321" width="12.109375" customWidth="1"/>
    <col min="13322" max="13322" width="12.6640625" customWidth="1"/>
    <col min="13569" max="13569" width="62.109375" customWidth="1"/>
    <col min="13570" max="13572" width="0" hidden="1" customWidth="1"/>
    <col min="13573" max="13574" width="11.44140625" customWidth="1"/>
    <col min="13575" max="13575" width="11.21875" customWidth="1"/>
    <col min="13576" max="13577" width="12.109375" customWidth="1"/>
    <col min="13578" max="13578" width="12.6640625" customWidth="1"/>
    <col min="13825" max="13825" width="62.109375" customWidth="1"/>
    <col min="13826" max="13828" width="0" hidden="1" customWidth="1"/>
    <col min="13829" max="13830" width="11.44140625" customWidth="1"/>
    <col min="13831" max="13831" width="11.21875" customWidth="1"/>
    <col min="13832" max="13833" width="12.109375" customWidth="1"/>
    <col min="13834" max="13834" width="12.6640625" customWidth="1"/>
    <col min="14081" max="14081" width="62.109375" customWidth="1"/>
    <col min="14082" max="14084" width="0" hidden="1" customWidth="1"/>
    <col min="14085" max="14086" width="11.44140625" customWidth="1"/>
    <col min="14087" max="14087" width="11.21875" customWidth="1"/>
    <col min="14088" max="14089" width="12.109375" customWidth="1"/>
    <col min="14090" max="14090" width="12.6640625" customWidth="1"/>
    <col min="14337" max="14337" width="62.109375" customWidth="1"/>
    <col min="14338" max="14340" width="0" hidden="1" customWidth="1"/>
    <col min="14341" max="14342" width="11.44140625" customWidth="1"/>
    <col min="14343" max="14343" width="11.21875" customWidth="1"/>
    <col min="14344" max="14345" width="12.109375" customWidth="1"/>
    <col min="14346" max="14346" width="12.6640625" customWidth="1"/>
    <col min="14593" max="14593" width="62.109375" customWidth="1"/>
    <col min="14594" max="14596" width="0" hidden="1" customWidth="1"/>
    <col min="14597" max="14598" width="11.44140625" customWidth="1"/>
    <col min="14599" max="14599" width="11.21875" customWidth="1"/>
    <col min="14600" max="14601" width="12.109375" customWidth="1"/>
    <col min="14602" max="14602" width="12.6640625" customWidth="1"/>
    <col min="14849" max="14849" width="62.109375" customWidth="1"/>
    <col min="14850" max="14852" width="0" hidden="1" customWidth="1"/>
    <col min="14853" max="14854" width="11.44140625" customWidth="1"/>
    <col min="14855" max="14855" width="11.21875" customWidth="1"/>
    <col min="14856" max="14857" width="12.109375" customWidth="1"/>
    <col min="14858" max="14858" width="12.6640625" customWidth="1"/>
    <col min="15105" max="15105" width="62.109375" customWidth="1"/>
    <col min="15106" max="15108" width="0" hidden="1" customWidth="1"/>
    <col min="15109" max="15110" width="11.44140625" customWidth="1"/>
    <col min="15111" max="15111" width="11.21875" customWidth="1"/>
    <col min="15112" max="15113" width="12.109375" customWidth="1"/>
    <col min="15114" max="15114" width="12.6640625" customWidth="1"/>
    <col min="15361" max="15361" width="62.109375" customWidth="1"/>
    <col min="15362" max="15364" width="0" hidden="1" customWidth="1"/>
    <col min="15365" max="15366" width="11.44140625" customWidth="1"/>
    <col min="15367" max="15367" width="11.21875" customWidth="1"/>
    <col min="15368" max="15369" width="12.109375" customWidth="1"/>
    <col min="15370" max="15370" width="12.6640625" customWidth="1"/>
    <col min="15617" max="15617" width="62.109375" customWidth="1"/>
    <col min="15618" max="15620" width="0" hidden="1" customWidth="1"/>
    <col min="15621" max="15622" width="11.44140625" customWidth="1"/>
    <col min="15623" max="15623" width="11.21875" customWidth="1"/>
    <col min="15624" max="15625" width="12.109375" customWidth="1"/>
    <col min="15626" max="15626" width="12.6640625" customWidth="1"/>
    <col min="15873" max="15873" width="62.109375" customWidth="1"/>
    <col min="15874" max="15876" width="0" hidden="1" customWidth="1"/>
    <col min="15877" max="15878" width="11.44140625" customWidth="1"/>
    <col min="15879" max="15879" width="11.21875" customWidth="1"/>
    <col min="15880" max="15881" width="12.109375" customWidth="1"/>
    <col min="15882" max="15882" width="12.6640625" customWidth="1"/>
    <col min="16129" max="16129" width="62.109375" customWidth="1"/>
    <col min="16130" max="16132" width="0" hidden="1" customWidth="1"/>
    <col min="16133" max="16134" width="11.44140625" customWidth="1"/>
    <col min="16135" max="16135" width="11.21875" customWidth="1"/>
    <col min="16136" max="16137" width="12.109375" customWidth="1"/>
    <col min="16138" max="16138" width="12.6640625" customWidth="1"/>
  </cols>
  <sheetData>
    <row r="1" spans="1:14" s="206" customFormat="1" ht="26.4" customHeight="1" thickBot="1">
      <c r="A1" s="205" t="s">
        <v>42</v>
      </c>
    </row>
    <row r="2" spans="1:14" ht="42.6" customHeight="1" thickBot="1">
      <c r="A2" s="25" t="s">
        <v>36</v>
      </c>
      <c r="B2" s="55" t="s">
        <v>38</v>
      </c>
      <c r="C2" s="55" t="s">
        <v>39</v>
      </c>
      <c r="D2" s="55" t="s">
        <v>43</v>
      </c>
      <c r="E2" s="160" t="s">
        <v>84</v>
      </c>
      <c r="F2" s="160" t="s">
        <v>59</v>
      </c>
      <c r="G2" s="160" t="s">
        <v>67</v>
      </c>
      <c r="H2" s="56" t="s">
        <v>85</v>
      </c>
      <c r="I2" s="161" t="s">
        <v>86</v>
      </c>
      <c r="J2" s="161" t="s">
        <v>87</v>
      </c>
      <c r="K2" s="161" t="s">
        <v>88</v>
      </c>
    </row>
    <row r="3" spans="1:14" ht="16.5" customHeight="1">
      <c r="A3" s="187" t="s">
        <v>37</v>
      </c>
      <c r="B3" s="188">
        <v>2594</v>
      </c>
      <c r="C3" s="188">
        <v>2247</v>
      </c>
      <c r="D3" s="189">
        <v>1631</v>
      </c>
      <c r="E3" s="190">
        <v>1058</v>
      </c>
      <c r="F3" s="191">
        <v>982</v>
      </c>
      <c r="G3" s="191">
        <v>743</v>
      </c>
      <c r="H3" s="192">
        <v>917</v>
      </c>
      <c r="I3" s="193">
        <v>0.23418573351278593</v>
      </c>
      <c r="J3" s="193">
        <v>-6.6191446028513234E-2</v>
      </c>
      <c r="K3" s="193">
        <v>-0.13327032136105865</v>
      </c>
    </row>
    <row r="4" spans="1:14" ht="16.5" customHeight="1">
      <c r="A4" s="60" t="s">
        <v>33</v>
      </c>
      <c r="B4" s="61">
        <v>729</v>
      </c>
      <c r="C4" s="61">
        <v>562</v>
      </c>
      <c r="D4" s="62">
        <v>313</v>
      </c>
      <c r="E4" s="63">
        <v>304</v>
      </c>
      <c r="F4" s="63">
        <v>355</v>
      </c>
      <c r="G4" s="63">
        <v>351</v>
      </c>
      <c r="H4" s="62">
        <v>346</v>
      </c>
      <c r="I4" s="59">
        <v>-1.4245014245014231E-2</v>
      </c>
      <c r="J4" s="59">
        <v>-2.5352112676056304E-2</v>
      </c>
      <c r="K4" s="59">
        <v>0.13815789473684204</v>
      </c>
    </row>
    <row r="5" spans="1:14" s="73" customFormat="1" ht="16.5" hidden="1" customHeight="1" outlineLevel="1">
      <c r="A5" s="69" t="s">
        <v>95</v>
      </c>
      <c r="B5" s="200">
        <v>0.28103315343099461</v>
      </c>
      <c r="C5" s="200">
        <v>0.25011125945705387</v>
      </c>
      <c r="D5" s="200">
        <v>0.19190680564071122</v>
      </c>
      <c r="E5" s="154">
        <v>0.28733459357277885</v>
      </c>
      <c r="F5" s="154">
        <v>0.36150712830957232</v>
      </c>
      <c r="G5" s="154">
        <v>0.47240915208613726</v>
      </c>
      <c r="H5" s="71">
        <v>0.37731733914940024</v>
      </c>
      <c r="I5" s="81">
        <v>-0.20129121655839199</v>
      </c>
      <c r="J5" s="81">
        <v>4.3734160689326895E-2</v>
      </c>
      <c r="K5" s="111">
        <v>0.31316363427653093</v>
      </c>
      <c r="L5" s="155"/>
      <c r="M5"/>
      <c r="N5"/>
    </row>
    <row r="6" spans="1:14" ht="16.5" customHeight="1" collapsed="1">
      <c r="A6" s="64" t="s">
        <v>6</v>
      </c>
      <c r="B6" s="65">
        <v>263</v>
      </c>
      <c r="C6" s="66">
        <v>265</v>
      </c>
      <c r="D6" s="67">
        <v>274</v>
      </c>
      <c r="E6" s="68">
        <v>269</v>
      </c>
      <c r="F6" s="57">
        <v>331</v>
      </c>
      <c r="G6" s="57">
        <v>330</v>
      </c>
      <c r="H6" s="58">
        <v>322</v>
      </c>
      <c r="I6" s="101">
        <v>-2.4242424242424288E-2</v>
      </c>
      <c r="J6" s="101">
        <v>-2.7190332326283984E-2</v>
      </c>
      <c r="K6" s="120">
        <v>0.19702602230483279</v>
      </c>
    </row>
    <row r="7" spans="1:14" s="73" customFormat="1" ht="16.5" hidden="1" customHeight="1" outlineLevel="1">
      <c r="A7" s="69" t="s">
        <v>40</v>
      </c>
      <c r="B7" s="70">
        <v>0.3607681755829904</v>
      </c>
      <c r="C7" s="71">
        <v>0.47153024911032027</v>
      </c>
      <c r="D7" s="71">
        <v>0.87539936102236426</v>
      </c>
      <c r="E7" s="72">
        <v>0.89137380191693294</v>
      </c>
      <c r="F7" s="72">
        <v>0.93239436619718308</v>
      </c>
      <c r="G7" s="72">
        <v>0.94017094017094016</v>
      </c>
      <c r="H7" s="71">
        <v>0.93063583815028905</v>
      </c>
      <c r="I7" s="81">
        <v>-1.0141881240147144E-2</v>
      </c>
      <c r="J7" s="81">
        <v>-1.8860346122276939E-3</v>
      </c>
      <c r="K7" s="111">
        <v>4.4046657136345813E-2</v>
      </c>
      <c r="M7"/>
    </row>
    <row r="8" spans="1:14" ht="16.5" customHeight="1" collapsed="1">
      <c r="A8" s="74" t="s">
        <v>44</v>
      </c>
      <c r="B8" s="75">
        <v>126</v>
      </c>
      <c r="C8" s="75">
        <v>31</v>
      </c>
      <c r="D8" s="76">
        <v>7</v>
      </c>
      <c r="E8" s="77">
        <v>6</v>
      </c>
      <c r="F8" s="57">
        <v>6</v>
      </c>
      <c r="G8" s="57">
        <v>6</v>
      </c>
      <c r="H8" s="58">
        <v>6</v>
      </c>
      <c r="I8" s="106">
        <v>0</v>
      </c>
      <c r="J8" s="106">
        <v>0</v>
      </c>
      <c r="K8" s="106">
        <v>0</v>
      </c>
    </row>
    <row r="9" spans="1:14" s="73" customFormat="1" ht="16.5" hidden="1" customHeight="1" outlineLevel="1">
      <c r="A9" s="69" t="s">
        <v>40</v>
      </c>
      <c r="B9" s="70">
        <v>0.1728395061728395</v>
      </c>
      <c r="C9" s="71">
        <v>5.5160142348754451E-2</v>
      </c>
      <c r="D9" s="71">
        <v>2.2364217252396165E-2</v>
      </c>
      <c r="E9" s="72">
        <v>1.9169329073482427E-2</v>
      </c>
      <c r="F9" s="72">
        <v>1.6901408450704224E-2</v>
      </c>
      <c r="G9" s="72">
        <v>1.7094017094017096E-2</v>
      </c>
      <c r="H9" s="71">
        <v>1.7341040462427744E-2</v>
      </c>
      <c r="I9" s="81">
        <v>1.445086705202292E-2</v>
      </c>
      <c r="J9" s="81">
        <v>2.6011560693641522E-2</v>
      </c>
      <c r="K9" s="111">
        <v>-9.5375722543352692E-2</v>
      </c>
    </row>
    <row r="10" spans="1:14" ht="16.5" customHeight="1" collapsed="1">
      <c r="A10" s="74" t="s">
        <v>34</v>
      </c>
      <c r="B10" s="75">
        <v>224</v>
      </c>
      <c r="C10" s="78">
        <v>91</v>
      </c>
      <c r="D10" s="79">
        <v>26</v>
      </c>
      <c r="E10" s="80">
        <v>23</v>
      </c>
      <c r="F10" s="80">
        <v>12</v>
      </c>
      <c r="G10" s="80">
        <v>11</v>
      </c>
      <c r="H10" s="79">
        <v>12</v>
      </c>
      <c r="I10" s="106">
        <v>9.0909090909090828E-2</v>
      </c>
      <c r="J10" s="106">
        <v>0</v>
      </c>
      <c r="K10" s="106">
        <v>-0.47826086956521741</v>
      </c>
    </row>
    <row r="11" spans="1:14" s="73" customFormat="1" ht="16.5" hidden="1" customHeight="1" outlineLevel="1">
      <c r="A11" s="69" t="s">
        <v>40</v>
      </c>
      <c r="B11" s="70">
        <v>0.30727023319615915</v>
      </c>
      <c r="C11" s="71">
        <v>0.16192170818505339</v>
      </c>
      <c r="D11" s="71">
        <v>8.3067092651757185E-2</v>
      </c>
      <c r="E11" s="72">
        <v>7.0287539936102233E-2</v>
      </c>
      <c r="F11" s="72">
        <v>3.3802816901408447E-2</v>
      </c>
      <c r="G11" s="72">
        <v>3.1339031339031341E-2</v>
      </c>
      <c r="H11" s="71">
        <v>3.4682080924855488E-2</v>
      </c>
      <c r="I11" s="81">
        <v>0.10667367314766141</v>
      </c>
      <c r="J11" s="81">
        <v>2.6011560693641522E-2</v>
      </c>
      <c r="K11" s="111">
        <v>-0.50656857593273785</v>
      </c>
    </row>
    <row r="12" spans="1:14" ht="16.5" customHeight="1" collapsed="1">
      <c r="A12" s="82" t="s">
        <v>97</v>
      </c>
      <c r="B12" s="83">
        <v>4</v>
      </c>
      <c r="C12" s="84">
        <v>0</v>
      </c>
      <c r="D12" s="85">
        <v>0</v>
      </c>
      <c r="E12" s="86">
        <v>0</v>
      </c>
      <c r="F12" s="86">
        <v>0</v>
      </c>
      <c r="G12" s="86">
        <v>0</v>
      </c>
      <c r="H12" s="85">
        <v>0</v>
      </c>
      <c r="I12" s="81" t="s">
        <v>32</v>
      </c>
      <c r="J12" s="81" t="s">
        <v>32</v>
      </c>
      <c r="K12" s="81" t="s">
        <v>32</v>
      </c>
    </row>
    <row r="13" spans="1:14" s="73" customFormat="1" ht="16.5" hidden="1" customHeight="1" outlineLevel="1">
      <c r="A13" s="69" t="s">
        <v>40</v>
      </c>
      <c r="B13" s="71">
        <v>5.4869684499314125E-3</v>
      </c>
      <c r="C13" s="71">
        <v>0</v>
      </c>
      <c r="D13" s="71">
        <v>0</v>
      </c>
      <c r="E13" s="72">
        <v>0</v>
      </c>
      <c r="F13" s="72">
        <v>0</v>
      </c>
      <c r="G13" s="72">
        <v>0</v>
      </c>
      <c r="H13" s="71">
        <v>0</v>
      </c>
      <c r="I13" s="81" t="s">
        <v>32</v>
      </c>
      <c r="J13" s="81" t="s">
        <v>32</v>
      </c>
      <c r="K13" s="81" t="s">
        <v>32</v>
      </c>
    </row>
    <row r="14" spans="1:14" ht="16.5" customHeight="1" collapsed="1">
      <c r="A14" s="194" t="s">
        <v>35</v>
      </c>
      <c r="B14" s="195">
        <v>1</v>
      </c>
      <c r="C14" s="195">
        <v>141</v>
      </c>
      <c r="D14" s="196">
        <v>0</v>
      </c>
      <c r="E14" s="197">
        <v>0</v>
      </c>
      <c r="F14" s="197">
        <v>0</v>
      </c>
      <c r="G14" s="197">
        <v>0</v>
      </c>
      <c r="H14" s="196">
        <v>0</v>
      </c>
      <c r="I14" s="198" t="s">
        <v>32</v>
      </c>
      <c r="J14" s="198" t="s">
        <v>32</v>
      </c>
      <c r="K14" s="198" t="s">
        <v>32</v>
      </c>
    </row>
    <row r="15" spans="1:14" s="73" customFormat="1" ht="16.5" hidden="1" customHeight="1" outlineLevel="1">
      <c r="A15" s="118" t="s">
        <v>40</v>
      </c>
      <c r="B15" s="185">
        <v>1.3717421124828531E-3</v>
      </c>
      <c r="C15" s="185">
        <v>0.25088967971530252</v>
      </c>
      <c r="D15" s="183">
        <v>0</v>
      </c>
      <c r="E15" s="102">
        <v>0</v>
      </c>
      <c r="F15" s="102">
        <v>0</v>
      </c>
      <c r="G15" s="102">
        <v>0</v>
      </c>
      <c r="H15" s="183">
        <v>0</v>
      </c>
      <c r="I15" s="186" t="s">
        <v>32</v>
      </c>
      <c r="J15" s="186" t="s">
        <v>32</v>
      </c>
      <c r="K15" s="186" t="s">
        <v>32</v>
      </c>
    </row>
    <row r="16" spans="1:14" ht="16.5" hidden="1" customHeight="1" outlineLevel="1">
      <c r="A16" s="159" t="s">
        <v>45</v>
      </c>
      <c r="B16" s="87">
        <v>0.84773662551440343</v>
      </c>
      <c r="C16" s="87">
        <v>0.93950177935943058</v>
      </c>
      <c r="D16" s="87">
        <v>0.98083067092651754</v>
      </c>
      <c r="E16" s="88">
        <v>0.98083067092651766</v>
      </c>
      <c r="F16" s="88">
        <v>0.98309859154929569</v>
      </c>
      <c r="G16" s="88">
        <v>0.98860398860398868</v>
      </c>
      <c r="H16" s="87">
        <v>0.98265895953757232</v>
      </c>
      <c r="I16" s="89">
        <v>-6.0135596608419384E-3</v>
      </c>
      <c r="J16" s="89">
        <v>-4.4719015519134597E-4</v>
      </c>
      <c r="K16" s="59">
        <v>1.864020636026309E-3</v>
      </c>
    </row>
    <row r="17" spans="1:11" ht="16.5" customHeight="1" collapsed="1">
      <c r="A17" s="90" t="s">
        <v>56</v>
      </c>
      <c r="B17" s="91">
        <v>629429.38</v>
      </c>
      <c r="C17" s="91">
        <v>290771.03000000003</v>
      </c>
      <c r="D17" s="92">
        <v>236953.30000000002</v>
      </c>
      <c r="E17" s="93">
        <v>40416.44</v>
      </c>
      <c r="F17" s="94">
        <v>58610.33</v>
      </c>
      <c r="G17" s="94">
        <v>67252.75</v>
      </c>
      <c r="H17" s="92">
        <v>56932.27</v>
      </c>
      <c r="I17" s="95">
        <v>-0.1534581113783452</v>
      </c>
      <c r="J17" s="95">
        <v>-2.8630789145872471E-2</v>
      </c>
      <c r="K17" s="59">
        <v>0.40864138454549659</v>
      </c>
    </row>
    <row r="18" spans="1:11" ht="16.5" customHeight="1">
      <c r="A18" s="96" t="s">
        <v>6</v>
      </c>
      <c r="B18" s="97">
        <v>553291.34</v>
      </c>
      <c r="C18" s="97">
        <v>253319.74</v>
      </c>
      <c r="D18" s="98">
        <v>211257.14999999997</v>
      </c>
      <c r="E18" s="99">
        <v>37813.869999999995</v>
      </c>
      <c r="F18" s="100">
        <v>53224.22</v>
      </c>
      <c r="G18" s="100">
        <v>62706.32</v>
      </c>
      <c r="H18" s="98">
        <v>54725.369999999995</v>
      </c>
      <c r="I18" s="101">
        <v>-0.12727504978764503</v>
      </c>
      <c r="J18" s="101">
        <v>2.8204264900453024E-2</v>
      </c>
      <c r="K18" s="120">
        <v>0.44723007721769825</v>
      </c>
    </row>
    <row r="19" spans="1:11" s="73" customFormat="1" ht="16.5" hidden="1" customHeight="1" outlineLevel="1">
      <c r="A19" s="69" t="s">
        <v>40</v>
      </c>
      <c r="B19" s="71">
        <v>0.87903640595867949</v>
      </c>
      <c r="C19" s="71">
        <v>0.87120006418796248</v>
      </c>
      <c r="D19" s="71">
        <v>0.89155605767043522</v>
      </c>
      <c r="E19" s="72">
        <v>0.93560615432729832</v>
      </c>
      <c r="F19" s="72">
        <v>0.90810305964835891</v>
      </c>
      <c r="G19" s="72">
        <v>0.93239785733668878</v>
      </c>
      <c r="H19" s="71">
        <v>0.9612363954572688</v>
      </c>
      <c r="I19" s="81">
        <v>3.0929434139793877E-2</v>
      </c>
      <c r="J19" s="81">
        <v>5.8510248637951401E-2</v>
      </c>
      <c r="K19" s="111">
        <v>2.7394263078996728E-2</v>
      </c>
    </row>
    <row r="20" spans="1:11" ht="16.5" customHeight="1" collapsed="1">
      <c r="A20" s="74" t="s">
        <v>46</v>
      </c>
      <c r="B20" s="103">
        <v>26597.1</v>
      </c>
      <c r="C20" s="103">
        <v>5810.88</v>
      </c>
      <c r="D20" s="104">
        <v>2179.9700000000003</v>
      </c>
      <c r="E20" s="105">
        <v>412.06000000000006</v>
      </c>
      <c r="F20" s="100">
        <v>637.79</v>
      </c>
      <c r="G20" s="100">
        <v>565.82000000000005</v>
      </c>
      <c r="H20" s="98">
        <v>326.47000000000003</v>
      </c>
      <c r="I20" s="106">
        <v>-0.42301438620055853</v>
      </c>
      <c r="J20" s="106">
        <v>-0.48812304990670907</v>
      </c>
      <c r="K20" s="106">
        <v>-0.20771246905790419</v>
      </c>
    </row>
    <row r="21" spans="1:11" s="73" customFormat="1" ht="16.5" hidden="1" customHeight="1" outlineLevel="1">
      <c r="A21" s="69" t="s">
        <v>40</v>
      </c>
      <c r="B21" s="71">
        <v>4.2255892154255653E-2</v>
      </c>
      <c r="C21" s="71">
        <v>1.9984384276521633E-2</v>
      </c>
      <c r="D21" s="71">
        <v>9.1999984807132878E-3</v>
      </c>
      <c r="E21" s="72">
        <v>1.0195356147152002E-2</v>
      </c>
      <c r="F21" s="72">
        <v>1.0881870141321503E-2</v>
      </c>
      <c r="G21" s="72">
        <v>8.4133362576251543E-3</v>
      </c>
      <c r="H21" s="71">
        <v>5.7343576850176544E-3</v>
      </c>
      <c r="I21" s="81">
        <v>-0.3184204803628875</v>
      </c>
      <c r="J21" s="81">
        <v>-0.47303564455867797</v>
      </c>
      <c r="K21" s="111">
        <v>-0.43755199894419528</v>
      </c>
    </row>
    <row r="22" spans="1:11" ht="16.5" customHeight="1" collapsed="1">
      <c r="A22" s="74" t="s">
        <v>47</v>
      </c>
      <c r="B22" s="103">
        <v>33804.379999999997</v>
      </c>
      <c r="C22" s="103">
        <v>13604.11</v>
      </c>
      <c r="D22" s="104">
        <v>9433.7300000000014</v>
      </c>
      <c r="E22" s="105">
        <v>1037.3</v>
      </c>
      <c r="F22" s="100">
        <v>2505.54</v>
      </c>
      <c r="G22" s="100">
        <v>2499.4499999999998</v>
      </c>
      <c r="H22" s="98">
        <v>1262.08</v>
      </c>
      <c r="I22" s="106">
        <v>-0.49505691252075457</v>
      </c>
      <c r="J22" s="106">
        <v>-0.49628423413715206</v>
      </c>
      <c r="K22" s="106">
        <v>0.21669719463993053</v>
      </c>
    </row>
    <row r="23" spans="1:11" s="73" customFormat="1" ht="16.5" hidden="1" customHeight="1" outlineLevel="1">
      <c r="A23" s="69" t="s">
        <v>40</v>
      </c>
      <c r="B23" s="71">
        <v>5.3706390381713667E-2</v>
      </c>
      <c r="C23" s="71">
        <v>4.6786332187219615E-2</v>
      </c>
      <c r="D23" s="71">
        <v>3.9812612865066661E-2</v>
      </c>
      <c r="E23" s="72">
        <v>2.5665298576519849E-2</v>
      </c>
      <c r="F23" s="72">
        <v>4.2749119481156304E-2</v>
      </c>
      <c r="G23" s="72">
        <v>3.7165022991624878E-2</v>
      </c>
      <c r="H23" s="71">
        <v>2.2168095528247864E-2</v>
      </c>
      <c r="I23" s="81">
        <v>-0.40352262036153097</v>
      </c>
      <c r="J23" s="81">
        <v>-0.48143737701967171</v>
      </c>
      <c r="K23" s="111">
        <v>-0.1362619272807305</v>
      </c>
    </row>
    <row r="24" spans="1:11" ht="16.5" customHeight="1" collapsed="1">
      <c r="A24" s="82" t="s">
        <v>50</v>
      </c>
      <c r="B24" s="107">
        <v>580.30999999999995</v>
      </c>
      <c r="C24" s="107">
        <v>19.8</v>
      </c>
      <c r="D24" s="108">
        <v>0</v>
      </c>
      <c r="E24" s="109">
        <v>0</v>
      </c>
      <c r="F24" s="110">
        <v>0</v>
      </c>
      <c r="G24" s="110">
        <v>0</v>
      </c>
      <c r="H24" s="108">
        <v>0</v>
      </c>
      <c r="I24" s="81" t="s">
        <v>32</v>
      </c>
      <c r="J24" s="81" t="s">
        <v>32</v>
      </c>
      <c r="K24" s="81" t="s">
        <v>32</v>
      </c>
    </row>
    <row r="25" spans="1:11" s="73" customFormat="1" ht="16.5" hidden="1" customHeight="1" outlineLevel="1">
      <c r="A25" s="69" t="s">
        <v>40</v>
      </c>
      <c r="B25" s="71">
        <v>9.219620475930118E-4</v>
      </c>
      <c r="C25" s="71">
        <v>6.8094816736041403E-5</v>
      </c>
      <c r="D25" s="71">
        <v>0</v>
      </c>
      <c r="E25" s="72">
        <v>0</v>
      </c>
      <c r="F25" s="72">
        <v>0</v>
      </c>
      <c r="G25" s="72">
        <v>0</v>
      </c>
      <c r="H25" s="71">
        <v>0</v>
      </c>
      <c r="I25" s="81" t="s">
        <v>32</v>
      </c>
      <c r="J25" s="81" t="s">
        <v>32</v>
      </c>
      <c r="K25" s="81" t="s">
        <v>32</v>
      </c>
    </row>
    <row r="26" spans="1:11" ht="16.5" customHeight="1" collapsed="1">
      <c r="A26" s="82" t="s">
        <v>51</v>
      </c>
      <c r="B26" s="107">
        <v>1000.26</v>
      </c>
      <c r="C26" s="107">
        <v>8714.5400000000009</v>
      </c>
      <c r="D26" s="108">
        <v>11376.8</v>
      </c>
      <c r="E26" s="109">
        <v>0</v>
      </c>
      <c r="F26" s="110">
        <v>0</v>
      </c>
      <c r="G26" s="110">
        <v>0</v>
      </c>
      <c r="H26" s="108">
        <v>0</v>
      </c>
      <c r="I26" s="81" t="s">
        <v>32</v>
      </c>
      <c r="J26" s="81" t="s">
        <v>32</v>
      </c>
      <c r="K26" s="81" t="s">
        <v>32</v>
      </c>
    </row>
    <row r="27" spans="1:11" s="73" customFormat="1" ht="16.5" hidden="1" customHeight="1" outlineLevel="1">
      <c r="A27" s="69" t="s">
        <v>40</v>
      </c>
      <c r="B27" s="71">
        <v>1.5891536553314367E-3</v>
      </c>
      <c r="C27" s="71">
        <v>2.9970454759540521E-2</v>
      </c>
      <c r="D27" s="71">
        <v>4.8012836284618103E-2</v>
      </c>
      <c r="E27" s="72">
        <v>0</v>
      </c>
      <c r="F27" s="72">
        <v>0</v>
      </c>
      <c r="G27" s="72">
        <v>0</v>
      </c>
      <c r="H27" s="71">
        <v>0</v>
      </c>
      <c r="I27" s="81" t="s">
        <v>32</v>
      </c>
      <c r="J27" s="81" t="s">
        <v>32</v>
      </c>
      <c r="K27" s="81" t="s">
        <v>32</v>
      </c>
    </row>
    <row r="28" spans="1:11" ht="16.5" customHeight="1" collapsed="1">
      <c r="A28" s="82" t="s">
        <v>48</v>
      </c>
      <c r="B28" s="107">
        <v>4252.21</v>
      </c>
      <c r="C28" s="107">
        <v>2170.1600000000003</v>
      </c>
      <c r="D28" s="108">
        <v>395.31</v>
      </c>
      <c r="E28" s="109">
        <v>13.78</v>
      </c>
      <c r="F28" s="110">
        <v>18.799999999999997</v>
      </c>
      <c r="G28" s="110">
        <v>36.510000000000005</v>
      </c>
      <c r="H28" s="108">
        <v>24.92</v>
      </c>
      <c r="I28" s="111">
        <v>-0.31744727471925505</v>
      </c>
      <c r="J28" s="111">
        <v>0.32553191489361732</v>
      </c>
      <c r="K28" s="111">
        <v>0.80841799709724249</v>
      </c>
    </row>
    <row r="29" spans="1:11" s="73" customFormat="1" ht="16.5" hidden="1" customHeight="1" outlineLevel="1">
      <c r="A29" s="69" t="s">
        <v>40</v>
      </c>
      <c r="B29" s="71">
        <v>6.7556585935025781E-3</v>
      </c>
      <c r="C29" s="71">
        <v>7.4634670448428106E-3</v>
      </c>
      <c r="D29" s="71">
        <v>1.6683034167492075E-3</v>
      </c>
      <c r="E29" s="72">
        <v>3.409503657422573E-4</v>
      </c>
      <c r="F29" s="72">
        <v>3.2076256864617544E-4</v>
      </c>
      <c r="G29" s="72">
        <v>5.4287742880402667E-4</v>
      </c>
      <c r="H29" s="71">
        <v>4.3771309311924506E-4</v>
      </c>
      <c r="I29" s="111">
        <v>-0.19371653729730742</v>
      </c>
      <c r="J29" s="111">
        <v>0.36460153367232384</v>
      </c>
      <c r="K29" s="111">
        <v>0.28380297280612354</v>
      </c>
    </row>
    <row r="30" spans="1:11" ht="16.5" customHeight="1" collapsed="1" thickBot="1">
      <c r="A30" s="112" t="s">
        <v>49</v>
      </c>
      <c r="B30" s="113">
        <v>9611.4500000000007</v>
      </c>
      <c r="C30" s="113">
        <v>6516.48</v>
      </c>
      <c r="D30" s="114">
        <v>2219.0500000000002</v>
      </c>
      <c r="E30" s="115">
        <v>1139.79</v>
      </c>
      <c r="F30" s="116">
        <v>2223.9699999999998</v>
      </c>
      <c r="G30" s="116">
        <v>1444.65</v>
      </c>
      <c r="H30" s="114">
        <v>593.41999999999996</v>
      </c>
      <c r="I30" s="117">
        <v>-0.58922922507181674</v>
      </c>
      <c r="J30" s="117">
        <v>-0.73317086111773089</v>
      </c>
      <c r="K30" s="117">
        <v>-0.47936023302538189</v>
      </c>
    </row>
    <row r="31" spans="1:11" s="73" customFormat="1" ht="16.5" hidden="1" customHeight="1" outlineLevel="1">
      <c r="A31" s="118" t="s">
        <v>40</v>
      </c>
      <c r="B31" s="183">
        <v>1.5270100674360007E-2</v>
      </c>
      <c r="C31" s="183">
        <v>2.2411035927478742E-2</v>
      </c>
      <c r="D31" s="183">
        <v>1.09301061779231E-2</v>
      </c>
      <c r="E31" s="72">
        <v>2.8201147849736392E-2</v>
      </c>
      <c r="F31" s="102">
        <v>3.7945017542129512E-2</v>
      </c>
      <c r="G31" s="102">
        <v>2.148090598525711E-2</v>
      </c>
      <c r="H31" s="71">
        <v>1.0423262589037816E-2</v>
      </c>
      <c r="I31" s="111">
        <v>-0.51476615575751017</v>
      </c>
      <c r="J31" s="111">
        <v>-0.72530615969632639</v>
      </c>
      <c r="K31" s="111">
        <v>-0.63039580358303582</v>
      </c>
    </row>
    <row r="32" spans="1:11" s="158" customFormat="1" ht="13.8" hidden="1" outlineLevel="1" thickBot="1">
      <c r="A32" s="156" t="s">
        <v>45</v>
      </c>
      <c r="B32" s="184">
        <v>0.99953556346543571</v>
      </c>
      <c r="C32" s="184">
        <v>0.99788383320030183</v>
      </c>
      <c r="D32" s="184">
        <v>1.0011799148955054</v>
      </c>
      <c r="E32" s="157">
        <v>1.0000089072664489</v>
      </c>
      <c r="F32" s="157">
        <v>0.99999982938161247</v>
      </c>
      <c r="G32" s="157">
        <v>0.99999999999999989</v>
      </c>
      <c r="H32" s="182">
        <v>0.9999998243526913</v>
      </c>
      <c r="I32" s="153" t="s">
        <v>32</v>
      </c>
      <c r="J32" s="153" t="s">
        <v>32</v>
      </c>
      <c r="K32" s="153" t="s">
        <v>32</v>
      </c>
    </row>
    <row r="33" spans="1:11" s="42" customFormat="1" ht="16.8" customHeight="1" collapsed="1">
      <c r="A33" s="204" t="s">
        <v>53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</row>
    <row r="34" spans="1:11" s="119" customFormat="1" ht="26.4" customHeight="1" collapsed="1">
      <c r="A34" s="204" t="s">
        <v>96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1:11">
      <c r="A35" s="204" t="s">
        <v>98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</row>
  </sheetData>
  <mergeCells count="4">
    <mergeCell ref="A35:K35"/>
    <mergeCell ref="A1:XFD1"/>
    <mergeCell ref="A33:K33"/>
    <mergeCell ref="A34:K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0"/>
  <sheetViews>
    <sheetView tabSelected="1" zoomScale="70" zoomScaleNormal="70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.21875" style="1" hidden="1" customWidth="1" outlineLevel="1"/>
    <col min="4" max="4" width="17.33203125" style="1" hidden="1" customWidth="1" outlineLevel="1"/>
    <col min="5" max="5" width="19.77734375" style="1" hidden="1" customWidth="1" outlineLevel="1"/>
    <col min="6" max="6" width="19.109375" style="1" hidden="1" customWidth="1" outlineLevel="1"/>
    <col min="7" max="7" width="18" style="1" customWidth="1" collapsed="1"/>
    <col min="8" max="9" width="12.88671875" style="1" customWidth="1"/>
    <col min="10" max="14" width="10.6640625" style="1" customWidth="1"/>
    <col min="15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0" s="208" customFormat="1" ht="24" customHeight="1" thickBot="1">
      <c r="A1" s="207" t="s">
        <v>64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90.6" customHeight="1" thickBot="1">
      <c r="A2" s="13" t="s">
        <v>52</v>
      </c>
      <c r="B2" s="43" t="s">
        <v>105</v>
      </c>
      <c r="C2" s="43" t="s">
        <v>65</v>
      </c>
      <c r="D2" s="43" t="s">
        <v>61</v>
      </c>
      <c r="E2" s="43" t="s">
        <v>60</v>
      </c>
      <c r="F2" s="43" t="s">
        <v>31</v>
      </c>
      <c r="G2" s="43" t="s">
        <v>78</v>
      </c>
      <c r="H2" s="43" t="s">
        <v>103</v>
      </c>
      <c r="I2" s="43" t="s">
        <v>104</v>
      </c>
    </row>
    <row r="3" spans="1:10" ht="14.4" hidden="1" customHeight="1" outlineLevel="1">
      <c r="A3" s="123">
        <v>39629</v>
      </c>
      <c r="B3" s="124">
        <v>394</v>
      </c>
      <c r="C3" s="135" t="s">
        <v>21</v>
      </c>
      <c r="D3" s="129" t="s">
        <v>21</v>
      </c>
      <c r="E3" s="125">
        <v>1103</v>
      </c>
      <c r="F3" s="126">
        <v>2.7994923857868019</v>
      </c>
      <c r="G3" s="127">
        <v>1086</v>
      </c>
      <c r="H3" s="127">
        <v>81</v>
      </c>
      <c r="I3" s="127" t="s">
        <v>21</v>
      </c>
    </row>
    <row r="4" spans="1:10" ht="14.4" hidden="1" customHeight="1" outlineLevel="1" collapsed="1">
      <c r="A4" s="128">
        <v>39994</v>
      </c>
      <c r="B4" s="129">
        <v>397</v>
      </c>
      <c r="C4" s="135">
        <v>375</v>
      </c>
      <c r="D4" s="129">
        <v>22</v>
      </c>
      <c r="E4" s="130">
        <v>1258</v>
      </c>
      <c r="F4" s="131">
        <v>3.168765743073048</v>
      </c>
      <c r="G4" s="132">
        <v>727</v>
      </c>
      <c r="H4" s="132">
        <v>93</v>
      </c>
      <c r="I4" s="132" t="s">
        <v>21</v>
      </c>
    </row>
    <row r="5" spans="1:10" ht="14.4" hidden="1" customHeight="1" outlineLevel="1">
      <c r="A5" s="128">
        <v>40359</v>
      </c>
      <c r="B5" s="129">
        <v>357</v>
      </c>
      <c r="C5" s="135">
        <v>336</v>
      </c>
      <c r="D5" s="129">
        <v>21</v>
      </c>
      <c r="E5" s="130">
        <v>1242</v>
      </c>
      <c r="F5" s="131">
        <v>3.4789915966386555</v>
      </c>
      <c r="G5" s="132">
        <v>1050</v>
      </c>
      <c r="H5" s="132">
        <v>95</v>
      </c>
      <c r="I5" s="132">
        <v>1</v>
      </c>
    </row>
    <row r="6" spans="1:10" ht="14.4" hidden="1" customHeight="1" outlineLevel="1">
      <c r="A6" s="128">
        <v>40724</v>
      </c>
      <c r="B6" s="129">
        <v>347</v>
      </c>
      <c r="C6" s="135">
        <v>329</v>
      </c>
      <c r="D6" s="129">
        <v>18</v>
      </c>
      <c r="E6" s="130">
        <v>1375</v>
      </c>
      <c r="F6" s="131">
        <v>3.9625360230547551</v>
      </c>
      <c r="G6" s="132">
        <v>1178</v>
      </c>
      <c r="H6" s="132">
        <v>92</v>
      </c>
      <c r="I6" s="132">
        <v>2</v>
      </c>
    </row>
    <row r="7" spans="1:10" ht="14.4" hidden="1" customHeight="1" outlineLevel="1">
      <c r="A7" s="128">
        <v>41090</v>
      </c>
      <c r="B7" s="129">
        <v>340</v>
      </c>
      <c r="C7" s="135">
        <v>324</v>
      </c>
      <c r="D7" s="129">
        <v>16</v>
      </c>
      <c r="E7" s="130">
        <v>1497.0000000000002</v>
      </c>
      <c r="F7" s="131">
        <v>4.4029411764705886</v>
      </c>
      <c r="G7" s="132">
        <v>1179</v>
      </c>
      <c r="H7" s="132">
        <v>85</v>
      </c>
      <c r="I7" s="132">
        <v>6</v>
      </c>
    </row>
    <row r="8" spans="1:10" ht="14.4" hidden="1" customHeight="1" outlineLevel="1">
      <c r="A8" s="128">
        <v>41455</v>
      </c>
      <c r="B8" s="129">
        <v>345</v>
      </c>
      <c r="C8" s="135">
        <v>325</v>
      </c>
      <c r="D8" s="129">
        <v>20</v>
      </c>
      <c r="E8" s="130">
        <v>1580</v>
      </c>
      <c r="F8" s="131">
        <v>4.5797101449275361</v>
      </c>
      <c r="G8" s="132">
        <v>1204</v>
      </c>
      <c r="H8" s="132">
        <v>78</v>
      </c>
      <c r="I8" s="132">
        <v>7</v>
      </c>
    </row>
    <row r="9" spans="1:10" ht="14.4" hidden="1" customHeight="1" outlineLevel="1">
      <c r="A9" s="128">
        <v>41820</v>
      </c>
      <c r="B9" s="129">
        <v>340</v>
      </c>
      <c r="C9" s="135">
        <v>322</v>
      </c>
      <c r="D9" s="129">
        <v>18</v>
      </c>
      <c r="E9" s="130">
        <v>1591</v>
      </c>
      <c r="F9" s="131">
        <v>4.6794117647058826</v>
      </c>
      <c r="G9" s="132">
        <v>1233</v>
      </c>
      <c r="H9" s="132">
        <v>75</v>
      </c>
      <c r="I9" s="132">
        <v>7</v>
      </c>
    </row>
    <row r="10" spans="1:10" ht="14.4" hidden="1" customHeight="1" outlineLevel="1">
      <c r="A10" s="128">
        <v>42185</v>
      </c>
      <c r="B10" s="129">
        <v>326</v>
      </c>
      <c r="C10" s="135">
        <v>309</v>
      </c>
      <c r="D10" s="129">
        <v>17</v>
      </c>
      <c r="E10" s="130">
        <v>1556</v>
      </c>
      <c r="F10" s="131">
        <v>4.7730061349693251</v>
      </c>
      <c r="G10" s="132">
        <v>1171</v>
      </c>
      <c r="H10" s="132">
        <v>70</v>
      </c>
      <c r="I10" s="132">
        <v>6</v>
      </c>
    </row>
    <row r="11" spans="1:10" hidden="1" outlineLevel="1">
      <c r="A11" s="133">
        <v>42551</v>
      </c>
      <c r="B11" s="129">
        <v>304</v>
      </c>
      <c r="C11" s="135">
        <v>291</v>
      </c>
      <c r="D11" s="129">
        <v>13</v>
      </c>
      <c r="E11" s="130">
        <v>1572.0000000000002</v>
      </c>
      <c r="F11" s="131">
        <v>5.1710526315789478</v>
      </c>
      <c r="G11" s="132">
        <v>1134</v>
      </c>
      <c r="H11" s="132">
        <v>65</v>
      </c>
      <c r="I11" s="132">
        <v>7</v>
      </c>
    </row>
    <row r="12" spans="1:10" s="17" customFormat="1" ht="14.4" customHeight="1" collapsed="1">
      <c r="A12" s="225" t="s">
        <v>54</v>
      </c>
      <c r="B12" s="129">
        <v>299</v>
      </c>
      <c r="C12" s="129">
        <v>287</v>
      </c>
      <c r="D12" s="129">
        <v>12</v>
      </c>
      <c r="E12" s="129">
        <v>1661</v>
      </c>
      <c r="F12" s="131">
        <v>5.5551839464882944</v>
      </c>
      <c r="G12" s="132">
        <v>1157</v>
      </c>
      <c r="H12" s="226">
        <v>58</v>
      </c>
      <c r="I12" s="132">
        <v>6</v>
      </c>
    </row>
    <row r="13" spans="1:10" ht="14.4" customHeight="1" outlineLevel="1">
      <c r="A13" s="134" t="s">
        <v>55</v>
      </c>
      <c r="B13" s="135">
        <v>300</v>
      </c>
      <c r="C13" s="135">
        <v>287</v>
      </c>
      <c r="D13" s="135">
        <v>13</v>
      </c>
      <c r="E13" s="135">
        <v>1676</v>
      </c>
      <c r="F13" s="136">
        <v>5.5866666666666669</v>
      </c>
      <c r="G13" s="137">
        <v>1153</v>
      </c>
      <c r="H13" s="227">
        <v>58</v>
      </c>
      <c r="I13" s="137">
        <v>6</v>
      </c>
    </row>
    <row r="14" spans="1:10" ht="14.4" customHeight="1" outlineLevel="1">
      <c r="A14" s="134" t="s">
        <v>63</v>
      </c>
      <c r="B14" s="135">
        <v>296</v>
      </c>
      <c r="C14" s="135">
        <v>284</v>
      </c>
      <c r="D14" s="135">
        <v>12</v>
      </c>
      <c r="E14" s="138">
        <v>1701</v>
      </c>
      <c r="F14" s="136">
        <v>5.7466216216216219</v>
      </c>
      <c r="G14" s="137">
        <v>1160</v>
      </c>
      <c r="H14" s="227">
        <v>58</v>
      </c>
      <c r="I14" s="137">
        <v>6</v>
      </c>
    </row>
    <row r="15" spans="1:10" ht="14.4" customHeight="1" outlineLevel="1">
      <c r="A15" s="134" t="s">
        <v>68</v>
      </c>
      <c r="B15" s="135">
        <v>296</v>
      </c>
      <c r="C15" s="135">
        <v>284</v>
      </c>
      <c r="D15" s="135">
        <v>12</v>
      </c>
      <c r="E15" s="138">
        <v>1713</v>
      </c>
      <c r="F15" s="136">
        <v>5.7871621621621623</v>
      </c>
      <c r="G15" s="137">
        <v>1166</v>
      </c>
      <c r="H15" s="227">
        <v>58</v>
      </c>
      <c r="I15" s="137">
        <v>6</v>
      </c>
    </row>
    <row r="16" spans="1:10" s="17" customFormat="1" ht="14.4" customHeight="1" thickBot="1">
      <c r="A16" s="139" t="s">
        <v>89</v>
      </c>
      <c r="B16" s="140">
        <v>291</v>
      </c>
      <c r="C16" s="140">
        <v>278</v>
      </c>
      <c r="D16" s="140">
        <v>13</v>
      </c>
      <c r="E16" s="140">
        <v>1729</v>
      </c>
      <c r="F16" s="141">
        <v>5.9415807560137459</v>
      </c>
      <c r="G16" s="142">
        <v>1203</v>
      </c>
      <c r="H16" s="142">
        <v>58</v>
      </c>
      <c r="I16" s="142">
        <v>4</v>
      </c>
    </row>
    <row r="17" spans="1:9" s="121" customFormat="1" ht="27.6" customHeight="1">
      <c r="A17" s="209" t="s">
        <v>26</v>
      </c>
      <c r="B17" s="209"/>
      <c r="C17" s="209"/>
      <c r="D17" s="209"/>
      <c r="E17" s="209"/>
      <c r="F17" s="209"/>
      <c r="G17" s="209"/>
      <c r="H17" s="209"/>
      <c r="I17" s="209"/>
    </row>
    <row r="18" spans="1:9" s="121" customFormat="1" ht="25.8" customHeight="1">
      <c r="A18" s="213" t="s">
        <v>27</v>
      </c>
      <c r="B18" s="213"/>
      <c r="C18" s="213"/>
      <c r="D18" s="213"/>
      <c r="E18" s="213"/>
      <c r="F18" s="213"/>
      <c r="G18" s="213"/>
      <c r="H18" s="213"/>
      <c r="I18" s="213"/>
    </row>
    <row r="19" spans="1:9" s="121" customFormat="1" ht="15" customHeight="1">
      <c r="A19" s="54" t="s">
        <v>28</v>
      </c>
      <c r="B19" s="122" t="s">
        <v>22</v>
      </c>
    </row>
    <row r="20" spans="1:9" s="121" customFormat="1" ht="15" customHeight="1">
      <c r="A20" s="54" t="s">
        <v>29</v>
      </c>
      <c r="B20" s="122" t="s">
        <v>30</v>
      </c>
    </row>
    <row r="22" spans="1:9">
      <c r="A22" s="1"/>
    </row>
    <row r="23" spans="1:9">
      <c r="A23" s="1"/>
    </row>
    <row r="24" spans="1:9">
      <c r="A24" s="1"/>
    </row>
    <row r="25" spans="1:9">
      <c r="A25" s="1"/>
    </row>
    <row r="26" spans="1:9">
      <c r="A26" s="1"/>
    </row>
    <row r="27" spans="1:9">
      <c r="A27" s="1"/>
    </row>
    <row r="28" spans="1:9">
      <c r="A28" s="1"/>
    </row>
    <row r="29" spans="1:9">
      <c r="A29" s="1"/>
    </row>
    <row r="30" spans="1:9">
      <c r="A30" s="1"/>
    </row>
  </sheetData>
  <mergeCells count="3">
    <mergeCell ref="A1:XFD1"/>
    <mergeCell ref="A17:I17"/>
    <mergeCell ref="A18:I18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33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26.21875" style="4" customWidth="1"/>
    <col min="2" max="5" width="15.21875" style="4" customWidth="1"/>
    <col min="6" max="6" width="15" style="4" customWidth="1"/>
    <col min="7" max="8" width="13.109375" style="4" customWidth="1"/>
    <col min="9" max="13" width="12.109375" style="4" customWidth="1"/>
    <col min="14" max="14" width="12.6640625" style="4" bestFit="1" customWidth="1"/>
    <col min="15" max="16" width="9.109375" style="4"/>
    <col min="17" max="17" width="12.109375" style="4" bestFit="1" customWidth="1"/>
    <col min="18" max="18" width="11.5546875" style="4" bestFit="1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10" customFormat="1" ht="24.6" customHeight="1">
      <c r="A1" s="210" t="s">
        <v>99</v>
      </c>
    </row>
    <row r="2" spans="1:39" ht="16.2" outlineLevel="1" thickBot="1">
      <c r="C2" s="162"/>
      <c r="E2" s="45" t="s">
        <v>15</v>
      </c>
      <c r="F2" s="31"/>
      <c r="G2" s="3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0</v>
      </c>
      <c r="B3" s="44">
        <v>42916</v>
      </c>
      <c r="C3" s="163">
        <v>43100</v>
      </c>
      <c r="D3" s="44">
        <v>43190</v>
      </c>
      <c r="E3" s="26" t="s">
        <v>89</v>
      </c>
      <c r="F3" s="19" t="s">
        <v>79</v>
      </c>
      <c r="G3" s="19" t="s">
        <v>87</v>
      </c>
      <c r="H3" s="19" t="s">
        <v>77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8.75" customHeight="1" outlineLevel="1">
      <c r="A4" s="216" t="s">
        <v>100</v>
      </c>
      <c r="B4" s="228">
        <v>242027.45306396711</v>
      </c>
      <c r="C4" s="228">
        <v>263479.38235357398</v>
      </c>
      <c r="D4" s="229">
        <v>261188.73690439787</v>
      </c>
      <c r="E4" s="229">
        <v>266234.14326493035</v>
      </c>
      <c r="F4" s="221">
        <f>E4/D4-1</f>
        <v>1.9317090087155098E-2</v>
      </c>
      <c r="G4" s="221">
        <f>E4/C4-1</f>
        <v>1.0455318692297766E-2</v>
      </c>
      <c r="H4" s="221">
        <f>E4/B4-1</f>
        <v>0.10001629936817746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162" customFormat="1" ht="18.75" customHeight="1" outlineLevel="1">
      <c r="A5" s="215" t="s">
        <v>106</v>
      </c>
      <c r="B5" s="230">
        <v>64.569651749900004</v>
      </c>
      <c r="C5" s="230">
        <v>75.121017229900019</v>
      </c>
      <c r="D5" s="231">
        <v>83.213722434499999</v>
      </c>
      <c r="E5" s="231">
        <v>84.079655589999973</v>
      </c>
      <c r="F5" s="32">
        <f t="shared" ref="F5:F6" si="0">E5/D5-1</f>
        <v>1.0406134110652054E-2</v>
      </c>
      <c r="G5" s="32">
        <f t="shared" ref="G5:G6" si="1">E5/C5-1</f>
        <v>0.1192560842551289</v>
      </c>
      <c r="H5" s="32">
        <f t="shared" ref="H5:H6" si="2">E5/B5-1</f>
        <v>0.30215439159667112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162" customFormat="1" ht="18.75" customHeight="1" outlineLevel="1">
      <c r="A6" s="215" t="s">
        <v>14</v>
      </c>
      <c r="B6" s="230">
        <v>234376.57526222963</v>
      </c>
      <c r="C6" s="230">
        <v>254957.86264659188</v>
      </c>
      <c r="D6" s="231">
        <v>252508.21654045035</v>
      </c>
      <c r="E6" s="231">
        <v>257881.45867737904</v>
      </c>
      <c r="F6" s="32">
        <f t="shared" si="0"/>
        <v>2.1279474428777423E-2</v>
      </c>
      <c r="G6" s="32">
        <f t="shared" si="1"/>
        <v>1.1466977328876027E-2</v>
      </c>
      <c r="H6" s="32">
        <f t="shared" si="2"/>
        <v>0.10028682853161075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8.75" customHeight="1" outlineLevel="1">
      <c r="A7" s="217" t="s">
        <v>107</v>
      </c>
      <c r="B7" s="233">
        <v>1111.8007173338001</v>
      </c>
      <c r="C7" s="233">
        <v>1193.9790899675002</v>
      </c>
      <c r="D7" s="234">
        <v>1216.5511660492</v>
      </c>
      <c r="E7" s="234">
        <v>1264.6039567880002</v>
      </c>
      <c r="F7" s="235">
        <f>E7/D7-1</f>
        <v>3.9499194180918629E-2</v>
      </c>
      <c r="G7" s="235">
        <f>E7/C7-1</f>
        <v>5.9150840591707832E-2</v>
      </c>
      <c r="H7" s="235">
        <f>E7/B7-1</f>
        <v>0.13743761545741418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8.75" customHeight="1" outlineLevel="1">
      <c r="A8" s="218" t="s">
        <v>108</v>
      </c>
      <c r="B8" s="233">
        <v>83.31352511</v>
      </c>
      <c r="C8" s="233">
        <v>123.5640004</v>
      </c>
      <c r="D8" s="234">
        <v>106.5540896</v>
      </c>
      <c r="E8" s="234">
        <v>107.58750822</v>
      </c>
      <c r="F8" s="235">
        <f>E8/D8-1</f>
        <v>9.6985354938456947E-3</v>
      </c>
      <c r="G8" s="235">
        <f>E8/C8-1</f>
        <v>-0.12929730445988374</v>
      </c>
      <c r="H8" s="235">
        <f>E8/B8-1</f>
        <v>0.29135705250678967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8.75" customHeight="1" outlineLevel="1" thickBot="1">
      <c r="A9" s="8" t="s">
        <v>62</v>
      </c>
      <c r="B9" s="232">
        <f>SUM(B4,B7:B8)</f>
        <v>243222.5673064109</v>
      </c>
      <c r="C9" s="232">
        <f>SUM(C4,C7:C8)</f>
        <v>264796.92544394149</v>
      </c>
      <c r="D9" s="232">
        <f>SUM(D4,D7:D8)</f>
        <v>262511.84216004703</v>
      </c>
      <c r="E9" s="232">
        <f>SUM(E4,E7:E8)</f>
        <v>267606.33472993836</v>
      </c>
      <c r="F9" s="33">
        <f>E9/D9-1</f>
        <v>1.94067152474795E-2</v>
      </c>
      <c r="G9" s="33">
        <f>E9/C9-1</f>
        <v>1.0609674871741026E-2</v>
      </c>
      <c r="H9" s="34">
        <f>E9/B9-1</f>
        <v>0.10025289878964605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12" t="s">
        <v>25</v>
      </c>
      <c r="B10" s="212"/>
      <c r="C10" s="212"/>
      <c r="D10" s="212"/>
      <c r="E10" s="212"/>
      <c r="F10" s="212"/>
      <c r="G10" s="212"/>
      <c r="H10" s="2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9" ht="18.75" customHeight="1">
      <c r="C11" s="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9" s="211" customFormat="1" ht="24.6" customHeight="1">
      <c r="A12" s="211" t="s">
        <v>24</v>
      </c>
    </row>
    <row r="13" spans="1:39" ht="18.75" customHeight="1" outlineLevel="1" thickBot="1">
      <c r="C13" s="162"/>
      <c r="D13" s="31"/>
      <c r="E13" s="45" t="s">
        <v>15</v>
      </c>
      <c r="F13" s="31"/>
      <c r="G13" s="31"/>
      <c r="H13" s="31"/>
      <c r="J13" s="5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8" customHeight="1" outlineLevel="1" thickBot="1">
      <c r="A14" s="7" t="s">
        <v>0</v>
      </c>
      <c r="B14" s="48">
        <v>42916</v>
      </c>
      <c r="C14" s="48">
        <v>43100</v>
      </c>
      <c r="D14" s="48">
        <v>43190</v>
      </c>
      <c r="E14" s="48">
        <v>43281</v>
      </c>
      <c r="F14" s="46" t="s">
        <v>79</v>
      </c>
      <c r="G14" s="165" t="s">
        <v>87</v>
      </c>
      <c r="H14" s="19" t="s">
        <v>77</v>
      </c>
      <c r="I14" s="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162" customFormat="1" ht="18.75" customHeight="1" outlineLevel="1">
      <c r="A15" s="216" t="s">
        <v>100</v>
      </c>
      <c r="B15" s="219">
        <v>199086.63729823037</v>
      </c>
      <c r="C15" s="219">
        <v>213441.27863923399</v>
      </c>
      <c r="D15" s="220">
        <v>209227.50510529825</v>
      </c>
      <c r="E15" s="220">
        <v>212286.27287920605</v>
      </c>
      <c r="F15" s="221">
        <v>1.4619338754569666E-2</v>
      </c>
      <c r="G15" s="221">
        <v>-5.4113513908440325E-3</v>
      </c>
      <c r="H15" s="221">
        <v>6.6300962033944533E-2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8.600000000000001" customHeight="1" outlineLevel="1">
      <c r="A16" s="215" t="s">
        <v>5</v>
      </c>
      <c r="B16" s="214">
        <v>63.982778532899985</v>
      </c>
      <c r="C16" s="214">
        <v>74.82429419990001</v>
      </c>
      <c r="D16" s="214">
        <v>82.855527954499991</v>
      </c>
      <c r="E16" s="214">
        <v>83.818719649999991</v>
      </c>
      <c r="F16" s="28">
        <v>1.1624953932209969E-2</v>
      </c>
      <c r="G16" s="166">
        <v>0.12020728756987054</v>
      </c>
      <c r="H16" s="28">
        <v>0.31002000181815093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8.600000000000001" customHeight="1" outlineLevel="1" thickBot="1">
      <c r="A17" s="222" t="s">
        <v>14</v>
      </c>
      <c r="B17" s="27">
        <v>191590.39101877989</v>
      </c>
      <c r="C17" s="164">
        <v>205184.64940475189</v>
      </c>
      <c r="D17" s="27">
        <v>200917.59357857073</v>
      </c>
      <c r="E17" s="27">
        <v>204184.74341261474</v>
      </c>
      <c r="F17" s="47">
        <v>1.6261143565639902E-2</v>
      </c>
      <c r="G17" s="167">
        <v>-4.8732007732446014E-3</v>
      </c>
      <c r="H17" s="47">
        <v>6.5735824885916783E-2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12" t="s">
        <v>25</v>
      </c>
      <c r="B18" s="212"/>
      <c r="C18" s="212"/>
      <c r="D18" s="212"/>
      <c r="E18" s="212"/>
      <c r="F18" s="212"/>
      <c r="G18" s="212"/>
      <c r="H18" s="212"/>
    </row>
    <row r="19" spans="1:39" s="30" customFormat="1" ht="13.8" customHeight="1"/>
    <row r="20" spans="1:39" s="202" customFormat="1" ht="24.6" customHeight="1" thickBot="1">
      <c r="A20" s="201" t="s">
        <v>102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</row>
    <row r="21" spans="1:39" s="224" customFormat="1" ht="24.6" customHeight="1" thickBot="1">
      <c r="B21" s="45" t="s">
        <v>101</v>
      </c>
    </row>
    <row r="22" spans="1:39" s="11" customFormat="1" ht="15" customHeight="1" outlineLevel="1">
      <c r="A22" s="223" t="s">
        <v>69</v>
      </c>
      <c r="B22" s="144">
        <v>903.57120462</v>
      </c>
      <c r="C22" s="144">
        <v>18</v>
      </c>
      <c r="D22" s="16"/>
      <c r="E22" s="16"/>
    </row>
    <row r="23" spans="1:39" s="11" customFormat="1" ht="15" customHeight="1" outlineLevel="1">
      <c r="A23" s="143" t="s">
        <v>70</v>
      </c>
      <c r="B23" s="145">
        <v>2536.48863738</v>
      </c>
      <c r="C23" s="145">
        <v>18</v>
      </c>
      <c r="D23" s="16"/>
      <c r="E23" s="16"/>
    </row>
    <row r="24" spans="1:39" s="11" customFormat="1" ht="15" customHeight="1" outlineLevel="1">
      <c r="A24" s="143" t="s">
        <v>75</v>
      </c>
      <c r="B24" s="145">
        <v>162.52225512999996</v>
      </c>
      <c r="C24" s="145">
        <v>17</v>
      </c>
      <c r="D24" s="16"/>
      <c r="E24" s="16"/>
    </row>
    <row r="25" spans="1:39" s="11" customFormat="1" ht="15" customHeight="1" outlineLevel="1">
      <c r="A25" s="143" t="s">
        <v>76</v>
      </c>
      <c r="B25" s="145">
        <v>2145.2143816950002</v>
      </c>
      <c r="C25" s="145">
        <v>17</v>
      </c>
      <c r="D25" s="16"/>
      <c r="E25" s="16"/>
    </row>
    <row r="26" spans="1:39" s="11" customFormat="1" ht="15" customHeight="1" outlineLevel="1" thickBot="1">
      <c r="A26" s="146" t="s">
        <v>90</v>
      </c>
      <c r="B26" s="147">
        <v>2770.1060579999998</v>
      </c>
      <c r="C26" s="147">
        <v>17</v>
      </c>
      <c r="D26" s="16"/>
      <c r="E26" s="16"/>
    </row>
    <row r="27" spans="1:39" s="11" customFormat="1" ht="13.8" outlineLevel="1" thickBot="1">
      <c r="A27" s="148" t="s">
        <v>71</v>
      </c>
      <c r="B27" s="149">
        <f>SUM(B23:B26)</f>
        <v>7614.3313322049999</v>
      </c>
      <c r="C27" s="150">
        <f>AVERAGE(C23:C26)</f>
        <v>17.25</v>
      </c>
      <c r="D27" s="16"/>
    </row>
    <row r="28" spans="1:39" s="11" customFormat="1">
      <c r="A28" s="151" t="s">
        <v>72</v>
      </c>
      <c r="B28" s="152">
        <f>SUM(B22:B25)</f>
        <v>5747.7964788250001</v>
      </c>
      <c r="C28" s="152">
        <v>17</v>
      </c>
      <c r="D28" s="16"/>
    </row>
    <row r="29" spans="1:39" s="11" customFormat="1">
      <c r="A29" s="16"/>
      <c r="B29" s="16"/>
      <c r="C29" s="16"/>
      <c r="D29" s="16"/>
    </row>
    <row r="30" spans="1:39" s="11" customFormat="1">
      <c r="A30" s="20" t="s">
        <v>73</v>
      </c>
      <c r="B30" s="16"/>
      <c r="C30" s="16"/>
      <c r="D30" s="16"/>
      <c r="E30" s="16"/>
    </row>
    <row r="31" spans="1:39" s="11" customFormat="1">
      <c r="A31" s="20" t="s">
        <v>74</v>
      </c>
      <c r="B31" s="16"/>
      <c r="C31" s="16"/>
      <c r="D31" s="16"/>
      <c r="E31" s="16"/>
    </row>
    <row r="32" spans="1:39" s="11" customFormat="1">
      <c r="A32" s="16"/>
      <c r="B32" s="16"/>
      <c r="C32" s="16"/>
      <c r="D32" s="16"/>
      <c r="E32" s="16"/>
    </row>
    <row r="33" spans="1:5" s="11" customFormat="1">
      <c r="A33" s="16"/>
      <c r="B33" s="16"/>
      <c r="C33" s="16"/>
      <c r="D33" s="16"/>
      <c r="E33" s="16"/>
    </row>
  </sheetData>
  <mergeCells count="5">
    <mergeCell ref="A1:XFD1"/>
    <mergeCell ref="A12:XFD12"/>
    <mergeCell ref="A18:H18"/>
    <mergeCell ref="A10:H10"/>
    <mergeCell ref="A20:XFD20"/>
  </mergeCells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2018-09-12T13:40:51Z</dcterms:modified>
</cp:coreProperties>
</file>