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1\Q2 2021\! final\"/>
    </mc:Choice>
  </mc:AlternateContent>
  <bookViews>
    <workbookView xWindow="4470" yWindow="0" windowWidth="21855" windowHeight="9105" tabRatio="917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30" i="54" l="1"/>
  <c r="H26" i="54"/>
  <c r="G28" i="54"/>
  <c r="G26" i="54"/>
  <c r="E21" i="54"/>
  <c r="G19" i="54"/>
  <c r="E5" i="54"/>
  <c r="F5" i="54"/>
  <c r="F3" i="54"/>
  <c r="G15" i="36" l="1"/>
  <c r="H12" i="30" l="1"/>
  <c r="G12" i="30"/>
  <c r="F12" i="30"/>
  <c r="H4" i="30"/>
  <c r="G4" i="30"/>
  <c r="F4" i="30"/>
  <c r="H16" i="30"/>
  <c r="G16" i="30"/>
  <c r="F16" i="30"/>
  <c r="H7" i="30"/>
  <c r="G7" i="30"/>
  <c r="F7" i="30"/>
  <c r="H3" i="30"/>
  <c r="G3" i="30"/>
  <c r="F3" i="30"/>
  <c r="H14" i="30"/>
  <c r="G14" i="30"/>
  <c r="F14" i="30"/>
  <c r="H10" i="30"/>
  <c r="G10" i="30"/>
  <c r="F10" i="30"/>
  <c r="H8" i="30"/>
  <c r="G8" i="30"/>
  <c r="F8" i="30"/>
  <c r="H19" i="30"/>
  <c r="G19" i="30"/>
  <c r="F19" i="30"/>
  <c r="H6" i="30"/>
  <c r="G6" i="30"/>
  <c r="F6" i="30"/>
  <c r="H17" i="30"/>
  <c r="G17" i="30"/>
  <c r="F17" i="30"/>
  <c r="H18" i="30"/>
  <c r="G18" i="30"/>
  <c r="F18" i="30"/>
  <c r="H11" i="30"/>
  <c r="G11" i="30"/>
  <c r="F11" i="30"/>
  <c r="H13" i="30"/>
  <c r="G13" i="30"/>
  <c r="F13" i="30"/>
  <c r="H15" i="30"/>
  <c r="G15" i="30"/>
  <c r="F15" i="30"/>
  <c r="H5" i="30"/>
  <c r="G5" i="30"/>
  <c r="F5" i="30"/>
  <c r="H9" i="30"/>
  <c r="G9" i="30"/>
  <c r="F9" i="30"/>
  <c r="H20" i="30" l="1"/>
  <c r="F20" i="30"/>
  <c r="G20" i="30"/>
  <c r="B27" i="36" l="1"/>
  <c r="B28" i="36"/>
  <c r="H17" i="36"/>
  <c r="F16" i="36"/>
  <c r="G17" i="36"/>
  <c r="F17" i="36"/>
  <c r="H16" i="36"/>
  <c r="G16" i="36"/>
  <c r="H15" i="36"/>
  <c r="F15" i="36"/>
  <c r="G7" i="36"/>
  <c r="F4" i="36"/>
  <c r="F8" i="36"/>
  <c r="F7" i="36"/>
  <c r="F6" i="36"/>
  <c r="F5" i="36"/>
  <c r="G4" i="36"/>
  <c r="D9" i="36"/>
  <c r="F21" i="54"/>
  <c r="F28" i="54"/>
  <c r="F26" i="54"/>
  <c r="F24" i="54"/>
  <c r="F22" i="54"/>
  <c r="F20" i="54"/>
  <c r="F19" i="54"/>
  <c r="F14" i="54"/>
  <c r="F12" i="54"/>
  <c r="F10" i="54"/>
  <c r="F8" i="54"/>
  <c r="F6" i="54"/>
  <c r="F4" i="54"/>
  <c r="H20" i="54"/>
  <c r="G3" i="54"/>
  <c r="H3" i="54"/>
  <c r="G22" i="54" l="1"/>
  <c r="E7" i="54" l="1"/>
  <c r="F7" i="54" s="1"/>
  <c r="H4" i="36" l="1"/>
  <c r="H22" i="54" l="1"/>
  <c r="H8" i="54"/>
  <c r="E9" i="36" l="1"/>
  <c r="F9" i="36" l="1"/>
  <c r="H9" i="36"/>
  <c r="C9" i="36"/>
  <c r="G9" i="36" s="1"/>
  <c r="E27" i="54" l="1"/>
  <c r="F27" i="54" s="1"/>
  <c r="H8" i="36" l="1"/>
  <c r="G8" i="36"/>
  <c r="H7" i="36"/>
  <c r="H6" i="36"/>
  <c r="G6" i="36"/>
  <c r="H5" i="36"/>
  <c r="G5" i="36"/>
  <c r="E29" i="54" l="1"/>
  <c r="F29" i="54" s="1"/>
  <c r="H28" i="54"/>
  <c r="E15" i="54"/>
  <c r="F15" i="54" s="1"/>
  <c r="E17" i="54"/>
  <c r="H30" i="54"/>
  <c r="G30" i="54"/>
  <c r="H24" i="54"/>
  <c r="G24" i="54"/>
  <c r="G20" i="54"/>
  <c r="H14" i="54"/>
  <c r="G14" i="54"/>
  <c r="E25" i="54"/>
  <c r="F25" i="54" s="1"/>
  <c r="E13" i="54"/>
  <c r="F13" i="54" s="1"/>
  <c r="H21" i="54" l="1"/>
  <c r="H29" i="54"/>
  <c r="H25" i="54"/>
  <c r="G29" i="54"/>
  <c r="G25" i="54"/>
  <c r="G21" i="54"/>
  <c r="H15" i="54"/>
  <c r="G15" i="54"/>
  <c r="H19" i="54"/>
  <c r="G8" i="54"/>
  <c r="H10" i="54"/>
  <c r="G10" i="54"/>
  <c r="H13" i="54"/>
  <c r="G13" i="54"/>
  <c r="H12" i="54"/>
  <c r="G12" i="54"/>
  <c r="H6" i="54"/>
  <c r="G6" i="54"/>
  <c r="H5" i="54"/>
  <c r="G5" i="54"/>
  <c r="H4" i="54"/>
  <c r="G4" i="54"/>
  <c r="E31" i="54" l="1"/>
  <c r="F31" i="54" s="1"/>
  <c r="E23" i="54"/>
  <c r="E9" i="54"/>
  <c r="F9" i="54" s="1"/>
  <c r="E11" i="54"/>
  <c r="F11" i="54" s="1"/>
  <c r="G23" i="54" l="1"/>
  <c r="F23" i="54"/>
  <c r="H23" i="54"/>
  <c r="H7" i="54"/>
  <c r="H9" i="54"/>
  <c r="E18" i="54"/>
  <c r="H31" i="54"/>
  <c r="G31" i="54"/>
  <c r="H27" i="54"/>
  <c r="G27" i="54"/>
  <c r="E32" i="54"/>
  <c r="F32" i="54" s="1"/>
  <c r="G7" i="54"/>
  <c r="H11" i="54"/>
  <c r="G11" i="54"/>
  <c r="G9" i="54"/>
  <c r="G18" i="54" l="1"/>
  <c r="F18" i="54"/>
  <c r="H18" i="54"/>
  <c r="G32" i="54"/>
  <c r="H32" i="54"/>
</calcChain>
</file>

<file path=xl/sharedStrings.xml><?xml version="1.0" encoding="utf-8"?>
<sst xmlns="http://schemas.openxmlformats.org/spreadsheetml/2006/main" count="185" uniqueCount="120">
  <si>
    <t>Фонди</t>
  </si>
  <si>
    <t>РТС (Росія)</t>
  </si>
  <si>
    <t>ПФТС (Україна)</t>
  </si>
  <si>
    <t>S&amp;P 500 (США)</t>
  </si>
  <si>
    <t>NIKKEI 225 (Японія)</t>
  </si>
  <si>
    <t>Відкриті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</si>
  <si>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</si>
  <si>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</si>
  <si>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</si>
  <si>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</si>
  <si>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</si>
  <si>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</si>
  <si>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</si>
  <si>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</si>
  <si>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</si>
  <si>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</si>
  <si>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</si>
  <si>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</si>
  <si>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</si>
  <si>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</si>
  <si>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</si>
  <si>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</si>
  <si>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</si>
  <si>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Кількість ЦП у реєстрах (лістингу) фондових бірж, у т. ч.:</t>
  </si>
  <si>
    <t>облігацій підприємств</t>
  </si>
  <si>
    <t>Показник / Дата</t>
  </si>
  <si>
    <t>http://www.bloomberg.com/markets/stocks/world-indexes</t>
  </si>
  <si>
    <t>частка (разом)</t>
  </si>
  <si>
    <t>акціями</t>
  </si>
  <si>
    <t>облігаціями підприємств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</si>
  <si>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</si>
  <si>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</si>
  <si>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</si>
  <si>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</si>
  <si>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 xml:space="preserve">Обсяг торгів на фондових біржах (загальний), млн. грн., у т. ч.: 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</si>
  <si>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</si>
  <si>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</si>
  <si>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</si>
  <si>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</si>
  <si>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та ІСІ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</si>
  <si>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</si>
  <si>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</si>
  <si>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</si>
  <si>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</si>
  <si>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</si>
  <si>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</si>
  <si>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</si>
  <si>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</si>
  <si>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</si>
  <si>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</si>
  <si>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</si>
  <si>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</si>
  <si>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</si>
  <si>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</si>
  <si>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</si>
  <si>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Ренкінгування в таблиці - за квартальним показником.</t>
  </si>
  <si>
    <t>x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</si>
  <si>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</si>
  <si>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</si>
  <si>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</si>
  <si>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</si>
  <si>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</si>
  <si>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</si>
  <si>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</si>
  <si>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Рік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</si>
  <si>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</si>
  <si>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</si>
  <si>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</si>
  <si>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</si>
  <si>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>Зміна за рік</t>
  </si>
  <si>
    <t>х</t>
  </si>
  <si>
    <t>Рік у попередньому кварталі</t>
  </si>
  <si>
    <t>31.12.2020 (4 кв. 2020)</t>
  </si>
  <si>
    <t>31.03.2021 (1 кв. 2021)</t>
  </si>
  <si>
    <t xml:space="preserve">** З урахуванням депозитарних розписок MHP S.A. </t>
  </si>
  <si>
    <t>30.06.2020</t>
  </si>
  <si>
    <t>30.09.2020</t>
  </si>
  <si>
    <t>31.12.2020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</si>
  <si>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</si>
  <si>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</si>
  <si>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</si>
  <si>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1 квартал '21</t>
  </si>
  <si>
    <t>2 квартал '20</t>
  </si>
  <si>
    <t>3 квартал '20</t>
  </si>
  <si>
    <t>4 квартал '20</t>
  </si>
  <si>
    <t>Чистий притік/відтік за відповідний квартал, млн грн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</si>
  <si>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дату).** Скориговано значення для відкритих фондів.</t>
  </si>
  <si>
    <t>31.12.2020**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</si>
  <si>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</si>
  <si>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</si>
  <si>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</si>
  <si>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</si>
  <si>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</si>
  <si>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</si>
  <si>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</si>
  <si>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2-й квартал 2021 року</t>
  </si>
  <si>
    <t>30.06.2020 (2 кв. 2020)</t>
  </si>
  <si>
    <t>30.06.2021 (2 кв. 2021)</t>
  </si>
  <si>
    <t>Зміна з початку року</t>
  </si>
  <si>
    <t>30.06.2011</t>
  </si>
  <si>
    <t>30.06.2012</t>
  </si>
  <si>
    <t>30.06.2013</t>
  </si>
  <si>
    <t>30.06.2014</t>
  </si>
  <si>
    <t>30.06.2015</t>
  </si>
  <si>
    <t>30.06.2016</t>
  </si>
  <si>
    <t>30.06.2017</t>
  </si>
  <si>
    <t>30.06.2018</t>
  </si>
  <si>
    <t>30.06.2019</t>
  </si>
  <si>
    <t>31.03.2021</t>
  </si>
  <si>
    <t>30.06.2021</t>
  </si>
  <si>
    <t>Зміна за 2-й квартал 2021 року</t>
  </si>
  <si>
    <t>Зміна з початку 2021 року</t>
  </si>
  <si>
    <t>2 квартал '21</t>
  </si>
  <si>
    <t>* Загалом у списках ФБ України станом на 30.06.2021 року, включаючи «лістинг», перебувало 196 випусків державних облігацій, 10 - муніципальних облігацій, 91 – облігацій підприємств, 118 випусків акцій (у т.ч. 19 - іноземних), 12 – акцій КІФ, 27 – інвестиційних сертифікатів ПІФ і 26 -  деривативів.</t>
  </si>
  <si>
    <t>З початку року</t>
  </si>
  <si>
    <t>* За даними бірж та агентства Bloomberg.</t>
  </si>
  <si>
    <t>Ренкінгування - за квартальним показником.</t>
  </si>
  <si>
    <t>Показники біржових ринків капіталу України</t>
  </si>
  <si>
    <t>Зміна за 2 кв. 2021</t>
  </si>
  <si>
    <t>Зміна за рік у 2 кв.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</si>
</sst>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#,##0.0"/>
  </numFmts>
  <fonts count="7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  <font>
      <b/>
      <sz val="10"/>
      <name val="Arial Cyr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4" fillId="0" borderId="0"/>
    <xf numFmtId="0" fontId="50" fillId="0" borderId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53" fillId="45" borderId="0" applyNumberFormat="0" applyBorder="0" applyAlignment="0" applyProtection="0"/>
    <xf numFmtId="0" fontId="53" fillId="45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50" borderId="0" applyNumberFormat="0" applyBorder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8" borderId="0" applyNumberFormat="0" applyBorder="0" applyAlignment="0" applyProtection="0"/>
    <xf numFmtId="0" fontId="54" fillId="58" borderId="0" applyNumberFormat="0" applyBorder="0" applyAlignment="0" applyProtection="0"/>
    <xf numFmtId="0" fontId="54" fillId="62" borderId="0" applyNumberFormat="0" applyBorder="0" applyAlignment="0" applyProtection="0"/>
    <xf numFmtId="0" fontId="54" fillId="62" borderId="0" applyNumberFormat="0" applyBorder="0" applyAlignment="0" applyProtection="0"/>
    <xf numFmtId="0" fontId="52" fillId="0" borderId="0">
      <alignment vertical="top"/>
    </xf>
    <xf numFmtId="0" fontId="54" fillId="39" borderId="0" applyNumberFormat="0" applyBorder="0" applyAlignment="0" applyProtection="0"/>
    <xf numFmtId="0" fontId="54" fillId="39" borderId="0" applyNumberFormat="0" applyBorder="0" applyAlignment="0" applyProtection="0"/>
    <xf numFmtId="0" fontId="54" fillId="43" borderId="0" applyNumberFormat="0" applyBorder="0" applyAlignment="0" applyProtection="0"/>
    <xf numFmtId="0" fontId="54" fillId="43" borderId="0" applyNumberFormat="0" applyBorder="0" applyAlignment="0" applyProtection="0"/>
    <xf numFmtId="0" fontId="54" fillId="47" borderId="0" applyNumberFormat="0" applyBorder="0" applyAlignment="0" applyProtection="0"/>
    <xf numFmtId="0" fontId="54" fillId="47" borderId="0" applyNumberFormat="0" applyBorder="0" applyAlignment="0" applyProtection="0"/>
    <xf numFmtId="0" fontId="54" fillId="51" borderId="0" applyNumberFormat="0" applyBorder="0" applyAlignment="0" applyProtection="0"/>
    <xf numFmtId="0" fontId="54" fillId="51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0" fontId="55" fillId="35" borderId="63" applyNumberFormat="0" applyAlignment="0" applyProtection="0"/>
    <xf numFmtId="0" fontId="55" fillId="35" borderId="63" applyNumberFormat="0" applyAlignment="0" applyProtection="0"/>
    <xf numFmtId="0" fontId="56" fillId="36" borderId="64" applyNumberFormat="0" applyAlignment="0" applyProtection="0"/>
    <xf numFmtId="0" fontId="56" fillId="36" borderId="64" applyNumberFormat="0" applyAlignment="0" applyProtection="0"/>
    <xf numFmtId="0" fontId="57" fillId="36" borderId="63" applyNumberFormat="0" applyAlignment="0" applyProtection="0"/>
    <xf numFmtId="0" fontId="57" fillId="36" borderId="63" applyNumberFormat="0" applyAlignment="0" applyProtection="0"/>
    <xf numFmtId="0" fontId="58" fillId="0" borderId="60" applyNumberFormat="0" applyFill="0" applyAlignment="0" applyProtection="0"/>
    <xf numFmtId="0" fontId="58" fillId="0" borderId="60" applyNumberFormat="0" applyFill="0" applyAlignment="0" applyProtection="0"/>
    <xf numFmtId="0" fontId="59" fillId="0" borderId="61" applyNumberFormat="0" applyFill="0" applyAlignment="0" applyProtection="0"/>
    <xf numFmtId="0" fontId="59" fillId="0" borderId="61" applyNumberFormat="0" applyFill="0" applyAlignment="0" applyProtection="0"/>
    <xf numFmtId="0" fontId="60" fillId="0" borderId="62" applyNumberFormat="0" applyFill="0" applyAlignment="0" applyProtection="0"/>
    <xf numFmtId="0" fontId="60" fillId="0" borderId="62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68" applyNumberFormat="0" applyFill="0" applyAlignment="0" applyProtection="0"/>
    <xf numFmtId="0" fontId="61" fillId="0" borderId="68" applyNumberFormat="0" applyFill="0" applyAlignment="0" applyProtection="0"/>
    <xf numFmtId="0" fontId="62" fillId="37" borderId="66" applyNumberFormat="0" applyAlignment="0" applyProtection="0"/>
    <xf numFmtId="0" fontId="62" fillId="37" borderId="66" applyNumberFormat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51" fillId="0" borderId="0"/>
    <xf numFmtId="0" fontId="51" fillId="0" borderId="0"/>
    <xf numFmtId="0" fontId="64" fillId="33" borderId="0" applyNumberFormat="0" applyBorder="0" applyAlignment="0" applyProtection="0"/>
    <xf numFmtId="0" fontId="64" fillId="33" borderId="0" applyNumberFormat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3" fillId="38" borderId="67" applyNumberFormat="0" applyFont="0" applyAlignment="0" applyProtection="0"/>
    <xf numFmtId="0" fontId="53" fillId="38" borderId="67" applyNumberFormat="0" applyFont="0" applyAlignment="0" applyProtection="0"/>
    <xf numFmtId="0" fontId="66" fillId="0" borderId="65" applyNumberFormat="0" applyFill="0" applyAlignment="0" applyProtection="0"/>
    <xf numFmtId="0" fontId="66" fillId="0" borderId="65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32" borderId="0" applyNumberFormat="0" applyBorder="0" applyAlignment="0" applyProtection="0"/>
    <xf numFmtId="0" fontId="68" fillId="32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247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14" fontId="6" fillId="0" borderId="0" xfId="57" applyNumberFormat="1" applyBorder="1"/>
    <xf numFmtId="0" fontId="6" fillId="0" borderId="0" xfId="57" applyAlignment="1"/>
    <xf numFmtId="4" fontId="6" fillId="0" borderId="0" xfId="57" applyNumberFormat="1" applyBorder="1"/>
    <xf numFmtId="0" fontId="6" fillId="0" borderId="0" xfId="60"/>
    <xf numFmtId="0" fontId="7" fillId="0" borderId="25" xfId="57" applyFont="1" applyBorder="1" applyAlignment="1">
      <alignment horizontal="center" vertical="center" wrapText="1"/>
    </xf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5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5" xfId="57" applyFont="1" applyFill="1" applyBorder="1" applyAlignment="1"/>
    <xf numFmtId="0" fontId="6" fillId="0" borderId="0" xfId="57" applyAlignment="1">
      <alignment horizontal="left"/>
    </xf>
    <xf numFmtId="0" fontId="6" fillId="0" borderId="0" xfId="57" applyFont="1" applyFill="1"/>
    <xf numFmtId="165" fontId="4" fillId="0" borderId="19" xfId="57" applyNumberFormat="1" applyFont="1" applyFill="1" applyBorder="1" applyAlignment="1">
      <alignment horizontal="right" vertical="center"/>
    </xf>
    <xf numFmtId="165" fontId="4" fillId="0" borderId="13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165" fontId="4" fillId="0" borderId="27" xfId="57" applyNumberFormat="1" applyFont="1" applyFill="1" applyBorder="1" applyAlignment="1">
      <alignment horizontal="right" vertical="center"/>
    </xf>
    <xf numFmtId="165" fontId="15" fillId="0" borderId="27" xfId="57" applyNumberFormat="1" applyFont="1" applyFill="1" applyBorder="1" applyAlignment="1">
      <alignment horizontal="right" vertical="center"/>
    </xf>
    <xf numFmtId="165" fontId="4" fillId="0" borderId="42" xfId="57" applyNumberFormat="1" applyFont="1" applyFill="1" applyBorder="1" applyAlignment="1">
      <alignment horizontal="right" vertical="center"/>
    </xf>
    <xf numFmtId="0" fontId="6" fillId="0" borderId="0" xfId="57" applyFill="1" applyAlignment="1">
      <alignment horizontal="left"/>
    </xf>
    <xf numFmtId="0" fontId="9" fillId="0" borderId="0" xfId="0" applyFont="1"/>
    <xf numFmtId="0" fontId="16" fillId="0" borderId="33" xfId="58" applyFont="1" applyFill="1" applyBorder="1" applyAlignment="1">
      <alignment horizontal="center" vertical="center" wrapText="1"/>
    </xf>
    <xf numFmtId="0" fontId="6" fillId="0" borderId="0" xfId="57"/>
    <xf numFmtId="0" fontId="44" fillId="0" borderId="0" xfId="57" applyFont="1" applyFill="1" applyBorder="1" applyAlignment="1">
      <alignment horizontal="left" vertical="center"/>
    </xf>
    <xf numFmtId="4" fontId="6" fillId="0" borderId="18" xfId="57" applyNumberFormat="1" applyFont="1" applyFill="1" applyBorder="1" applyAlignment="1">
      <alignment horizontal="right" vertical="center" wrapText="1"/>
    </xf>
    <xf numFmtId="165" fontId="4" fillId="0" borderId="21" xfId="57" applyNumberFormat="1" applyFont="1" applyFill="1" applyBorder="1" applyAlignment="1">
      <alignment horizontal="right" vertical="center"/>
    </xf>
    <xf numFmtId="165" fontId="15" fillId="0" borderId="47" xfId="57" applyNumberFormat="1" applyFont="1" applyFill="1" applyBorder="1" applyAlignment="1">
      <alignment horizontal="right" vertical="center"/>
    </xf>
    <xf numFmtId="4" fontId="14" fillId="0" borderId="18" xfId="57" applyNumberFormat="1" applyFont="1" applyFill="1" applyBorder="1" applyAlignment="1">
      <alignment horizontal="right" vertical="center" wrapText="1"/>
    </xf>
    <xf numFmtId="49" fontId="7" fillId="29" borderId="32" xfId="76" applyNumberFormat="1" applyFont="1" applyFill="1" applyBorder="1" applyAlignment="1">
      <alignment horizontal="center" vertical="center" wrapText="1"/>
    </xf>
    <xf numFmtId="0" fontId="6" fillId="0" borderId="0" xfId="44"/>
    <xf numFmtId="0" fontId="7" fillId="0" borderId="43" xfId="76" applyFont="1" applyFill="1" applyBorder="1" applyAlignment="1">
      <alignment vertical="center"/>
    </xf>
    <xf numFmtId="0" fontId="7" fillId="29" borderId="43" xfId="76" applyFont="1" applyFill="1" applyBorder="1" applyAlignment="1">
      <alignment vertical="center"/>
    </xf>
    <xf numFmtId="165" fontId="17" fillId="0" borderId="34" xfId="76" applyNumberFormat="1" applyFont="1" applyFill="1" applyBorder="1" applyAlignment="1">
      <alignment vertical="center"/>
    </xf>
    <xf numFmtId="0" fontId="7" fillId="29" borderId="35" xfId="76" applyFont="1" applyFill="1" applyBorder="1" applyAlignment="1">
      <alignment vertical="center"/>
    </xf>
    <xf numFmtId="0" fontId="7" fillId="0" borderId="35" xfId="76" applyFont="1" applyFill="1" applyBorder="1" applyAlignment="1">
      <alignment vertical="center"/>
    </xf>
    <xf numFmtId="0" fontId="14" fillId="0" borderId="29" xfId="80" applyFont="1" applyFill="1" applyBorder="1" applyAlignment="1">
      <alignment horizontal="right" vertical="center" indent="1"/>
    </xf>
    <xf numFmtId="165" fontId="17" fillId="0" borderId="48" xfId="76" applyNumberFormat="1" applyFont="1" applyFill="1" applyBorder="1" applyAlignment="1">
      <alignment vertical="center"/>
    </xf>
    <xf numFmtId="165" fontId="16" fillId="29" borderId="48" xfId="76" applyNumberFormat="1" applyFont="1" applyFill="1" applyBorder="1" applyAlignment="1">
      <alignment vertical="center"/>
    </xf>
    <xf numFmtId="0" fontId="7" fillId="0" borderId="0" xfId="0" applyFont="1"/>
    <xf numFmtId="0" fontId="7" fillId="29" borderId="28" xfId="76" applyFont="1" applyFill="1" applyBorder="1" applyAlignment="1">
      <alignment vertical="center"/>
    </xf>
    <xf numFmtId="0" fontId="7" fillId="0" borderId="28" xfId="76" applyFont="1" applyFill="1" applyBorder="1" applyAlignment="1">
      <alignment vertical="center"/>
    </xf>
    <xf numFmtId="165" fontId="17" fillId="0" borderId="28" xfId="76" applyNumberFormat="1" applyFont="1" applyFill="1" applyBorder="1" applyAlignment="1">
      <alignment vertical="center"/>
    </xf>
    <xf numFmtId="165" fontId="14" fillId="29" borderId="28" xfId="76" applyNumberFormat="1" applyFont="1" applyFill="1" applyBorder="1" applyAlignment="1">
      <alignment vertical="center"/>
    </xf>
    <xf numFmtId="165" fontId="14" fillId="0" borderId="28" xfId="76" applyNumberFormat="1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vertical="center"/>
    </xf>
    <xf numFmtId="165" fontId="15" fillId="30" borderId="28" xfId="76" applyNumberFormat="1" applyFont="1" applyFill="1" applyBorder="1" applyAlignment="1">
      <alignment vertical="center"/>
    </xf>
    <xf numFmtId="0" fontId="6" fillId="0" borderId="0" xfId="44" applyFont="1"/>
    <xf numFmtId="0" fontId="6" fillId="29" borderId="28" xfId="76" applyFont="1" applyFill="1" applyBorder="1" applyAlignment="1">
      <alignment vertical="center"/>
    </xf>
    <xf numFmtId="0" fontId="6" fillId="0" borderId="28" xfId="76" applyFont="1" applyFill="1" applyBorder="1" applyAlignment="1">
      <alignment vertical="center"/>
    </xf>
    <xf numFmtId="165" fontId="15" fillId="0" borderId="28" xfId="76" applyNumberFormat="1" applyFont="1" applyFill="1" applyBorder="1" applyAlignment="1">
      <alignment horizontal="right" vertical="center"/>
    </xf>
    <xf numFmtId="0" fontId="6" fillId="29" borderId="49" xfId="76" applyFont="1" applyFill="1" applyBorder="1" applyAlignment="1">
      <alignment vertical="center"/>
    </xf>
    <xf numFmtId="0" fontId="6" fillId="0" borderId="49" xfId="76" applyFont="1" applyFill="1" applyBorder="1" applyAlignment="1">
      <alignment vertical="center"/>
    </xf>
    <xf numFmtId="165" fontId="15" fillId="0" borderId="49" xfId="76" applyNumberFormat="1" applyFont="1" applyFill="1" applyBorder="1" applyAlignment="1">
      <alignment horizontal="right" vertical="center"/>
    </xf>
    <xf numFmtId="0" fontId="14" fillId="0" borderId="36" xfId="80" applyFont="1" applyFill="1" applyBorder="1" applyAlignment="1">
      <alignment horizontal="right" vertical="center" indent="1"/>
    </xf>
    <xf numFmtId="0" fontId="7" fillId="0" borderId="38" xfId="80" applyFont="1" applyBorder="1" applyAlignment="1">
      <alignment horizontal="right" vertical="center" indent="1"/>
    </xf>
    <xf numFmtId="165" fontId="7" fillId="29" borderId="39" xfId="76" applyNumberFormat="1" applyFont="1" applyFill="1" applyBorder="1" applyAlignment="1">
      <alignment vertical="center"/>
    </xf>
    <xf numFmtId="165" fontId="7" fillId="0" borderId="39" xfId="76" applyNumberFormat="1" applyFont="1" applyFill="1" applyBorder="1" applyAlignment="1">
      <alignment vertical="center"/>
    </xf>
    <xf numFmtId="167" fontId="7" fillId="29" borderId="40" xfId="76" applyNumberFormat="1" applyFont="1" applyFill="1" applyBorder="1" applyAlignment="1">
      <alignment vertical="center"/>
    </xf>
    <xf numFmtId="167" fontId="7" fillId="0" borderId="40" xfId="76" applyNumberFormat="1" applyFont="1" applyFill="1" applyBorder="1" applyAlignment="1">
      <alignment vertical="center"/>
    </xf>
    <xf numFmtId="167" fontId="7" fillId="29" borderId="37" xfId="76" applyNumberFormat="1" applyFont="1" applyFill="1" applyBorder="1" applyAlignment="1">
      <alignment vertical="center"/>
    </xf>
    <xf numFmtId="167" fontId="7" fillId="0" borderId="37" xfId="76" applyNumberFormat="1" applyFont="1" applyFill="1" applyBorder="1" applyAlignment="1">
      <alignment vertical="center"/>
    </xf>
    <xf numFmtId="167" fontId="6" fillId="29" borderId="30" xfId="76" applyNumberFormat="1" applyFont="1" applyFill="1" applyBorder="1" applyAlignment="1">
      <alignment vertical="center"/>
    </xf>
    <xf numFmtId="167" fontId="6" fillId="0" borderId="30" xfId="76" applyNumberFormat="1" applyFont="1" applyFill="1" applyBorder="1" applyAlignment="1">
      <alignment vertical="center"/>
    </xf>
    <xf numFmtId="167" fontId="7" fillId="29" borderId="46" xfId="76" applyNumberFormat="1" applyFont="1" applyFill="1" applyBorder="1" applyAlignment="1">
      <alignment vertical="center"/>
    </xf>
    <xf numFmtId="167" fontId="7" fillId="0" borderId="46" xfId="76" applyNumberFormat="1" applyFont="1" applyFill="1" applyBorder="1" applyAlignment="1">
      <alignment vertical="center"/>
    </xf>
    <xf numFmtId="165" fontId="17" fillId="0" borderId="46" xfId="76" applyNumberFormat="1" applyFont="1" applyFill="1" applyBorder="1" applyAlignment="1">
      <alignment vertical="center"/>
    </xf>
    <xf numFmtId="165" fontId="14" fillId="30" borderId="28" xfId="76" applyNumberFormat="1" applyFont="1" applyFill="1" applyBorder="1" applyAlignment="1">
      <alignment vertical="center"/>
    </xf>
    <xf numFmtId="0" fontId="7" fillId="0" borderId="31" xfId="80" applyFont="1" applyFill="1" applyBorder="1" applyAlignment="1">
      <alignment horizontal="right" vertical="center" indent="1"/>
    </xf>
    <xf numFmtId="165" fontId="14" fillId="29" borderId="41" xfId="76" applyNumberFormat="1" applyFont="1" applyFill="1" applyBorder="1" applyAlignment="1">
      <alignment horizontal="right" vertical="center"/>
    </xf>
    <xf numFmtId="165" fontId="14" fillId="0" borderId="41" xfId="76" applyNumberFormat="1" applyFont="1" applyFill="1" applyBorder="1" applyAlignment="1">
      <alignment horizontal="right" vertical="center"/>
    </xf>
    <xf numFmtId="165" fontId="14" fillId="30" borderId="41" xfId="76" applyNumberFormat="1" applyFont="1" applyFill="1" applyBorder="1" applyAlignment="1">
      <alignment horizontal="right" vertical="center"/>
    </xf>
    <xf numFmtId="0" fontId="42" fillId="0" borderId="0" xfId="44" applyFont="1"/>
    <xf numFmtId="0" fontId="6" fillId="0" borderId="0" xfId="44" applyFill="1"/>
    <xf numFmtId="49" fontId="6" fillId="0" borderId="17" xfId="61" applyNumberFormat="1" applyFont="1" applyFill="1" applyBorder="1" applyAlignment="1">
      <alignment horizontal="center" vertical="center" wrapText="1"/>
    </xf>
    <xf numFmtId="0" fontId="6" fillId="0" borderId="18" xfId="61" applyFont="1" applyFill="1" applyBorder="1" applyAlignment="1">
      <alignment horizontal="center" vertical="center" wrapText="1"/>
    </xf>
    <xf numFmtId="2" fontId="6" fillId="0" borderId="19" xfId="61" applyNumberFormat="1" applyFont="1" applyFill="1" applyBorder="1" applyAlignment="1">
      <alignment horizontal="center" vertical="center" wrapText="1"/>
    </xf>
    <xf numFmtId="1" fontId="6" fillId="0" borderId="19" xfId="61" applyNumberFormat="1" applyFont="1" applyFill="1" applyBorder="1" applyAlignment="1">
      <alignment horizontal="center" vertical="center" wrapText="1"/>
    </xf>
    <xf numFmtId="0" fontId="4" fillId="0" borderId="18" xfId="61" applyFont="1" applyFill="1" applyBorder="1" applyAlignment="1">
      <alignment horizontal="center" vertical="center" wrapText="1"/>
    </xf>
    <xf numFmtId="0" fontId="6" fillId="0" borderId="50" xfId="61" applyFont="1" applyFill="1" applyBorder="1" applyAlignment="1">
      <alignment horizontal="center" vertical="center" wrapText="1"/>
    </xf>
    <xf numFmtId="1" fontId="6" fillId="0" borderId="51" xfId="61" applyNumberFormat="1" applyFont="1" applyFill="1" applyBorder="1" applyAlignment="1">
      <alignment horizontal="center" vertical="center" wrapText="1"/>
    </xf>
    <xf numFmtId="0" fontId="14" fillId="0" borderId="50" xfId="61" applyFont="1" applyFill="1" applyBorder="1" applyAlignment="1">
      <alignment horizontal="center" vertical="center" wrapText="1"/>
    </xf>
    <xf numFmtId="0" fontId="15" fillId="0" borderId="50" xfId="61" applyFont="1" applyFill="1" applyBorder="1" applyAlignment="1">
      <alignment horizontal="center" vertical="center" wrapText="1"/>
    </xf>
    <xf numFmtId="1" fontId="14" fillId="0" borderId="51" xfId="61" applyNumberFormat="1" applyFont="1" applyFill="1" applyBorder="1" applyAlignment="1">
      <alignment horizontal="center" vertical="center" wrapText="1"/>
    </xf>
    <xf numFmtId="0" fontId="14" fillId="0" borderId="0" xfId="59" applyFont="1"/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53" xfId="58" applyFont="1" applyFill="1" applyBorder="1" applyAlignment="1">
      <alignment horizontal="center" vertical="center" wrapText="1"/>
    </xf>
    <xf numFmtId="0" fontId="7" fillId="0" borderId="56" xfId="80" applyFont="1" applyFill="1" applyBorder="1" applyAlignment="1">
      <alignment horizontal="right" vertical="center" indent="1"/>
    </xf>
    <xf numFmtId="0" fontId="7" fillId="0" borderId="54" xfId="80" applyFont="1" applyBorder="1" applyAlignment="1">
      <alignment horizontal="left" vertical="center" indent="1"/>
    </xf>
    <xf numFmtId="0" fontId="7" fillId="0" borderId="55" xfId="80" applyFont="1" applyBorder="1" applyAlignment="1">
      <alignment horizontal="left" vertical="center" wrapText="1" indent="1"/>
    </xf>
    <xf numFmtId="0" fontId="6" fillId="0" borderId="57" xfId="80" applyFont="1" applyBorder="1" applyAlignment="1">
      <alignment horizontal="right" vertical="center" indent="1"/>
    </xf>
    <xf numFmtId="0" fontId="7" fillId="0" borderId="58" xfId="80" applyFont="1" applyBorder="1" applyAlignment="1">
      <alignment horizontal="left" vertical="center" wrapText="1" indent="1"/>
    </xf>
    <xf numFmtId="0" fontId="7" fillId="0" borderId="56" xfId="80" applyFont="1" applyBorder="1" applyAlignment="1">
      <alignment horizontal="right" vertical="center" indent="1"/>
    </xf>
    <xf numFmtId="0" fontId="7" fillId="0" borderId="59" xfId="80" applyFont="1" applyBorder="1" applyAlignment="1">
      <alignment horizontal="right" vertical="center" indent="1"/>
    </xf>
    <xf numFmtId="0" fontId="49" fillId="0" borderId="0" xfId="57" applyFont="1" applyBorder="1"/>
    <xf numFmtId="0" fontId="14" fillId="0" borderId="14" xfId="57" applyFont="1" applyFill="1" applyBorder="1" applyAlignment="1">
      <alignment vertical="center"/>
    </xf>
    <xf numFmtId="0" fontId="6" fillId="0" borderId="0" xfId="60"/>
    <xf numFmtId="4" fontId="6" fillId="0" borderId="12" xfId="57" applyNumberFormat="1" applyFont="1" applyFill="1" applyBorder="1" applyAlignment="1">
      <alignment horizontal="right" vertical="center" wrapText="1"/>
    </xf>
    <xf numFmtId="49" fontId="7" fillId="0" borderId="32" xfId="76" applyNumberFormat="1" applyFont="1" applyFill="1" applyBorder="1" applyAlignment="1">
      <alignment horizontal="center" vertical="center" wrapText="1"/>
    </xf>
    <xf numFmtId="165" fontId="16" fillId="0" borderId="48" xfId="76" applyNumberFormat="1" applyFont="1" applyFill="1" applyBorder="1" applyAlignment="1">
      <alignment vertical="center"/>
    </xf>
    <xf numFmtId="165" fontId="15" fillId="0" borderId="41" xfId="76" applyNumberFormat="1" applyFont="1" applyFill="1" applyBorder="1" applyAlignment="1">
      <alignment horizontal="right" vertical="center"/>
    </xf>
    <xf numFmtId="165" fontId="15" fillId="30" borderId="41" xfId="76" applyNumberFormat="1" applyFont="1" applyFill="1" applyBorder="1" applyAlignment="1">
      <alignment horizontal="right" vertical="center"/>
    </xf>
    <xf numFmtId="167" fontId="6" fillId="29" borderId="37" xfId="76" applyNumberFormat="1" applyFont="1" applyFill="1" applyBorder="1" applyAlignment="1">
      <alignment vertical="center"/>
    </xf>
    <xf numFmtId="167" fontId="6" fillId="0" borderId="37" xfId="76" applyNumberFormat="1" applyFont="1" applyFill="1" applyBorder="1" applyAlignment="1">
      <alignment vertical="center"/>
    </xf>
    <xf numFmtId="0" fontId="6" fillId="30" borderId="49" xfId="76" applyFont="1" applyFill="1" applyBorder="1" applyAlignment="1">
      <alignment vertical="center"/>
    </xf>
    <xf numFmtId="1" fontId="4" fillId="0" borderId="19" xfId="61" applyNumberFormat="1" applyFont="1" applyFill="1" applyBorder="1" applyAlignment="1">
      <alignment horizontal="center" vertical="center" wrapText="1"/>
    </xf>
    <xf numFmtId="49" fontId="16" fillId="0" borderId="52" xfId="59" applyNumberFormat="1" applyFont="1" applyBorder="1" applyAlignment="1">
      <alignment horizontal="center" vertical="center"/>
    </xf>
    <xf numFmtId="0" fontId="6" fillId="0" borderId="0" xfId="59" applyFont="1"/>
    <xf numFmtId="49" fontId="14" fillId="0" borderId="17" xfId="61" applyNumberFormat="1" applyFont="1" applyFill="1" applyBorder="1" applyAlignment="1">
      <alignment horizontal="center" vertical="center" wrapText="1"/>
    </xf>
    <xf numFmtId="0" fontId="6" fillId="0" borderId="57" xfId="80" applyFont="1" applyFill="1" applyBorder="1" applyAlignment="1">
      <alignment horizontal="right" vertical="center" indent="1"/>
    </xf>
    <xf numFmtId="49" fontId="7" fillId="30" borderId="32" xfId="76" applyNumberFormat="1" applyFont="1" applyFill="1" applyBorder="1" applyAlignment="1">
      <alignment horizontal="center" vertical="center" wrapText="1"/>
    </xf>
    <xf numFmtId="0" fontId="7" fillId="30" borderId="43" xfId="76" applyFont="1" applyFill="1" applyBorder="1" applyAlignment="1">
      <alignment vertical="center"/>
    </xf>
    <xf numFmtId="0" fontId="7" fillId="30" borderId="35" xfId="76" applyFont="1" applyFill="1" applyBorder="1" applyAlignment="1">
      <alignment vertical="center"/>
    </xf>
    <xf numFmtId="165" fontId="16" fillId="30" borderId="48" xfId="76" applyNumberFormat="1" applyFont="1" applyFill="1" applyBorder="1" applyAlignment="1">
      <alignment vertical="center"/>
    </xf>
    <xf numFmtId="0" fontId="7" fillId="30" borderId="28" xfId="76" applyFont="1" applyFill="1" applyBorder="1" applyAlignment="1">
      <alignment vertical="center"/>
    </xf>
    <xf numFmtId="0" fontId="6" fillId="30" borderId="28" xfId="76" applyFont="1" applyFill="1" applyBorder="1" applyAlignment="1">
      <alignment vertical="center"/>
    </xf>
    <xf numFmtId="165" fontId="7" fillId="30" borderId="39" xfId="76" applyNumberFormat="1" applyFont="1" applyFill="1" applyBorder="1" applyAlignment="1">
      <alignment vertical="center"/>
    </xf>
    <xf numFmtId="167" fontId="7" fillId="30" borderId="40" xfId="76" applyNumberFormat="1" applyFont="1" applyFill="1" applyBorder="1" applyAlignment="1">
      <alignment vertical="center"/>
    </xf>
    <xf numFmtId="167" fontId="7" fillId="30" borderId="37" xfId="76" applyNumberFormat="1" applyFont="1" applyFill="1" applyBorder="1" applyAlignment="1">
      <alignment vertical="center"/>
    </xf>
    <xf numFmtId="167" fontId="6" fillId="30" borderId="30" xfId="76" applyNumberFormat="1" applyFont="1" applyFill="1" applyBorder="1" applyAlignment="1">
      <alignment vertical="center"/>
    </xf>
    <xf numFmtId="167" fontId="6" fillId="30" borderId="37" xfId="76" applyNumberFormat="1" applyFont="1" applyFill="1" applyBorder="1" applyAlignment="1">
      <alignment vertical="center"/>
    </xf>
    <xf numFmtId="167" fontId="7" fillId="30" borderId="46" xfId="76" applyNumberFormat="1" applyFont="1" applyFill="1" applyBorder="1" applyAlignment="1">
      <alignment vertical="center"/>
    </xf>
    <xf numFmtId="0" fontId="4" fillId="0" borderId="57" xfId="80" applyFont="1" applyFill="1" applyBorder="1" applyAlignment="1">
      <alignment horizontal="right" vertical="center" indent="1"/>
    </xf>
    <xf numFmtId="165" fontId="6" fillId="0" borderId="0" xfId="236" applyNumberFormat="1" applyFont="1"/>
    <xf numFmtId="0" fontId="6" fillId="0" borderId="0" xfId="57" applyAlignment="1">
      <alignment vertical="center"/>
    </xf>
    <xf numFmtId="0" fontId="6" fillId="0" borderId="0" xfId="57" applyFont="1"/>
    <xf numFmtId="0" fontId="9" fillId="0" borderId="45" xfId="57" applyFont="1" applyFill="1" applyBorder="1" applyAlignment="1">
      <alignment horizontal="right"/>
    </xf>
    <xf numFmtId="0" fontId="9" fillId="0" borderId="45" xfId="57" applyFont="1" applyFill="1" applyBorder="1" applyAlignment="1"/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7" fontId="9" fillId="0" borderId="21" xfId="57" applyNumberFormat="1" applyFont="1" applyFill="1" applyBorder="1" applyAlignment="1">
      <alignment vertical="center"/>
    </xf>
    <xf numFmtId="165" fontId="9" fillId="0" borderId="21" xfId="67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7" fontId="4" fillId="0" borderId="22" xfId="57" applyNumberFormat="1" applyFont="1" applyFill="1" applyBorder="1" applyAlignment="1">
      <alignment vertical="center"/>
    </xf>
    <xf numFmtId="165" fontId="4" fillId="0" borderId="22" xfId="67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7" fontId="9" fillId="0" borderId="22" xfId="57" applyNumberFormat="1" applyFont="1" applyFill="1" applyBorder="1" applyAlignment="1">
      <alignment vertical="center"/>
    </xf>
    <xf numFmtId="165" fontId="9" fillId="0" borderId="22" xfId="67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7" fontId="9" fillId="0" borderId="13" xfId="57" applyNumberFormat="1" applyFont="1" applyFill="1" applyBorder="1" applyAlignment="1">
      <alignment vertical="center"/>
    </xf>
    <xf numFmtId="165" fontId="9" fillId="0" borderId="44" xfId="67" applyNumberFormat="1" applyFont="1" applyFill="1" applyBorder="1" applyAlignment="1">
      <alignment vertical="center"/>
    </xf>
    <xf numFmtId="165" fontId="9" fillId="0" borderId="26" xfId="67" applyNumberFormat="1" applyFont="1" applyFill="1" applyBorder="1" applyAlignment="1">
      <alignment vertical="center"/>
    </xf>
    <xf numFmtId="4" fontId="6" fillId="0" borderId="0" xfId="57" applyNumberFormat="1" applyFont="1" applyBorder="1"/>
    <xf numFmtId="167" fontId="6" fillId="0" borderId="0" xfId="57" applyNumberFormat="1" applyFont="1" applyBorder="1"/>
    <xf numFmtId="0" fontId="6" fillId="0" borderId="17" xfId="57" applyFont="1" applyBorder="1" applyAlignment="1">
      <alignment horizontal="right" vertical="center"/>
    </xf>
    <xf numFmtId="0" fontId="9" fillId="0" borderId="25" xfId="95" applyFont="1" applyFill="1" applyBorder="1" applyAlignment="1">
      <alignment horizontal="center" vertical="center" wrapText="1"/>
    </xf>
    <xf numFmtId="0" fontId="7" fillId="0" borderId="70" xfId="57" applyFont="1" applyBorder="1" applyAlignment="1">
      <alignment horizontal="center" vertical="center" wrapText="1"/>
    </xf>
    <xf numFmtId="4" fontId="6" fillId="0" borderId="25" xfId="57" applyNumberFormat="1" applyFont="1" applyFill="1" applyBorder="1" applyAlignment="1">
      <alignment horizontal="center" vertical="center"/>
    </xf>
    <xf numFmtId="167" fontId="6" fillId="0" borderId="25" xfId="57" applyNumberFormat="1" applyFont="1" applyFill="1" applyBorder="1" applyAlignment="1">
      <alignment horizontal="center" vertical="center"/>
    </xf>
    <xf numFmtId="4" fontId="6" fillId="0" borderId="69" xfId="57" applyNumberFormat="1" applyFont="1" applyFill="1" applyBorder="1" applyAlignment="1">
      <alignment horizontal="center" vertical="center"/>
    </xf>
    <xf numFmtId="167" fontId="6" fillId="0" borderId="19" xfId="57" applyNumberFormat="1" applyFont="1" applyFill="1" applyBorder="1" applyAlignment="1">
      <alignment horizontal="center" vertical="center"/>
    </xf>
    <xf numFmtId="4" fontId="6" fillId="0" borderId="42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vertical="center"/>
    </xf>
    <xf numFmtId="167" fontId="7" fillId="0" borderId="0" xfId="57" applyNumberFormat="1" applyFont="1" applyAlignment="1">
      <alignment horizontal="center" vertical="center"/>
    </xf>
    <xf numFmtId="0" fontId="70" fillId="0" borderId="0" xfId="57" applyFont="1" applyAlignment="1">
      <alignment vertical="center" wrapText="1"/>
    </xf>
    <xf numFmtId="167" fontId="70" fillId="0" borderId="0" xfId="57" applyNumberFormat="1" applyFont="1" applyAlignment="1">
      <alignment horizontal="center" vertical="center"/>
    </xf>
    <xf numFmtId="0" fontId="4" fillId="0" borderId="50" xfId="61" applyFont="1" applyFill="1" applyBorder="1" applyAlignment="1">
      <alignment horizontal="center" vertical="center" wrapText="1"/>
    </xf>
    <xf numFmtId="167" fontId="6" fillId="0" borderId="13" xfId="57" applyNumberFormat="1" applyFont="1" applyFill="1" applyBorder="1" applyAlignment="1">
      <alignment horizontal="center" vertical="center"/>
    </xf>
    <xf numFmtId="0" fontId="16" fillId="0" borderId="12" xfId="61" applyFont="1" applyFill="1" applyBorder="1" applyAlignment="1">
      <alignment horizontal="center" vertical="center" wrapText="1"/>
    </xf>
    <xf numFmtId="2" fontId="16" fillId="0" borderId="12" xfId="61" applyNumberFormat="1" applyFont="1" applyFill="1" applyBorder="1" applyAlignment="1">
      <alignment horizontal="center" vertical="center" wrapText="1"/>
    </xf>
    <xf numFmtId="1" fontId="16" fillId="0" borderId="13" xfId="61" applyNumberFormat="1" applyFont="1" applyFill="1" applyBorder="1" applyAlignment="1">
      <alignment horizontal="center" vertical="center" wrapText="1"/>
    </xf>
    <xf numFmtId="165" fontId="6" fillId="0" borderId="0" xfId="57" applyNumberFormat="1" applyFill="1" applyAlignment="1">
      <alignment horizontal="left"/>
    </xf>
    <xf numFmtId="4" fontId="6" fillId="0" borderId="22" xfId="57" applyNumberFormat="1" applyFont="1" applyFill="1" applyBorder="1" applyAlignment="1">
      <alignment horizontal="right" vertical="center" wrapText="1"/>
    </xf>
    <xf numFmtId="4" fontId="14" fillId="0" borderId="19" xfId="57" applyNumberFormat="1" applyFont="1" applyFill="1" applyBorder="1" applyAlignment="1">
      <alignment horizontal="right" vertical="center" wrapText="1"/>
    </xf>
    <xf numFmtId="4" fontId="6" fillId="0" borderId="19" xfId="57" applyNumberFormat="1" applyFont="1" applyFill="1" applyBorder="1" applyAlignment="1">
      <alignment horizontal="right" vertical="center" wrapText="1"/>
    </xf>
    <xf numFmtId="4" fontId="6" fillId="0" borderId="13" xfId="57" applyNumberFormat="1" applyFont="1" applyFill="1" applyBorder="1" applyAlignment="1">
      <alignment horizontal="right" vertical="center" wrapText="1"/>
    </xf>
    <xf numFmtId="49" fontId="7" fillId="31" borderId="32" xfId="76" applyNumberFormat="1" applyFont="1" applyFill="1" applyBorder="1" applyAlignment="1">
      <alignment horizontal="center" vertical="center" wrapText="1"/>
    </xf>
    <xf numFmtId="0" fontId="7" fillId="31" borderId="43" xfId="76" applyFont="1" applyFill="1" applyBorder="1" applyAlignment="1">
      <alignment vertical="center"/>
    </xf>
    <xf numFmtId="0" fontId="7" fillId="31" borderId="35" xfId="76" applyFont="1" applyFill="1" applyBorder="1" applyAlignment="1">
      <alignment vertical="center"/>
    </xf>
    <xf numFmtId="165" fontId="16" fillId="31" borderId="48" xfId="76" applyNumberFormat="1" applyFont="1" applyFill="1" applyBorder="1" applyAlignment="1">
      <alignment vertical="center"/>
    </xf>
    <xf numFmtId="0" fontId="7" fillId="31" borderId="28" xfId="76" applyFont="1" applyFill="1" applyBorder="1" applyAlignment="1">
      <alignment vertical="center"/>
    </xf>
    <xf numFmtId="165" fontId="14" fillId="31" borderId="28" xfId="76" applyNumberFormat="1" applyFont="1" applyFill="1" applyBorder="1" applyAlignment="1">
      <alignment vertical="center"/>
    </xf>
    <xf numFmtId="0" fontId="6" fillId="31" borderId="28" xfId="76" applyFont="1" applyFill="1" applyBorder="1" applyAlignment="1">
      <alignment vertical="center"/>
    </xf>
    <xf numFmtId="0" fontId="6" fillId="31" borderId="49" xfId="76" applyFont="1" applyFill="1" applyBorder="1" applyAlignment="1">
      <alignment vertical="center"/>
    </xf>
    <xf numFmtId="165" fontId="7" fillId="31" borderId="39" xfId="76" applyNumberFormat="1" applyFont="1" applyFill="1" applyBorder="1" applyAlignment="1">
      <alignment vertical="center"/>
    </xf>
    <xf numFmtId="167" fontId="7" fillId="31" borderId="40" xfId="76" applyNumberFormat="1" applyFont="1" applyFill="1" applyBorder="1" applyAlignment="1">
      <alignment vertical="center"/>
    </xf>
    <xf numFmtId="167" fontId="7" fillId="31" borderId="37" xfId="76" applyNumberFormat="1" applyFont="1" applyFill="1" applyBorder="1" applyAlignment="1">
      <alignment vertical="center"/>
    </xf>
    <xf numFmtId="167" fontId="6" fillId="31" borderId="30" xfId="76" applyNumberFormat="1" applyFont="1" applyFill="1" applyBorder="1" applyAlignment="1">
      <alignment vertical="center"/>
    </xf>
    <xf numFmtId="167" fontId="6" fillId="31" borderId="37" xfId="76" applyNumberFormat="1" applyFont="1" applyFill="1" applyBorder="1" applyAlignment="1">
      <alignment vertical="center"/>
    </xf>
    <xf numFmtId="167" fontId="7" fillId="31" borderId="46" xfId="76" applyNumberFormat="1" applyFont="1" applyFill="1" applyBorder="1" applyAlignment="1">
      <alignment vertical="center"/>
    </xf>
    <xf numFmtId="165" fontId="14" fillId="31" borderId="41" xfId="76" applyNumberFormat="1" applyFont="1" applyFill="1" applyBorder="1" applyAlignment="1">
      <alignment horizontal="right" vertical="center"/>
    </xf>
    <xf numFmtId="0" fontId="17" fillId="0" borderId="34" xfId="236" applyNumberFormat="1" applyFont="1" applyFill="1" applyBorder="1" applyAlignment="1">
      <alignment vertical="center"/>
    </xf>
    <xf numFmtId="0" fontId="16" fillId="29" borderId="33" xfId="58" applyFont="1" applyFill="1" applyBorder="1" applyAlignment="1">
      <alignment horizontal="center" vertical="center" wrapText="1"/>
    </xf>
    <xf numFmtId="165" fontId="17" fillId="29" borderId="34" xfId="76" applyNumberFormat="1" applyFont="1" applyFill="1" applyBorder="1" applyAlignment="1">
      <alignment vertical="center"/>
    </xf>
    <xf numFmtId="165" fontId="17" fillId="29" borderId="48" xfId="76" applyNumberFormat="1" applyFont="1" applyFill="1" applyBorder="1" applyAlignment="1">
      <alignment vertical="center"/>
    </xf>
    <xf numFmtId="165" fontId="17" fillId="29" borderId="28" xfId="76" applyNumberFormat="1" applyFont="1" applyFill="1" applyBorder="1" applyAlignment="1">
      <alignment vertical="center"/>
    </xf>
    <xf numFmtId="165" fontId="15" fillId="29" borderId="28" xfId="76" applyNumberFormat="1" applyFont="1" applyFill="1" applyBorder="1" applyAlignment="1">
      <alignment horizontal="right" vertical="center"/>
    </xf>
    <xf numFmtId="165" fontId="15" fillId="29" borderId="28" xfId="76" applyNumberFormat="1" applyFont="1" applyFill="1" applyBorder="1" applyAlignment="1">
      <alignment vertical="center"/>
    </xf>
    <xf numFmtId="165" fontId="15" fillId="29" borderId="49" xfId="76" applyNumberFormat="1" applyFont="1" applyFill="1" applyBorder="1" applyAlignment="1">
      <alignment horizontal="right" vertical="center"/>
    </xf>
    <xf numFmtId="165" fontId="17" fillId="29" borderId="34" xfId="236" applyNumberFormat="1" applyFont="1" applyFill="1" applyBorder="1" applyAlignment="1">
      <alignment vertical="center"/>
    </xf>
    <xf numFmtId="165" fontId="17" fillId="29" borderId="46" xfId="76" applyNumberFormat="1" applyFont="1" applyFill="1" applyBorder="1" applyAlignment="1">
      <alignment vertical="center"/>
    </xf>
    <xf numFmtId="165" fontId="15" fillId="29" borderId="41" xfId="76" applyNumberFormat="1" applyFont="1" applyFill="1" applyBorder="1" applyAlignment="1">
      <alignment horizontal="right" vertical="center"/>
    </xf>
    <xf numFmtId="49" fontId="7" fillId="30" borderId="33" xfId="76" applyNumberFormat="1" applyFont="1" applyFill="1" applyBorder="1" applyAlignment="1">
      <alignment horizontal="center" vertical="center" wrapText="1"/>
    </xf>
    <xf numFmtId="165" fontId="17" fillId="30" borderId="34" xfId="76" applyNumberFormat="1" applyFont="1" applyFill="1" applyBorder="1" applyAlignment="1">
      <alignment vertical="center"/>
    </xf>
    <xf numFmtId="165" fontId="17" fillId="30" borderId="48" xfId="76" applyNumberFormat="1" applyFont="1" applyFill="1" applyBorder="1" applyAlignment="1">
      <alignment vertical="center"/>
    </xf>
    <xf numFmtId="165" fontId="17" fillId="30" borderId="28" xfId="76" applyNumberFormat="1" applyFont="1" applyFill="1" applyBorder="1" applyAlignment="1">
      <alignment vertical="center"/>
    </xf>
    <xf numFmtId="165" fontId="15" fillId="30" borderId="49" xfId="76" applyNumberFormat="1" applyFont="1" applyFill="1" applyBorder="1" applyAlignment="1">
      <alignment horizontal="right" vertical="center"/>
    </xf>
    <xf numFmtId="165" fontId="15" fillId="30" borderId="28" xfId="76" applyNumberFormat="1" applyFont="1" applyFill="1" applyBorder="1" applyAlignment="1">
      <alignment horizontal="right" vertical="center"/>
    </xf>
    <xf numFmtId="0" fontId="17" fillId="30" borderId="34" xfId="236" applyNumberFormat="1" applyFont="1" applyFill="1" applyBorder="1" applyAlignment="1">
      <alignment vertical="center"/>
    </xf>
    <xf numFmtId="165" fontId="17" fillId="30" borderId="46" xfId="76" applyNumberFormat="1" applyFont="1" applyFill="1" applyBorder="1" applyAlignment="1">
      <alignment vertical="center"/>
    </xf>
    <xf numFmtId="165" fontId="4" fillId="0" borderId="44" xfId="67" applyNumberFormat="1" applyFont="1" applyFill="1" applyBorder="1" applyAlignment="1">
      <alignment vertical="center"/>
    </xf>
    <xf numFmtId="165" fontId="4" fillId="0" borderId="26" xfId="67" applyNumberFormat="1" applyFont="1" applyFill="1" applyBorder="1" applyAlignment="1">
      <alignment vertical="center"/>
    </xf>
    <xf numFmtId="165" fontId="17" fillId="30" borderId="48" xfId="236" applyNumberFormat="1" applyFont="1" applyFill="1" applyBorder="1" applyAlignment="1">
      <alignment vertical="center"/>
    </xf>
    <xf numFmtId="4" fontId="71" fillId="0" borderId="0" xfId="0" applyNumberFormat="1" applyFont="1" applyFill="1" applyBorder="1"/>
    <xf numFmtId="4" fontId="7" fillId="0" borderId="0" xfId="0" applyNumberFormat="1" applyFont="1" applyFill="1" applyBorder="1"/>
    <xf numFmtId="0" fontId="6" fillId="0" borderId="14" xfId="57" applyFont="1" applyFill="1" applyBorder="1" applyAlignment="1">
      <alignment vertical="center"/>
    </xf>
    <xf numFmtId="165" fontId="6" fillId="0" borderId="0" xfId="57" applyNumberFormat="1"/>
    <xf numFmtId="0" fontId="7" fillId="0" borderId="0" xfId="57" applyFont="1" applyFill="1"/>
    <xf numFmtId="0" fontId="19" fillId="0" borderId="0" xfId="0" applyFont="1" applyFill="1" applyAlignment="1">
      <alignment horizontal="left"/>
    </xf>
    <xf numFmtId="165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0" fontId="6" fillId="0" borderId="0" xfId="57" applyFill="1" applyAlignment="1">
      <alignment horizontal="right"/>
    </xf>
    <xf numFmtId="0" fontId="6" fillId="0" borderId="0" xfId="57" applyFill="1" applyAlignment="1"/>
    <xf numFmtId="165" fontId="6" fillId="0" borderId="0" xfId="57" applyNumberFormat="1" applyFill="1"/>
    <xf numFmtId="0" fontId="7" fillId="0" borderId="0" xfId="57" applyFont="1" applyFill="1" applyAlignment="1">
      <alignment horizontal="right"/>
    </xf>
    <xf numFmtId="0" fontId="7" fillId="0" borderId="0" xfId="57" applyFont="1" applyFill="1" applyAlignment="1"/>
    <xf numFmtId="165" fontId="7" fillId="0" borderId="0" xfId="57" applyNumberFormat="1" applyFont="1" applyFill="1"/>
    <xf numFmtId="0" fontId="44" fillId="27" borderId="0" xfId="57" applyFont="1" applyFill="1" applyBorder="1" applyAlignment="1">
      <alignment horizontal="left" vertical="center"/>
    </xf>
    <xf numFmtId="0" fontId="44" fillId="27" borderId="45" xfId="57" applyFont="1" applyFill="1" applyBorder="1" applyAlignment="1">
      <alignment horizontal="left" vertical="center"/>
    </xf>
    <xf numFmtId="0" fontId="44" fillId="24" borderId="0" xfId="76" applyFont="1" applyFill="1" applyBorder="1" applyAlignment="1">
      <alignment horizontal="left" vertical="center" wrapText="1"/>
    </xf>
    <xf numFmtId="0" fontId="47" fillId="0" borderId="0" xfId="44" applyFont="1"/>
    <xf numFmtId="0" fontId="42" fillId="0" borderId="25" xfId="44" applyFont="1" applyBorder="1" applyAlignment="1">
      <alignment horizontal="left" vertical="center" wrapText="1"/>
    </xf>
    <xf numFmtId="0" fontId="43" fillId="0" borderId="0" xfId="44" applyFont="1" applyBorder="1" applyAlignment="1">
      <alignment horizontal="left" vertical="center" wrapText="1"/>
    </xf>
    <xf numFmtId="0" fontId="42" fillId="0" borderId="0" xfId="44" applyFont="1" applyFill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5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2" fillId="0" borderId="25" xfId="57" applyFont="1" applyBorder="1" applyAlignment="1">
      <alignment horizontal="left" vertical="center" wrapText="1"/>
    </xf>
  </cellXfs>
  <cellStyles count="237">
    <cellStyle name="100" xfId="1"/>
    <cellStyle name="20% - Акцент1 2" xfId="2"/>
    <cellStyle name="20% - Акцент1 2 2" xfId="97"/>
    <cellStyle name="20% - Акцент1 2 3" xfId="182"/>
    <cellStyle name="20% - Акцент1 3" xfId="98"/>
    <cellStyle name="20% - Акцент2 2" xfId="3"/>
    <cellStyle name="20% - Акцент2 2 2" xfId="99"/>
    <cellStyle name="20% - Акцент2 2 3" xfId="183"/>
    <cellStyle name="20% - Акцент2 3" xfId="100"/>
    <cellStyle name="20% - Акцент3 2" xfId="4"/>
    <cellStyle name="20% - Акцент3 2 2" xfId="101"/>
    <cellStyle name="20% - Акцент3 2 3" xfId="184"/>
    <cellStyle name="20% - Акцент3 3" xfId="102"/>
    <cellStyle name="20% - Акцент4 2" xfId="5"/>
    <cellStyle name="20% - Акцент4 2 2" xfId="103"/>
    <cellStyle name="20% - Акцент4 2 3" xfId="185"/>
    <cellStyle name="20% - Акцент4 3" xfId="104"/>
    <cellStyle name="20% - Акцент5 2" xfId="6"/>
    <cellStyle name="20% - Акцент5 2 2" xfId="105"/>
    <cellStyle name="20% - Акцент5 2 3" xfId="186"/>
    <cellStyle name="20% - Акцент5 3" xfId="106"/>
    <cellStyle name="20% - Акцент6 2" xfId="7"/>
    <cellStyle name="20% - Акцент6 2 2" xfId="107"/>
    <cellStyle name="20% - Акцент6 2 3" xfId="187"/>
    <cellStyle name="20% - Акцент6 3" xfId="108"/>
    <cellStyle name="40% - Акцент1 2" xfId="8"/>
    <cellStyle name="40% - Акцент1 2 2" xfId="109"/>
    <cellStyle name="40% - Акцент1 2 3" xfId="188"/>
    <cellStyle name="40% - Акцент1 3" xfId="110"/>
    <cellStyle name="40% - Акцент2 2" xfId="9"/>
    <cellStyle name="40% - Акцент2 2 2" xfId="111"/>
    <cellStyle name="40% - Акцент2 2 3" xfId="189"/>
    <cellStyle name="40% - Акцент2 3" xfId="112"/>
    <cellStyle name="40% - Акцент3 2" xfId="10"/>
    <cellStyle name="40% - Акцент3 2 2" xfId="113"/>
    <cellStyle name="40% - Акцент3 2 3" xfId="190"/>
    <cellStyle name="40% - Акцент3 3" xfId="114"/>
    <cellStyle name="40% - Акцент4 2" xfId="11"/>
    <cellStyle name="40% - Акцент4 2 2" xfId="115"/>
    <cellStyle name="40% - Акцент4 2 3" xfId="191"/>
    <cellStyle name="40% - Акцент4 3" xfId="116"/>
    <cellStyle name="40% - Акцент5 2" xfId="12"/>
    <cellStyle name="40% - Акцент5 2 2" xfId="117"/>
    <cellStyle name="40% - Акцент5 2 3" xfId="192"/>
    <cellStyle name="40% - Акцент5 3" xfId="118"/>
    <cellStyle name="40% - Акцент6 2" xfId="13"/>
    <cellStyle name="40% - Акцент6 2 2" xfId="119"/>
    <cellStyle name="40% - Акцент6 2 3" xfId="193"/>
    <cellStyle name="40% - Акцент6 3" xfId="120"/>
    <cellStyle name="60% - Акцент1 2" xfId="14"/>
    <cellStyle name="60% - Акцент1 2 2" xfId="121"/>
    <cellStyle name="60% - Акцент1 2 3" xfId="194"/>
    <cellStyle name="60% - Акцент1 3" xfId="122"/>
    <cellStyle name="60% - Акцент2 2" xfId="15"/>
    <cellStyle name="60% - Акцент2 2 2" xfId="123"/>
    <cellStyle name="60% - Акцент2 2 3" xfId="195"/>
    <cellStyle name="60% - Акцент2 3" xfId="124"/>
    <cellStyle name="60% - Акцент3 2" xfId="16"/>
    <cellStyle name="60% - Акцент3 2 2" xfId="125"/>
    <cellStyle name="60% - Акцент3 2 3" xfId="196"/>
    <cellStyle name="60% - Акцент3 3" xfId="126"/>
    <cellStyle name="60% - Акцент4 2" xfId="17"/>
    <cellStyle name="60% - Акцент4 2 2" xfId="127"/>
    <cellStyle name="60% - Акцент4 2 3" xfId="197"/>
    <cellStyle name="60% - Акцент4 3" xfId="128"/>
    <cellStyle name="60% - Акцент5 2" xfId="18"/>
    <cellStyle name="60% - Акцент5 2 2" xfId="129"/>
    <cellStyle name="60% - Акцент5 2 3" xfId="198"/>
    <cellStyle name="60% - Акцент5 3" xfId="130"/>
    <cellStyle name="60% - Акцент6 2" xfId="19"/>
    <cellStyle name="60% - Акцент6 2 2" xfId="131"/>
    <cellStyle name="60% - Акцент6 2 3" xfId="199"/>
    <cellStyle name="60% - Акцент6 3" xfId="132"/>
    <cellStyle name="Comma [0]" xfId="20"/>
    <cellStyle name="Comma [0] 2" xfId="200"/>
    <cellStyle name="Currency [0]" xfId="21"/>
    <cellStyle name="Currency [0] 2" xfId="201"/>
    <cellStyle name="Hyperlink 2" xfId="211"/>
    <cellStyle name="Normal 2" xfId="133"/>
    <cellStyle name="Normal 3" xfId="181"/>
    <cellStyle name="Normal 4" xfId="86"/>
    <cellStyle name="normální_Bilancování 2005Q4 - final" xfId="96"/>
    <cellStyle name="Percent 2" xfId="226"/>
    <cellStyle name="Percent 3" xfId="89"/>
    <cellStyle name="Акцент1 2" xfId="22"/>
    <cellStyle name="Акцент1 2 2" xfId="134"/>
    <cellStyle name="Акцент1 2 3" xfId="202"/>
    <cellStyle name="Акцент1 3" xfId="135"/>
    <cellStyle name="Акцент2 2" xfId="23"/>
    <cellStyle name="Акцент2 2 2" xfId="136"/>
    <cellStyle name="Акцент2 2 3" xfId="203"/>
    <cellStyle name="Акцент2 3" xfId="137"/>
    <cellStyle name="Акцент3 2" xfId="24"/>
    <cellStyle name="Акцент3 2 2" xfId="138"/>
    <cellStyle name="Акцент3 2 3" xfId="204"/>
    <cellStyle name="Акцент3 3" xfId="139"/>
    <cellStyle name="Акцент4 2" xfId="25"/>
    <cellStyle name="Акцент4 2 2" xfId="140"/>
    <cellStyle name="Акцент4 2 3" xfId="205"/>
    <cellStyle name="Акцент4 3" xfId="141"/>
    <cellStyle name="Акцент5 2" xfId="26"/>
    <cellStyle name="Акцент5 2 2" xfId="142"/>
    <cellStyle name="Акцент5 2 3" xfId="206"/>
    <cellStyle name="Акцент5 3" xfId="143"/>
    <cellStyle name="Акцент6 2" xfId="27"/>
    <cellStyle name="Акцент6 2 2" xfId="144"/>
    <cellStyle name="Акцент6 2 3" xfId="207"/>
    <cellStyle name="Акцент6 3" xfId="145"/>
    <cellStyle name="Ввод  2" xfId="28"/>
    <cellStyle name="Ввод  2 2" xfId="146"/>
    <cellStyle name="Ввод  2 3" xfId="208"/>
    <cellStyle name="Ввод  3" xfId="147"/>
    <cellStyle name="Вывод 2" xfId="29"/>
    <cellStyle name="Вывод 2 2" xfId="148"/>
    <cellStyle name="Вывод 2 3" xfId="209"/>
    <cellStyle name="Вывод 3" xfId="149"/>
    <cellStyle name="Вычисление 2" xfId="30"/>
    <cellStyle name="Вычисление 2 2" xfId="150"/>
    <cellStyle name="Вычисление 2 3" xfId="210"/>
    <cellStyle name="Вычисление 3" xfId="151"/>
    <cellStyle name="Гиперссылка" xfId="31" builtinId="8"/>
    <cellStyle name="Гиперссылка 2" xfId="32"/>
    <cellStyle name="Гиперссылка 3" xfId="33"/>
    <cellStyle name="Гиперссылка 4" xfId="79"/>
    <cellStyle name="Заголовки до таблиць в бюлетень" xfId="34"/>
    <cellStyle name="Заголовок 1 2" xfId="35"/>
    <cellStyle name="Заголовок 1 2 2" xfId="152"/>
    <cellStyle name="Заголовок 1 2 3" xfId="212"/>
    <cellStyle name="Заголовок 1 3" xfId="153"/>
    <cellStyle name="Заголовок 2 2" xfId="36"/>
    <cellStyle name="Заголовок 2 2 2" xfId="154"/>
    <cellStyle name="Заголовок 2 2 3" xfId="213"/>
    <cellStyle name="Заголовок 2 3" xfId="155"/>
    <cellStyle name="Заголовок 3 2" xfId="37"/>
    <cellStyle name="Заголовок 3 2 2" xfId="156"/>
    <cellStyle name="Заголовок 3 2 3" xfId="214"/>
    <cellStyle name="Заголовок 3 3" xfId="157"/>
    <cellStyle name="Заголовок 4 2" xfId="38"/>
    <cellStyle name="Заголовок 4 2 2" xfId="158"/>
    <cellStyle name="Заголовок 4 2 3" xfId="215"/>
    <cellStyle name="Заголовок 4 3" xfId="159"/>
    <cellStyle name="Итог 2" xfId="39"/>
    <cellStyle name="Итог 2 2" xfId="160"/>
    <cellStyle name="Итог 2 3" xfId="216"/>
    <cellStyle name="Итог 3" xfId="161"/>
    <cellStyle name="Контрольная ячейка 2" xfId="40"/>
    <cellStyle name="Контрольная ячейка 2 2" xfId="162"/>
    <cellStyle name="Контрольная ячейка 2 3" xfId="217"/>
    <cellStyle name="Контрольная ячейка 3" xfId="163"/>
    <cellStyle name="Название 2" xfId="41"/>
    <cellStyle name="Нейтральный 2" xfId="42"/>
    <cellStyle name="Нейтральный 2 2" xfId="164"/>
    <cellStyle name="Нейтральный 2 3" xfId="218"/>
    <cellStyle name="Нейтральный 3" xfId="165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6"/>
    <cellStyle name="Обычный 2 5 2 2" xfId="231"/>
    <cellStyle name="Обычный 2 5 2 3" xfId="90"/>
    <cellStyle name="Обычный 2 5 3" xfId="80"/>
    <cellStyle name="Обычный 2 5 3 2" xfId="232"/>
    <cellStyle name="Обычный 2 5 3 3" xfId="91"/>
    <cellStyle name="Обычный 2 5 4" xfId="220"/>
    <cellStyle name="Обычный 2 5 5" xfId="87"/>
    <cellStyle name="Обычный 2 6" xfId="166"/>
    <cellStyle name="Обычный 2 7" xfId="219"/>
    <cellStyle name="Обычный 2 8" xfId="180"/>
    <cellStyle name="Обычный 2_2013_PR" xfId="48"/>
    <cellStyle name="Обычный 3" xfId="49"/>
    <cellStyle name="Обычный 3 2" xfId="167"/>
    <cellStyle name="Обычный 3 3" xfId="221"/>
    <cellStyle name="Обычный 4" xfId="50"/>
    <cellStyle name="Обычный 5" xfId="51"/>
    <cellStyle name="Обычный 5 2" xfId="52"/>
    <cellStyle name="Обычный 5 2 2" xfId="77"/>
    <cellStyle name="Обычный 5_РОБОЧИЙ_Q4_2013" xfId="81"/>
    <cellStyle name="Обычный 6" xfId="53"/>
    <cellStyle name="Обычный 7" xfId="54"/>
    <cellStyle name="Обычный 7 2" xfId="55"/>
    <cellStyle name="Обычный 7 2 2" xfId="83"/>
    <cellStyle name="Обычный 7 2 2 2" xfId="234"/>
    <cellStyle name="Обычный 7 2 2 3" xfId="93"/>
    <cellStyle name="Обычный 7 2 3" xfId="222"/>
    <cellStyle name="Обычный 7 2 4" xfId="88"/>
    <cellStyle name="Обычный 7 3" xfId="82"/>
    <cellStyle name="Обычный 7 3 2" xfId="233"/>
    <cellStyle name="Обычный 7 3 3" xfId="92"/>
    <cellStyle name="Обычный 8" xfId="56"/>
    <cellStyle name="Обычный_Q1 2010" xfId="57"/>
    <cellStyle name="Обычный_Q1 2010 2" xfId="58"/>
    <cellStyle name="Обычный_Q1 2011" xfId="95"/>
    <cellStyle name="Обычный_Аналіз_3q_09" xfId="59"/>
    <cellStyle name="Обычный_Исходники_Q4_2011" xfId="60"/>
    <cellStyle name="Обычный_Книга1" xfId="61"/>
    <cellStyle name="Плохой 2" xfId="62"/>
    <cellStyle name="Плохой 2 2" xfId="168"/>
    <cellStyle name="Плохой 2 3" xfId="223"/>
    <cellStyle name="Плохой 3" xfId="169"/>
    <cellStyle name="Пояснение 2" xfId="63"/>
    <cellStyle name="Пояснение 2 2" xfId="170"/>
    <cellStyle name="Пояснение 2 3" xfId="224"/>
    <cellStyle name="Пояснение 3" xfId="171"/>
    <cellStyle name="Примечание 2" xfId="64"/>
    <cellStyle name="Примечание 2 2" xfId="172"/>
    <cellStyle name="Примечание 2 3" xfId="225"/>
    <cellStyle name="Примечание 3" xfId="173"/>
    <cellStyle name="Процентный" xfId="236" builtinId="5"/>
    <cellStyle name="Процентный 2" xfId="65"/>
    <cellStyle name="Процентный 2 2" xfId="66"/>
    <cellStyle name="Процентный 2 3" xfId="78"/>
    <cellStyle name="Процентный 3" xfId="67"/>
    <cellStyle name="Процентный 4" xfId="68"/>
    <cellStyle name="Процентный 4 2" xfId="84"/>
    <cellStyle name="Связанная ячейка 2" xfId="69"/>
    <cellStyle name="Связанная ячейка 2 2" xfId="174"/>
    <cellStyle name="Связанная ячейка 2 3" xfId="227"/>
    <cellStyle name="Связанная ячейка 3" xfId="175"/>
    <cellStyle name="Текст предупреждения 2" xfId="70"/>
    <cellStyle name="Текст предупреждения 2 2" xfId="176"/>
    <cellStyle name="Текст предупреждения 2 3" xfId="228"/>
    <cellStyle name="Текст предупреждения 3" xfId="177"/>
    <cellStyle name="Тысячи [0]_MM95 (3)" xfId="71"/>
    <cellStyle name="Тысячи_MM95 (3)" xfId="72"/>
    <cellStyle name="Финансовый 2" xfId="73"/>
    <cellStyle name="Финансовый 2 2" xfId="85"/>
    <cellStyle name="Финансовый 2 2 2" xfId="235"/>
    <cellStyle name="Финансовый 2 2 3" xfId="94"/>
    <cellStyle name="Финансовый 2 3" xfId="229"/>
    <cellStyle name="Хороший 2" xfId="74"/>
    <cellStyle name="Хороший 2 2" xfId="178"/>
    <cellStyle name="Хороший 2 3" xfId="230"/>
    <cellStyle name="Хороший 3" xfId="179"/>
    <cellStyle name="Шапка" xfId="75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5877B0"/>
      <color rgb="FF03B921"/>
      <color rgb="FF38B64A"/>
      <color rgb="FF8FC850"/>
      <color rgb="FF90BA44"/>
      <color rgb="FF6FCC22"/>
      <color rgb="FF8CAB53"/>
      <color rgb="FF5EC553"/>
      <color rgb="FF58A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944065442946634"/>
          <c:y val="2.1671608075674149E-2"/>
          <c:w val="0.65682178827034554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2-й квартал 2021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3.2913825917334112E-3"/>
                  <c:y val="-1.0398516816440513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50334899391234E-3"/>
                  <c:y val="5.557077289723814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715494574698391E-3"/>
                  <c:y val="2.9574480856161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769633761099027E-3"/>
                  <c:y val="2.684169991233120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6759940640024E-3"/>
                  <c:y val="-3.10032201585816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7101894568817E-3"/>
                  <c:y val="8.05250997369936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України'!$J$3:$J$20</c:f>
              <c:strCache>
                <c:ptCount val="18"/>
                <c:pt idx="0">
                  <c:v>BIST 100 National Index (Туреччина)</c:v>
                </c:pt>
                <c:pt idx="1">
                  <c:v>NIKKEI 225 (Японія)</c:v>
                </c:pt>
                <c:pt idx="2">
                  <c:v>FTSE/JSE Africa All-Share Index (ПАР)</c:v>
                </c:pt>
                <c:pt idx="3">
                  <c:v>HANG SENG (Гонконг)</c:v>
                </c:pt>
                <c:pt idx="4">
                  <c:v>ПФТС (Україна)</c:v>
                </c:pt>
                <c:pt idx="5">
                  <c:v>DAX (ФРН)</c:v>
                </c:pt>
                <c:pt idx="6">
                  <c:v>SHANGHAI SE COMPOSITE (Китай)</c:v>
                </c:pt>
                <c:pt idx="7">
                  <c:v>DJIA (США)</c:v>
                </c:pt>
                <c:pt idx="8">
                  <c:v>УБ (Україна)</c:v>
                </c:pt>
                <c:pt idx="9">
                  <c:v>FTSE 100 (Великобританія)</c:v>
                </c:pt>
                <c:pt idx="10">
                  <c:v>S&amp;P BSE SENSEX Index (Індія)</c:v>
                </c:pt>
                <c:pt idx="11">
                  <c:v>CAC 40 (Франція)</c:v>
                </c:pt>
                <c:pt idx="12">
                  <c:v>S&amp;P 500 (США)</c:v>
                </c:pt>
                <c:pt idx="13">
                  <c:v>ММВБ (Росія)</c:v>
                </c:pt>
                <c:pt idx="14">
                  <c:v>Ibovespa Sao Paulo SE Index (Бразилія)</c:v>
                </c:pt>
                <c:pt idx="15">
                  <c:v>Cyprus SE General Index (Кіпр)</c:v>
                </c:pt>
                <c:pt idx="16">
                  <c:v>РТС (Росія)</c:v>
                </c:pt>
                <c:pt idx="17">
                  <c:v>WSE WIG 20 (Польща)</c:v>
                </c:pt>
              </c:strCache>
            </c:strRef>
          </c:cat>
          <c:val>
            <c:numRef>
              <c:f>'Індекси світу та України'!$K$3:$K$20</c:f>
              <c:numCache>
                <c:formatCode>0.0%</c:formatCode>
                <c:ptCount val="18"/>
                <c:pt idx="0">
                  <c:v>-2.5428782881737222E-2</c:v>
                </c:pt>
                <c:pt idx="1">
                  <c:v>-1.3576562810489357E-2</c:v>
                </c:pt>
                <c:pt idx="2">
                  <c:v>-3.5579658517076451E-3</c:v>
                </c:pt>
                <c:pt idx="3">
                  <c:v>1.5843063462111173E-2</c:v>
                </c:pt>
                <c:pt idx="4">
                  <c:v>2.7188590132511292E-2</c:v>
                </c:pt>
                <c:pt idx="5">
                  <c:v>3.4827302686373018E-2</c:v>
                </c:pt>
                <c:pt idx="6">
                  <c:v>4.3374173060887644E-2</c:v>
                </c:pt>
                <c:pt idx="7">
                  <c:v>4.6115479715174157E-2</c:v>
                </c:pt>
                <c:pt idx="8">
                  <c:v>4.6303705363334835E-2</c:v>
                </c:pt>
                <c:pt idx="9">
                  <c:v>4.8236200088476844E-2</c:v>
                </c:pt>
                <c:pt idx="10">
                  <c:v>5.6093200241874586E-2</c:v>
                </c:pt>
                <c:pt idx="11">
                  <c:v>7.2619630374981758E-2</c:v>
                </c:pt>
                <c:pt idx="12">
                  <c:v>8.1706264205653856E-2</c:v>
                </c:pt>
                <c:pt idx="13">
                  <c:v>8.4741312130829138E-2</c:v>
                </c:pt>
                <c:pt idx="14">
                  <c:v>8.7178742881378835E-2</c:v>
                </c:pt>
                <c:pt idx="15">
                  <c:v>9.3951946975973311E-2</c:v>
                </c:pt>
                <c:pt idx="16">
                  <c:v>0.11960517497004286</c:v>
                </c:pt>
                <c:pt idx="17">
                  <c:v>0.14419446679457826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України'!$L$2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4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5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9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</c:dPt>
          <c:dPt>
            <c:idx val="17"/>
            <c:invertIfNegative val="0"/>
            <c:bubble3D val="0"/>
          </c:dPt>
          <c:cat>
            <c:strRef>
              <c:f>'Індекси світу та України'!$J$3:$J$20</c:f>
              <c:strCache>
                <c:ptCount val="18"/>
                <c:pt idx="0">
                  <c:v>BIST 100 National Index (Туреччина)</c:v>
                </c:pt>
                <c:pt idx="1">
                  <c:v>NIKKEI 225 (Японія)</c:v>
                </c:pt>
                <c:pt idx="2">
                  <c:v>FTSE/JSE Africa All-Share Index (ПАР)</c:v>
                </c:pt>
                <c:pt idx="3">
                  <c:v>HANG SENG (Гонконг)</c:v>
                </c:pt>
                <c:pt idx="4">
                  <c:v>ПФТС (Україна)</c:v>
                </c:pt>
                <c:pt idx="5">
                  <c:v>DAX (ФРН)</c:v>
                </c:pt>
                <c:pt idx="6">
                  <c:v>SHANGHAI SE COMPOSITE (Китай)</c:v>
                </c:pt>
                <c:pt idx="7">
                  <c:v>DJIA (США)</c:v>
                </c:pt>
                <c:pt idx="8">
                  <c:v>УБ (Україна)</c:v>
                </c:pt>
                <c:pt idx="9">
                  <c:v>FTSE 100 (Великобританія)</c:v>
                </c:pt>
                <c:pt idx="10">
                  <c:v>S&amp;P BSE SENSEX Index (Індія)</c:v>
                </c:pt>
                <c:pt idx="11">
                  <c:v>CAC 40 (Франція)</c:v>
                </c:pt>
                <c:pt idx="12">
                  <c:v>S&amp;P 500 (США)</c:v>
                </c:pt>
                <c:pt idx="13">
                  <c:v>ММВБ (Росія)</c:v>
                </c:pt>
                <c:pt idx="14">
                  <c:v>Ibovespa Sao Paulo SE Index (Бразилія)</c:v>
                </c:pt>
                <c:pt idx="15">
                  <c:v>Cyprus SE General Index (Кіпр)</c:v>
                </c:pt>
                <c:pt idx="16">
                  <c:v>РТС (Росія)</c:v>
                </c:pt>
                <c:pt idx="17">
                  <c:v>WSE WIG 20 (Польща)</c:v>
                </c:pt>
              </c:strCache>
            </c:strRef>
          </c:cat>
          <c:val>
            <c:numRef>
              <c:f>'Індекси світу та України'!$L$3:$L$20</c:f>
              <c:numCache>
                <c:formatCode>0.0%</c:formatCode>
                <c:ptCount val="18"/>
                <c:pt idx="0">
                  <c:v>0.16399055996567258</c:v>
                </c:pt>
                <c:pt idx="1">
                  <c:v>0.29178702215617802</c:v>
                </c:pt>
                <c:pt idx="2">
                  <c:v>0.21865091949650473</c:v>
                </c:pt>
                <c:pt idx="3">
                  <c:v>0.18015825807225472</c:v>
                </c:pt>
                <c:pt idx="4">
                  <c:v>6.3488167220598246E-2</c:v>
                </c:pt>
                <c:pt idx="5">
                  <c:v>0.26156512952311495</c:v>
                </c:pt>
                <c:pt idx="6">
                  <c:v>0.20321509580623642</c:v>
                </c:pt>
                <c:pt idx="7">
                  <c:v>0.33663930564896294</c:v>
                </c:pt>
                <c:pt idx="8">
                  <c:v>0.43878464224409863</c:v>
                </c:pt>
                <c:pt idx="9">
                  <c:v>0.14064287960270616</c:v>
                </c:pt>
                <c:pt idx="10">
                  <c:v>0.50312208226648103</c:v>
                </c:pt>
                <c:pt idx="11">
                  <c:v>0.31844472942611324</c:v>
                </c:pt>
                <c:pt idx="12">
                  <c:v>0.38616064948762863</c:v>
                </c:pt>
                <c:pt idx="13">
                  <c:v>0.40049941673957434</c:v>
                </c:pt>
                <c:pt idx="14">
                  <c:v>0.33397120428211635</c:v>
                </c:pt>
                <c:pt idx="15">
                  <c:v>0.33833367119399949</c:v>
                </c:pt>
                <c:pt idx="16">
                  <c:v>0.36379604660943565</c:v>
                </c:pt>
                <c:pt idx="17">
                  <c:v>0.26130587553018492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152999280"/>
        <c:axId val="151524720"/>
      </c:barChart>
      <c:catAx>
        <c:axId val="15299928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51524720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51524720"/>
        <c:scaling>
          <c:orientation val="minMax"/>
          <c:max val="0.60000000000000009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52999280"/>
        <c:crosses val="autoZero"/>
        <c:crossBetween val="between"/>
        <c:majorUnit val="0.15000000000000002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33339744118105"/>
          <c:y val="0.94579403807791618"/>
          <c:w val="0.35739893092532049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упр-ні'!$C$16:$D$16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567028378164914E-2"/>
          <c:y val="1.7920436993764652E-2"/>
          <c:w val="0.92430557815785241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5"/>
                <c:pt idx="0">
                  <c:v>30.06.2020</c:v>
                </c:pt>
                <c:pt idx="1">
                  <c:v>30.09.2020</c:v>
                </c:pt>
                <c:pt idx="2">
                  <c:v>31.12.2020</c:v>
                </c:pt>
                <c:pt idx="3">
                  <c:v>31.03.2021</c:v>
                </c:pt>
                <c:pt idx="4">
                  <c:v>30.06.2021</c:v>
                </c:pt>
              </c:strCache>
            </c:strRef>
          </c:cat>
          <c:val>
            <c:numRef>
              <c:f>'КУА-АНПФ &amp; ІСІ-НПФ-СК в упр-ні'!$B$3:$B$16</c:f>
              <c:numCache>
                <c:formatCode>General</c:formatCode>
                <c:ptCount val="5"/>
                <c:pt idx="0">
                  <c:v>297</c:v>
                </c:pt>
                <c:pt idx="1">
                  <c:v>300</c:v>
                </c:pt>
                <c:pt idx="2">
                  <c:v>303</c:v>
                </c:pt>
                <c:pt idx="3">
                  <c:v>306</c:v>
                </c:pt>
                <c:pt idx="4">
                  <c:v>307</c:v>
                </c:pt>
              </c:numCache>
            </c:numRef>
          </c:val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'КУА-АНПФ &amp; ІСІ-НПФ-СК в упр-ні'!$A$3:$A$16</c:f>
              <c:strCache>
                <c:ptCount val="5"/>
                <c:pt idx="0">
                  <c:v>30.06.2020</c:v>
                </c:pt>
                <c:pt idx="1">
                  <c:v>30.09.2020</c:v>
                </c:pt>
                <c:pt idx="2">
                  <c:v>31.12.2020</c:v>
                </c:pt>
                <c:pt idx="3">
                  <c:v>31.03.2021</c:v>
                </c:pt>
                <c:pt idx="4">
                  <c:v>30.06.2021</c:v>
                </c:pt>
              </c:strCache>
            </c:strRef>
          </c:cat>
          <c:val>
            <c:numRef>
              <c:f>'КУА-АНПФ &amp; ІСІ-НПФ-СК в упр-ні'!$C$3:$C$16</c:f>
            </c:numRef>
          </c:val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'КУА-АНПФ &amp; ІСІ-НПФ-СК в упр-ні'!$A$3:$A$16</c:f>
              <c:strCache>
                <c:ptCount val="5"/>
                <c:pt idx="0">
                  <c:v>30.06.2020</c:v>
                </c:pt>
                <c:pt idx="1">
                  <c:v>30.09.2020</c:v>
                </c:pt>
                <c:pt idx="2">
                  <c:v>31.12.2020</c:v>
                </c:pt>
                <c:pt idx="3">
                  <c:v>31.03.2021</c:v>
                </c:pt>
                <c:pt idx="4">
                  <c:v>30.06.2021</c:v>
                </c:pt>
              </c:strCache>
            </c:strRef>
          </c:cat>
          <c:val>
            <c:numRef>
              <c:f>'КУА-АНПФ &amp; ІСІ-НПФ-СК в упр-ні'!$G$3:$G$16</c:f>
            </c:numRef>
          </c:val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5"/>
                <c:pt idx="0">
                  <c:v>30.06.2020</c:v>
                </c:pt>
                <c:pt idx="1">
                  <c:v>30.09.2020</c:v>
                </c:pt>
                <c:pt idx="2">
                  <c:v>31.12.2020</c:v>
                </c:pt>
                <c:pt idx="3">
                  <c:v>31.03.2021</c:v>
                </c:pt>
                <c:pt idx="4">
                  <c:v>30.06.2021</c:v>
                </c:pt>
              </c:strCache>
            </c:strRef>
          </c:cat>
          <c:val>
            <c:numRef>
              <c:f>'КУА-АНПФ &amp; ІСІ-НПФ-СК в упр-ні'!$I$3:$I$16</c:f>
              <c:numCache>
                <c:formatCode>0</c:formatCode>
                <c:ptCount val="5"/>
                <c:pt idx="0">
                  <c:v>1396</c:v>
                </c:pt>
                <c:pt idx="1">
                  <c:v>1443</c:v>
                </c:pt>
                <c:pt idx="2">
                  <c:v>1478</c:v>
                </c:pt>
                <c:pt idx="3">
                  <c:v>1523</c:v>
                </c:pt>
                <c:pt idx="4">
                  <c:v>1560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156970720"/>
        <c:axId val="156971280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5"/>
                <c:pt idx="0">
                  <c:v>30.06.2020</c:v>
                </c:pt>
                <c:pt idx="1">
                  <c:v>30.09.2020</c:v>
                </c:pt>
                <c:pt idx="2">
                  <c:v>31.12.2020</c:v>
                </c:pt>
                <c:pt idx="3">
                  <c:v>31.03.2021</c:v>
                </c:pt>
                <c:pt idx="4">
                  <c:v>30.06.2021</c:v>
                </c:pt>
              </c:strCache>
            </c:strRef>
          </c:cat>
          <c:val>
            <c:numRef>
              <c:f>'КУА-АНПФ &amp; ІСІ-НПФ-СК в упр-ні'!$K$3:$K$16</c:f>
              <c:numCache>
                <c:formatCode>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'КУА-АНПФ &amp; ІСІ-НПФ-СК в упр-ні'!$A$3:$A$16</c:f>
              <c:strCache>
                <c:ptCount val="5"/>
                <c:pt idx="0">
                  <c:v>30.06.2020</c:v>
                </c:pt>
                <c:pt idx="1">
                  <c:v>30.09.2020</c:v>
                </c:pt>
                <c:pt idx="2">
                  <c:v>31.12.2020</c:v>
                </c:pt>
                <c:pt idx="3">
                  <c:v>31.03.2021</c:v>
                </c:pt>
                <c:pt idx="4">
                  <c:v>30.06.2021</c:v>
                </c:pt>
              </c:strCache>
            </c:strRef>
          </c:cat>
          <c:val>
            <c:numRef>
              <c:f>'КУА-АНПФ &amp; ІСІ-НПФ-СК в упр-ні'!$F$3:$F$16</c:f>
            </c:numRef>
          </c:val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/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'КУА-АНПФ &amp; ІСІ-НПФ-СК в упр-ні'!$A$3:$A$16</c:f>
              <c:strCache>
                <c:ptCount val="5"/>
                <c:pt idx="0">
                  <c:v>30.06.2020</c:v>
                </c:pt>
                <c:pt idx="1">
                  <c:v>30.09.2020</c:v>
                </c:pt>
                <c:pt idx="2">
                  <c:v>31.12.2020</c:v>
                </c:pt>
                <c:pt idx="3">
                  <c:v>31.03.2021</c:v>
                </c:pt>
                <c:pt idx="4">
                  <c:v>30.06.2021</c:v>
                </c:pt>
              </c:strCache>
            </c:strRef>
          </c:cat>
          <c:val>
            <c:numRef>
              <c:f>'КУА-АНПФ &amp; ІСІ-НПФ-СК в упр-ні'!$E$3:$E$16</c:f>
              <c:numCache>
                <c:formatCode>General</c:formatCode>
                <c:ptCount val="5"/>
                <c:pt idx="0">
                  <c:v>0</c:v>
                </c:pt>
                <c:pt idx="1">
                  <c:v>17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</c:numCache>
            </c:numRef>
          </c:val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5"/>
                <c:pt idx="0">
                  <c:v>30.06.2020</c:v>
                </c:pt>
                <c:pt idx="1">
                  <c:v>30.09.2020</c:v>
                </c:pt>
                <c:pt idx="2">
                  <c:v>31.12.2020</c:v>
                </c:pt>
                <c:pt idx="3">
                  <c:v>31.03.2021</c:v>
                </c:pt>
                <c:pt idx="4">
                  <c:v>30.06.2021</c:v>
                </c:pt>
              </c:strCache>
            </c:strRef>
          </c:cat>
          <c:val>
            <c:numRef>
              <c:f>'КУА-АНПФ &amp; ІСІ-НПФ-СК в упр-ні'!$J$3:$J$16</c:f>
              <c:numCache>
                <c:formatCode>General</c:formatCode>
                <c:ptCount val="5"/>
                <c:pt idx="0">
                  <c:v>60</c:v>
                </c:pt>
                <c:pt idx="1">
                  <c:v>60</c:v>
                </c:pt>
                <c:pt idx="2">
                  <c:v>59</c:v>
                </c:pt>
                <c:pt idx="3">
                  <c:v>57</c:v>
                </c:pt>
                <c:pt idx="4">
                  <c:v>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972400"/>
        <c:axId val="156971840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'КУА-АНПФ &amp; ІСІ-НПФ-СК в упр-ні'!$A$3:$A$16</c:f>
              <c:strCache>
                <c:ptCount val="5"/>
                <c:pt idx="0">
                  <c:v>30.06.2020</c:v>
                </c:pt>
                <c:pt idx="1">
                  <c:v>30.09.2020</c:v>
                </c:pt>
                <c:pt idx="2">
                  <c:v>31.12.2020</c:v>
                </c:pt>
                <c:pt idx="3">
                  <c:v>31.03.2021</c:v>
                </c:pt>
                <c:pt idx="4">
                  <c:v>30.06.2021</c:v>
                </c:pt>
              </c:strCache>
            </c:strRef>
          </c:cat>
          <c:val>
            <c:numRef>
              <c:f>'КУА-АНПФ &amp; ІСІ-НПФ-СК в упр-ні'!$H$3:$H$16</c:f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972400"/>
        <c:axId val="156971840"/>
      </c:lineChart>
      <c:catAx>
        <c:axId val="156970720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5697128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56971280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56970720"/>
        <c:crosses val="autoZero"/>
        <c:crossBetween val="between"/>
        <c:majorUnit val="250"/>
      </c:valAx>
      <c:valAx>
        <c:axId val="156971840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156972400"/>
        <c:crosses val="max"/>
        <c:crossBetween val="between"/>
      </c:valAx>
      <c:catAx>
        <c:axId val="156972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971840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2806630931469154"/>
          <c:w val="0.96831613820020357"/>
          <c:h val="0.371933690685308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639006463388433E-2"/>
          <c:y val="0.11051628582361692"/>
          <c:w val="0.87857625649466242"/>
          <c:h val="0.6392690226931394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6843694826824668E-2"/>
                  <c:y val="-1.609186030318489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787839281602E-2"/>
                  <c:y val="6.0611002195705714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6554010094921513E-2"/>
                  <c:y val="-1.023351831714995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1468113842118133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3"/>
                <c:pt idx="0">
                  <c:v>44012</c:v>
                </c:pt>
                <c:pt idx="1">
                  <c:v>44286</c:v>
                </c:pt>
                <c:pt idx="2">
                  <c:v>44377</c:v>
                </c:pt>
              </c:numCache>
            </c:numRef>
          </c:cat>
          <c:val>
            <c:numRef>
              <c:f>'Активи-ВЧА-Чистий притік'!$B$4:$E$4</c:f>
              <c:numCache>
                <c:formatCode>#\ ##0.0</c:formatCode>
                <c:ptCount val="3"/>
                <c:pt idx="0">
                  <c:v>370998.12</c:v>
                </c:pt>
                <c:pt idx="1">
                  <c:v>441172.31</c:v>
                </c:pt>
                <c:pt idx="2">
                  <c:v>467860.58</c:v>
                </c:pt>
              </c:numCache>
            </c:numRef>
          </c:val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притік'!$B$3:$E$3</c:f>
              <c:numCache>
                <c:formatCode>m/d/yyyy</c:formatCode>
                <c:ptCount val="3"/>
                <c:pt idx="0">
                  <c:v>44012</c:v>
                </c:pt>
                <c:pt idx="1">
                  <c:v>44286</c:v>
                </c:pt>
                <c:pt idx="2">
                  <c:v>44377</c:v>
                </c:pt>
              </c:numCache>
            </c:numRef>
          </c:cat>
          <c:val>
            <c:numRef>
              <c:f>'Активи-ВЧА-Чистий притік'!$B$6:$E$6</c:f>
              <c:numCache>
                <c:formatCode>#\ ##0.0</c:formatCode>
                <c:ptCount val="3"/>
                <c:pt idx="0">
                  <c:v>354500.31</c:v>
                </c:pt>
                <c:pt idx="1">
                  <c:v>423794.79</c:v>
                </c:pt>
                <c:pt idx="2">
                  <c:v>444027.69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156977440"/>
        <c:axId val="157555056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3"/>
                <c:pt idx="0">
                  <c:v>44012</c:v>
                </c:pt>
                <c:pt idx="1">
                  <c:v>44286</c:v>
                </c:pt>
                <c:pt idx="2">
                  <c:v>44377</c:v>
                </c:pt>
              </c:numCache>
            </c:numRef>
          </c:cat>
          <c:val>
            <c:numRef>
              <c:f>'Активи-ВЧА-Чистий притік'!$B$5:$E$5</c:f>
              <c:numCache>
                <c:formatCode>#\ ##0.0</c:formatCode>
                <c:ptCount val="3"/>
                <c:pt idx="0">
                  <c:v>90.59</c:v>
                </c:pt>
                <c:pt idx="1">
                  <c:v>176.24</c:v>
                </c:pt>
                <c:pt idx="2">
                  <c:v>174.87</c:v>
                </c:pt>
              </c:numCache>
            </c:numRef>
          </c:val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притік'!$B$7:$E$7</c:f>
              <c:numCache>
                <c:formatCode>#\ ##0.0</c:formatCode>
                <c:ptCount val="3"/>
                <c:pt idx="0">
                  <c:v>1804.81</c:v>
                </c:pt>
                <c:pt idx="1">
                  <c:v>1995.94</c:v>
                </c:pt>
                <c:pt idx="2">
                  <c:v>2052.42</c:v>
                </c:pt>
              </c:numCache>
            </c:numRef>
          </c:val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'Активи-ВЧА-Чистий притік'!$B$8:$E$8</c:f>
              <c:numCache>
                <c:formatCode>#\ ##0.0</c:formatCode>
                <c:ptCount val="3"/>
                <c:pt idx="0">
                  <c:v>157.21</c:v>
                </c:pt>
                <c:pt idx="1">
                  <c:v>168.12</c:v>
                </c:pt>
                <c:pt idx="2">
                  <c:v>176.24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20"/>
        <c:axId val="157556176"/>
        <c:axId val="157555616"/>
      </c:barChart>
      <c:catAx>
        <c:axId val="156977440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5755505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57555056"/>
        <c:scaling>
          <c:orientation val="minMax"/>
          <c:max val="5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56977440"/>
        <c:crosses val="autoZero"/>
        <c:crossBetween val="between"/>
        <c:majorUnit val="50000"/>
      </c:valAx>
      <c:valAx>
        <c:axId val="157555616"/>
        <c:scaling>
          <c:orientation val="minMax"/>
          <c:max val="20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uk-UA"/>
          </a:p>
        </c:txPr>
        <c:crossAx val="157556176"/>
        <c:crosses val="max"/>
        <c:crossBetween val="between"/>
        <c:majorUnit val="250"/>
      </c:valAx>
      <c:catAx>
        <c:axId val="15755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5755561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4307384949333291E-2"/>
          <c:y val="0.84554347135979968"/>
          <c:w val="0.90794864895131799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46872884342091E-2"/>
          <c:y val="0.15454794772228789"/>
          <c:w val="0.91726674747594228"/>
          <c:h val="0.762085299316504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притік'!$B$21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притік'!$A$22:$A$26</c:f>
              <c:strCache>
                <c:ptCount val="5"/>
                <c:pt idx="0">
                  <c:v>2 квартал '20</c:v>
                </c:pt>
                <c:pt idx="1">
                  <c:v>3 квартал '20</c:v>
                </c:pt>
                <c:pt idx="2">
                  <c:v>4 квартал '20</c:v>
                </c:pt>
                <c:pt idx="3">
                  <c:v>1 квартал '21</c:v>
                </c:pt>
                <c:pt idx="4">
                  <c:v>2 квартал '21</c:v>
                </c:pt>
              </c:strCache>
            </c:strRef>
          </c:cat>
          <c:val>
            <c:numRef>
              <c:f>'Активи-ВЧА-Чистий притік'!$B$22:$B$26</c:f>
              <c:numCache>
                <c:formatCode>#\ ##0.0</c:formatCode>
                <c:ptCount val="5"/>
                <c:pt idx="0">
                  <c:v>1.78</c:v>
                </c:pt>
                <c:pt idx="1">
                  <c:v>8.85</c:v>
                </c:pt>
                <c:pt idx="2">
                  <c:v>3.93</c:v>
                </c:pt>
                <c:pt idx="3">
                  <c:v>60.53</c:v>
                </c:pt>
                <c:pt idx="4">
                  <c:v>-9.56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157558976"/>
        <c:axId val="157559536"/>
      </c:barChart>
      <c:catAx>
        <c:axId val="157558976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57559536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157559536"/>
        <c:scaling>
          <c:orientation val="minMax"/>
          <c:max val="70"/>
          <c:min val="-1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84099727990697E-3"/>
              <c:y val="5.790240117121999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57558976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95631</xdr:colOff>
      <xdr:row>1</xdr:row>
      <xdr:rowOff>11093</xdr:rowOff>
    </xdr:from>
    <xdr:to>
      <xdr:col>19</xdr:col>
      <xdr:colOff>51546</xdr:colOff>
      <xdr:row>20</xdr:row>
      <xdr:rowOff>9525</xdr:rowOff>
    </xdr:to>
    <xdr:graphicFrame macro="">
      <xdr:nvGraphicFramePr>
        <xdr:cNvPr id="804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23</xdr:row>
      <xdr:rowOff>0</xdr:rowOff>
    </xdr:from>
    <xdr:ext cx="7620" cy="7620"/>
    <xdr:pic>
      <xdr:nvPicPr>
        <xdr:cNvPr id="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9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0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1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2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19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0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1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2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7620" cy="7620"/>
    <xdr:pic>
      <xdr:nvPicPr>
        <xdr:cNvPr id="3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21</xdr:row>
      <xdr:rowOff>50346</xdr:rowOff>
    </xdr:from>
    <xdr:to>
      <xdr:col>3</xdr:col>
      <xdr:colOff>1743075</xdr:colOff>
      <xdr:row>38</xdr:row>
      <xdr:rowOff>151040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28575</xdr:colOff>
      <xdr:row>1</xdr:row>
      <xdr:rowOff>38101</xdr:rowOff>
    </xdr:from>
    <xdr:to>
      <xdr:col>22</xdr:col>
      <xdr:colOff>149597</xdr:colOff>
      <xdr:row>23</xdr:row>
      <xdr:rowOff>19051</xdr:rowOff>
    </xdr:to>
    <xdr:graphicFrame macro="">
      <xdr:nvGraphicFramePr>
        <xdr:cNvPr id="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50346</xdr:colOff>
      <xdr:row>1</xdr:row>
      <xdr:rowOff>21772</xdr:rowOff>
    </xdr:from>
    <xdr:to>
      <xdr:col>17</xdr:col>
      <xdr:colOff>367391</xdr:colOff>
      <xdr:row>11</xdr:row>
      <xdr:rowOff>2721</xdr:rowOff>
    </xdr:to>
    <xdr:graphicFrame macro="">
      <xdr:nvGraphicFramePr>
        <xdr:cNvPr id="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8965</xdr:colOff>
      <xdr:row>20</xdr:row>
      <xdr:rowOff>7620</xdr:rowOff>
    </xdr:from>
    <xdr:to>
      <xdr:col>10</xdr:col>
      <xdr:colOff>53788</xdr:colOff>
      <xdr:row>28</xdr:row>
      <xdr:rowOff>26894</xdr:rowOff>
    </xdr:to>
    <xdr:graphicFrame macro="">
      <xdr:nvGraphicFramePr>
        <xdr:cNvPr id="6" name="Диаграмма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F0"/>
  </sheetPr>
  <dimension ref="A1:L28"/>
  <sheetViews>
    <sheetView tabSelected="1" zoomScaleNormal="100" workbookViewId="0">
      <selection sqref="A1:XFD1"/>
    </sheetView>
  </sheetViews>
  <sheetFormatPr defaultColWidth="9.140625" defaultRowHeight="12.75" outlineLevelCol="1"/>
  <cols>
    <col min="1" max="1" width="42.28515625" style="31" customWidth="1"/>
    <col min="2" max="3" width="12.140625" style="31" hidden="1" customWidth="1" outlineLevel="1"/>
    <col min="4" max="4" width="12.140625" style="6" hidden="1" customWidth="1" outlineLevel="1"/>
    <col min="5" max="5" width="12.140625" style="15" hidden="1" customWidth="1" outlineLevel="1" collapsed="1"/>
    <col min="6" max="6" width="12.140625" style="31" customWidth="1" collapsed="1"/>
    <col min="7" max="8" width="12.140625" style="31" customWidth="1"/>
    <col min="9" max="9" width="2" style="31" customWidth="1"/>
    <col min="10" max="10" width="26.7109375" style="31" customWidth="1"/>
    <col min="11" max="12" width="11.5703125" style="31" customWidth="1"/>
    <col min="13" max="16384" width="9.140625" style="31"/>
  </cols>
  <sheetData>
    <row r="1" spans="1:12" s="232" customFormat="1" ht="25.9" customHeight="1" thickBot="1">
      <c r="A1" s="231" t="s">
        <v>18</v>
      </c>
      <c r="B1" s="231"/>
      <c r="C1" s="231"/>
      <c r="D1" s="231"/>
      <c r="E1" s="231"/>
      <c r="F1" s="231"/>
    </row>
    <row r="2" spans="1:12" ht="36.6" customHeight="1" thickBot="1">
      <c r="A2" s="10" t="s">
        <v>41</v>
      </c>
      <c r="B2" s="11">
        <v>44012</v>
      </c>
      <c r="C2" s="11">
        <v>44195</v>
      </c>
      <c r="D2" s="11">
        <v>44286</v>
      </c>
      <c r="E2" s="11">
        <v>44377</v>
      </c>
      <c r="F2" s="11" t="s">
        <v>95</v>
      </c>
      <c r="G2" s="9" t="s">
        <v>114</v>
      </c>
      <c r="H2" s="9" t="s">
        <v>64</v>
      </c>
      <c r="I2" s="9"/>
      <c r="J2" s="10" t="s">
        <v>41</v>
      </c>
      <c r="K2" s="11" t="s">
        <v>95</v>
      </c>
      <c r="L2" s="9" t="s">
        <v>64</v>
      </c>
    </row>
    <row r="3" spans="1:12" s="20" customFormat="1" ht="19.149999999999999" customHeight="1">
      <c r="A3" s="12" t="s">
        <v>8</v>
      </c>
      <c r="B3" s="176">
        <v>1758.82</v>
      </c>
      <c r="C3" s="33">
        <v>1983.98</v>
      </c>
      <c r="D3" s="33">
        <v>1938.84</v>
      </c>
      <c r="E3" s="33">
        <v>2218.41</v>
      </c>
      <c r="F3" s="34">
        <f t="shared" ref="F3:F20" si="0">E3/D3-1</f>
        <v>0.14419446679457826</v>
      </c>
      <c r="G3" s="34">
        <f t="shared" ref="G3:G20" si="1">E3/C3-1</f>
        <v>0.1181614734019496</v>
      </c>
      <c r="H3" s="34">
        <f t="shared" ref="H3:H20" si="2">E3/B3-1</f>
        <v>0.26130587553018492</v>
      </c>
      <c r="I3" s="35"/>
      <c r="J3" s="12" t="s">
        <v>16</v>
      </c>
      <c r="K3" s="34">
        <v>-2.5428782881737222E-2</v>
      </c>
      <c r="L3" s="34">
        <v>0.16399055996567258</v>
      </c>
    </row>
    <row r="4" spans="1:12" s="20" customFormat="1" ht="19.149999999999999" customHeight="1">
      <c r="A4" s="12" t="s">
        <v>1</v>
      </c>
      <c r="B4" s="178">
        <v>1212.6300000000001</v>
      </c>
      <c r="C4" s="33">
        <v>1387.46</v>
      </c>
      <c r="D4" s="33">
        <v>1477.11</v>
      </c>
      <c r="E4" s="33">
        <v>1653.78</v>
      </c>
      <c r="F4" s="21">
        <f t="shared" si="0"/>
        <v>0.11960517497004286</v>
      </c>
      <c r="G4" s="21">
        <f t="shared" si="1"/>
        <v>0.19194787597480278</v>
      </c>
      <c r="H4" s="21">
        <f t="shared" si="2"/>
        <v>0.36379604660943565</v>
      </c>
      <c r="I4" s="25"/>
      <c r="J4" s="12" t="s">
        <v>4</v>
      </c>
      <c r="K4" s="21">
        <v>-1.3576562810489357E-2</v>
      </c>
      <c r="L4" s="21">
        <v>0.29178702215617802</v>
      </c>
    </row>
    <row r="5" spans="1:12" s="20" customFormat="1" ht="19.149999999999999" customHeight="1">
      <c r="A5" s="12" t="s">
        <v>15</v>
      </c>
      <c r="B5" s="178">
        <v>49.33</v>
      </c>
      <c r="C5" s="33">
        <v>57.17</v>
      </c>
      <c r="D5" s="33">
        <v>60.35</v>
      </c>
      <c r="E5" s="33">
        <v>66.02</v>
      </c>
      <c r="F5" s="21">
        <f t="shared" si="0"/>
        <v>9.3951946975973311E-2</v>
      </c>
      <c r="G5" s="21">
        <f t="shared" si="1"/>
        <v>0.15480146930208138</v>
      </c>
      <c r="H5" s="21">
        <f t="shared" si="2"/>
        <v>0.33833367119399949</v>
      </c>
      <c r="I5" s="25"/>
      <c r="J5" s="12" t="s">
        <v>14</v>
      </c>
      <c r="K5" s="21">
        <v>-3.5579658517076451E-3</v>
      </c>
      <c r="L5" s="21">
        <v>0.21865091949650473</v>
      </c>
    </row>
    <row r="6" spans="1:12" s="20" customFormat="1" ht="19.149999999999999" customHeight="1">
      <c r="A6" s="12" t="s">
        <v>17</v>
      </c>
      <c r="B6" s="178">
        <v>95055.8</v>
      </c>
      <c r="C6" s="33">
        <v>119017.2</v>
      </c>
      <c r="D6" s="33">
        <v>116633.719</v>
      </c>
      <c r="E6" s="33">
        <v>126801.7</v>
      </c>
      <c r="F6" s="21">
        <f t="shared" si="0"/>
        <v>8.7178742881378835E-2</v>
      </c>
      <c r="G6" s="21">
        <f t="shared" si="1"/>
        <v>6.5406512672117945E-2</v>
      </c>
      <c r="H6" s="21">
        <f t="shared" si="2"/>
        <v>0.33397120428211635</v>
      </c>
      <c r="I6" s="25"/>
      <c r="J6" s="12" t="s">
        <v>63</v>
      </c>
      <c r="K6" s="21">
        <v>1.5843063462111173E-2</v>
      </c>
      <c r="L6" s="21">
        <v>0.18015825807225472</v>
      </c>
    </row>
    <row r="7" spans="1:12" s="17" customFormat="1" ht="19.149999999999999" customHeight="1">
      <c r="A7" s="12" t="s">
        <v>7</v>
      </c>
      <c r="B7" s="178">
        <v>2743.2</v>
      </c>
      <c r="C7" s="33">
        <v>3289.02</v>
      </c>
      <c r="D7" s="33">
        <v>3541.72</v>
      </c>
      <c r="E7" s="33">
        <v>3841.85</v>
      </c>
      <c r="F7" s="21">
        <f t="shared" si="0"/>
        <v>8.4741312130829138E-2</v>
      </c>
      <c r="G7" s="21">
        <f t="shared" si="1"/>
        <v>0.16808350207660649</v>
      </c>
      <c r="H7" s="21">
        <f t="shared" si="2"/>
        <v>0.40049941673957434</v>
      </c>
      <c r="I7" s="25"/>
      <c r="J7" s="14" t="s">
        <v>2</v>
      </c>
      <c r="K7" s="16">
        <v>2.7188590132511292E-2</v>
      </c>
      <c r="L7" s="16">
        <v>6.3488167220598246E-2</v>
      </c>
    </row>
    <row r="8" spans="1:12" s="20" customFormat="1" ht="19.149999999999999" customHeight="1">
      <c r="A8" s="12" t="s">
        <v>3</v>
      </c>
      <c r="B8" s="178">
        <v>3100.29</v>
      </c>
      <c r="C8" s="33">
        <v>3732.04</v>
      </c>
      <c r="D8" s="33">
        <v>3972.89</v>
      </c>
      <c r="E8" s="33">
        <v>4297.5</v>
      </c>
      <c r="F8" s="21">
        <f t="shared" si="0"/>
        <v>8.1706264205653856E-2</v>
      </c>
      <c r="G8" s="21">
        <f t="shared" si="1"/>
        <v>0.15151498912123129</v>
      </c>
      <c r="H8" s="21">
        <f t="shared" si="2"/>
        <v>0.38616064948762863</v>
      </c>
      <c r="I8" s="25"/>
      <c r="J8" s="12" t="s">
        <v>9</v>
      </c>
      <c r="K8" s="21">
        <v>3.4827302686373018E-2</v>
      </c>
      <c r="L8" s="21">
        <v>0.26156512952311495</v>
      </c>
    </row>
    <row r="9" spans="1:12" s="20" customFormat="1" ht="19.149999999999999" customHeight="1">
      <c r="A9" s="12" t="s">
        <v>10</v>
      </c>
      <c r="B9" s="178">
        <v>4935.99</v>
      </c>
      <c r="C9" s="33">
        <v>5599.41</v>
      </c>
      <c r="D9" s="33">
        <v>6067.23</v>
      </c>
      <c r="E9" s="33">
        <v>6507.83</v>
      </c>
      <c r="F9" s="21">
        <f t="shared" si="0"/>
        <v>7.2619630374981758E-2</v>
      </c>
      <c r="G9" s="21">
        <f t="shared" si="1"/>
        <v>0.16223494975363484</v>
      </c>
      <c r="H9" s="21">
        <f t="shared" si="2"/>
        <v>0.31844472942611324</v>
      </c>
      <c r="I9" s="26"/>
      <c r="J9" s="12" t="s">
        <v>12</v>
      </c>
      <c r="K9" s="21">
        <v>4.3374173060887644E-2</v>
      </c>
      <c r="L9" s="21">
        <v>0.20321509580623642</v>
      </c>
    </row>
    <row r="10" spans="1:12" s="20" customFormat="1" ht="19.149999999999999" customHeight="1">
      <c r="A10" s="12" t="s">
        <v>36</v>
      </c>
      <c r="B10" s="178">
        <v>34915.800000000003</v>
      </c>
      <c r="C10" s="33">
        <v>47746.22</v>
      </c>
      <c r="D10" s="33">
        <v>49695.15</v>
      </c>
      <c r="E10" s="33">
        <v>52482.71</v>
      </c>
      <c r="F10" s="21">
        <f t="shared" si="0"/>
        <v>5.6093200241874586E-2</v>
      </c>
      <c r="G10" s="21">
        <f t="shared" si="1"/>
        <v>9.9201360861655541E-2</v>
      </c>
      <c r="H10" s="21">
        <f t="shared" si="2"/>
        <v>0.50312208226648103</v>
      </c>
      <c r="I10" s="25"/>
      <c r="J10" s="12" t="s">
        <v>11</v>
      </c>
      <c r="K10" s="21">
        <v>4.6115479715174157E-2</v>
      </c>
      <c r="L10" s="21">
        <v>0.33663930564896294</v>
      </c>
    </row>
    <row r="11" spans="1:12" s="20" customFormat="1" ht="19.149999999999999" customHeight="1">
      <c r="A11" s="12" t="s">
        <v>35</v>
      </c>
      <c r="B11" s="178">
        <v>6169.74</v>
      </c>
      <c r="C11" s="33">
        <v>6555.82</v>
      </c>
      <c r="D11" s="33">
        <v>6713.63</v>
      </c>
      <c r="E11" s="33">
        <v>7037.47</v>
      </c>
      <c r="F11" s="21">
        <f t="shared" si="0"/>
        <v>4.8236200088476844E-2</v>
      </c>
      <c r="G11" s="21">
        <f t="shared" si="1"/>
        <v>7.3469070230726352E-2</v>
      </c>
      <c r="H11" s="21">
        <f t="shared" si="2"/>
        <v>0.14064287960270616</v>
      </c>
      <c r="I11" s="25"/>
      <c r="J11" s="12" t="s">
        <v>6</v>
      </c>
      <c r="K11" s="16">
        <v>4.6303705363334835E-2</v>
      </c>
      <c r="L11" s="16">
        <v>0.43878464224409863</v>
      </c>
    </row>
    <row r="12" spans="1:12" s="20" customFormat="1" ht="19.149999999999999" customHeight="1">
      <c r="A12" s="14" t="s">
        <v>6</v>
      </c>
      <c r="B12" s="177">
        <v>1363.22</v>
      </c>
      <c r="C12" s="36">
        <v>1617.08</v>
      </c>
      <c r="D12" s="36">
        <v>1874.58</v>
      </c>
      <c r="E12" s="36">
        <v>1961.38</v>
      </c>
      <c r="F12" s="16">
        <f t="shared" si="0"/>
        <v>4.6303705363334835E-2</v>
      </c>
      <c r="G12" s="16">
        <f t="shared" si="1"/>
        <v>0.2129146362579466</v>
      </c>
      <c r="H12" s="16">
        <f t="shared" si="2"/>
        <v>0.43878464224409863</v>
      </c>
      <c r="I12" s="25"/>
      <c r="J12" s="12" t="s">
        <v>35</v>
      </c>
      <c r="K12" s="21">
        <v>4.8236200088476844E-2</v>
      </c>
      <c r="L12" s="21">
        <v>0.14064287960270616</v>
      </c>
    </row>
    <row r="13" spans="1:12" s="20" customFormat="1" ht="19.149999999999999" customHeight="1">
      <c r="A13" s="12" t="s">
        <v>11</v>
      </c>
      <c r="B13" s="178">
        <v>25812.880000000001</v>
      </c>
      <c r="C13" s="33">
        <v>30409.56</v>
      </c>
      <c r="D13" s="33">
        <v>32981.550000000003</v>
      </c>
      <c r="E13" s="33">
        <v>34502.51</v>
      </c>
      <c r="F13" s="21">
        <f t="shared" si="0"/>
        <v>4.6115479715174157E-2</v>
      </c>
      <c r="G13" s="21">
        <f t="shared" si="1"/>
        <v>0.13459418682808955</v>
      </c>
      <c r="H13" s="21">
        <f t="shared" si="2"/>
        <v>0.33663930564896294</v>
      </c>
      <c r="I13" s="25"/>
      <c r="J13" s="12" t="s">
        <v>36</v>
      </c>
      <c r="K13" s="21">
        <v>5.6093200241874586E-2</v>
      </c>
      <c r="L13" s="21">
        <v>0.50312208226648103</v>
      </c>
    </row>
    <row r="14" spans="1:12" s="20" customFormat="1" ht="19.149999999999999" customHeight="1">
      <c r="A14" s="12" t="s">
        <v>12</v>
      </c>
      <c r="B14" s="178">
        <v>2984.67</v>
      </c>
      <c r="C14" s="33">
        <v>3414.45</v>
      </c>
      <c r="D14" s="33">
        <v>3441.91</v>
      </c>
      <c r="E14" s="33">
        <v>3591.2</v>
      </c>
      <c r="F14" s="21">
        <f t="shared" si="0"/>
        <v>4.3374173060887644E-2</v>
      </c>
      <c r="G14" s="21">
        <f t="shared" si="1"/>
        <v>5.1765291628227184E-2</v>
      </c>
      <c r="H14" s="21">
        <f t="shared" si="2"/>
        <v>0.20321509580623642</v>
      </c>
      <c r="I14" s="25"/>
      <c r="J14" s="12" t="s">
        <v>10</v>
      </c>
      <c r="K14" s="21">
        <v>7.2619630374981758E-2</v>
      </c>
      <c r="L14" s="21">
        <v>0.31844472942611324</v>
      </c>
    </row>
    <row r="15" spans="1:12" s="20" customFormat="1" ht="19.149999999999999" customHeight="1">
      <c r="A15" s="12" t="s">
        <v>9</v>
      </c>
      <c r="B15" s="178">
        <v>12310.93</v>
      </c>
      <c r="C15" s="33">
        <v>13718.78</v>
      </c>
      <c r="D15" s="33">
        <v>15008.34</v>
      </c>
      <c r="E15" s="33">
        <v>15531.04</v>
      </c>
      <c r="F15" s="21">
        <f t="shared" si="0"/>
        <v>3.4827302686373018E-2</v>
      </c>
      <c r="G15" s="21">
        <f t="shared" si="1"/>
        <v>0.13210066784364205</v>
      </c>
      <c r="H15" s="21">
        <f t="shared" si="2"/>
        <v>0.26156512952311495</v>
      </c>
      <c r="I15" s="25"/>
      <c r="J15" s="12" t="s">
        <v>3</v>
      </c>
      <c r="K15" s="21">
        <v>8.1706264205653856E-2</v>
      </c>
      <c r="L15" s="21">
        <v>0.38616064948762863</v>
      </c>
    </row>
    <row r="16" spans="1:12" s="20" customFormat="1" ht="19.149999999999999" customHeight="1">
      <c r="A16" s="14" t="s">
        <v>2</v>
      </c>
      <c r="B16" s="177">
        <v>499.46</v>
      </c>
      <c r="C16" s="36">
        <v>499.74829999999997</v>
      </c>
      <c r="D16" s="36">
        <v>517.11030000000005</v>
      </c>
      <c r="E16" s="36">
        <v>531.16980000000001</v>
      </c>
      <c r="F16" s="16">
        <f t="shared" si="0"/>
        <v>2.7188590132511292E-2</v>
      </c>
      <c r="G16" s="16">
        <f t="shared" si="1"/>
        <v>6.287465109936341E-2</v>
      </c>
      <c r="H16" s="16">
        <f t="shared" si="2"/>
        <v>6.3488167220598246E-2</v>
      </c>
      <c r="I16" s="25"/>
      <c r="J16" s="12" t="s">
        <v>7</v>
      </c>
      <c r="K16" s="21">
        <v>8.4741312130829138E-2</v>
      </c>
      <c r="L16" s="21">
        <v>0.40049941673957434</v>
      </c>
    </row>
    <row r="17" spans="1:12" s="17" customFormat="1" ht="19.149999999999999" customHeight="1">
      <c r="A17" s="12" t="s">
        <v>63</v>
      </c>
      <c r="B17" s="178">
        <v>24427.19</v>
      </c>
      <c r="C17" s="33">
        <v>27147.11</v>
      </c>
      <c r="D17" s="33">
        <v>28378.35</v>
      </c>
      <c r="E17" s="33">
        <v>28827.95</v>
      </c>
      <c r="F17" s="21">
        <f t="shared" si="0"/>
        <v>1.5843063462111173E-2</v>
      </c>
      <c r="G17" s="21">
        <f t="shared" si="1"/>
        <v>6.191598295361822E-2</v>
      </c>
      <c r="H17" s="21">
        <f t="shared" si="2"/>
        <v>0.18015825807225472</v>
      </c>
      <c r="I17" s="25"/>
      <c r="J17" s="12" t="s">
        <v>17</v>
      </c>
      <c r="K17" s="21">
        <v>8.7178742881378835E-2</v>
      </c>
      <c r="L17" s="21">
        <v>0.33397120428211635</v>
      </c>
    </row>
    <row r="18" spans="1:12" s="20" customFormat="1" ht="19.149999999999999" customHeight="1">
      <c r="A18" s="12" t="s">
        <v>14</v>
      </c>
      <c r="B18" s="178">
        <v>54362.36</v>
      </c>
      <c r="C18" s="33">
        <v>59634.93</v>
      </c>
      <c r="D18" s="33">
        <v>66485.292400000006</v>
      </c>
      <c r="E18" s="33">
        <v>66248.740000000005</v>
      </c>
      <c r="F18" s="21">
        <f t="shared" si="0"/>
        <v>-3.5579658517076451E-3</v>
      </c>
      <c r="G18" s="21">
        <f t="shared" si="1"/>
        <v>0.11090496794412275</v>
      </c>
      <c r="H18" s="21">
        <f t="shared" si="2"/>
        <v>0.21865091949650473</v>
      </c>
      <c r="I18" s="25"/>
      <c r="J18" s="12" t="s">
        <v>15</v>
      </c>
      <c r="K18" s="21">
        <v>9.3951946975973311E-2</v>
      </c>
      <c r="L18" s="21">
        <v>0.33833367119399949</v>
      </c>
    </row>
    <row r="19" spans="1:12" s="20" customFormat="1" ht="19.149999999999999" customHeight="1">
      <c r="A19" s="12" t="s">
        <v>4</v>
      </c>
      <c r="B19" s="178">
        <v>22288.14</v>
      </c>
      <c r="C19" s="33">
        <v>27444.17</v>
      </c>
      <c r="D19" s="33">
        <v>29187.8</v>
      </c>
      <c r="E19" s="33">
        <v>28791.53</v>
      </c>
      <c r="F19" s="21">
        <f t="shared" si="0"/>
        <v>-1.3576562810489357E-2</v>
      </c>
      <c r="G19" s="21">
        <f t="shared" si="1"/>
        <v>4.9094580014626077E-2</v>
      </c>
      <c r="H19" s="21">
        <f t="shared" si="2"/>
        <v>0.29178702215617802</v>
      </c>
      <c r="I19" s="25"/>
      <c r="J19" s="12" t="s">
        <v>1</v>
      </c>
      <c r="K19" s="21">
        <v>0.11960517497004286</v>
      </c>
      <c r="L19" s="21">
        <v>0.36379604660943565</v>
      </c>
    </row>
    <row r="20" spans="1:12" s="15" customFormat="1" ht="19.149999999999999" customHeight="1" thickBot="1">
      <c r="A20" s="219" t="s">
        <v>16</v>
      </c>
      <c r="B20" s="179">
        <v>1165.25</v>
      </c>
      <c r="C20" s="107">
        <v>1479.91</v>
      </c>
      <c r="D20" s="107">
        <v>1391.73</v>
      </c>
      <c r="E20" s="107">
        <v>1356.34</v>
      </c>
      <c r="F20" s="22">
        <f t="shared" si="0"/>
        <v>-2.5428782881737222E-2</v>
      </c>
      <c r="G20" s="22">
        <f t="shared" si="1"/>
        <v>-8.3498320843835239E-2</v>
      </c>
      <c r="H20" s="22">
        <f t="shared" si="2"/>
        <v>0.16399055996567258</v>
      </c>
      <c r="I20" s="27"/>
      <c r="J20" s="105" t="s">
        <v>8</v>
      </c>
      <c r="K20" s="22">
        <v>0.14419446679457826</v>
      </c>
      <c r="L20" s="22">
        <v>0.26130587553018492</v>
      </c>
    </row>
    <row r="21" spans="1:12" s="19" customFormat="1" ht="13.15" customHeight="1">
      <c r="A21" s="222" t="s">
        <v>115</v>
      </c>
      <c r="B21" s="28"/>
      <c r="C21" s="28"/>
      <c r="D21" s="28"/>
      <c r="E21" s="28"/>
      <c r="F21" s="223"/>
      <c r="G21" s="223"/>
      <c r="H21" s="223"/>
      <c r="J21" s="13" t="s">
        <v>116</v>
      </c>
    </row>
    <row r="22" spans="1:12" s="19" customFormat="1">
      <c r="A22" s="224" t="s">
        <v>26</v>
      </c>
      <c r="B22" s="28"/>
      <c r="C22" s="28"/>
      <c r="D22" s="28"/>
      <c r="E22" s="28"/>
      <c r="F22" s="175"/>
      <c r="G22" s="28"/>
      <c r="H22" s="28"/>
      <c r="J22" s="13"/>
    </row>
    <row r="23" spans="1:12" s="19" customFormat="1">
      <c r="A23" s="222" t="s">
        <v>55</v>
      </c>
      <c r="B23" s="28"/>
      <c r="C23" s="28"/>
      <c r="D23" s="28"/>
      <c r="E23" s="218"/>
      <c r="F23" s="28"/>
      <c r="G23" s="28"/>
      <c r="H23" s="28"/>
    </row>
    <row r="24" spans="1:12">
      <c r="A24" s="15"/>
      <c r="B24" s="15"/>
      <c r="C24" s="15"/>
      <c r="D24" s="15"/>
      <c r="E24" s="217"/>
      <c r="F24" s="15"/>
      <c r="G24" s="15"/>
      <c r="H24" s="15"/>
    </row>
    <row r="25" spans="1:12">
      <c r="A25" s="225"/>
      <c r="B25" s="15"/>
      <c r="C25" s="15"/>
      <c r="D25" s="226"/>
      <c r="F25" s="227"/>
      <c r="G25" s="227"/>
      <c r="H25" s="227"/>
    </row>
    <row r="26" spans="1:12">
      <c r="A26" s="228"/>
      <c r="B26" s="221"/>
      <c r="C26" s="221"/>
      <c r="D26" s="229"/>
      <c r="E26" s="221"/>
      <c r="F26" s="230"/>
      <c r="G26" s="230"/>
      <c r="H26" s="230"/>
    </row>
    <row r="28" spans="1:12">
      <c r="F28" s="220"/>
      <c r="G28" s="220"/>
      <c r="H28" s="133"/>
    </row>
  </sheetData>
  <sortState ref="A3:H20">
    <sortCondition descending="1" ref="F3:F20"/>
    <sortCondition descending="1" ref="H3:H20"/>
    <sortCondition descending="1" ref="G3:G20"/>
  </sortState>
  <mergeCells count="1">
    <mergeCell ref="A1:XFD1"/>
  </mergeCells>
  <phoneticPr fontId="0" type="noConversion"/>
  <conditionalFormatting sqref="F3:F20 H3:H20 K3:L20">
    <cfRule type="cellIs" dxfId="12" priority="5" operator="lessThan">
      <formula>0</formula>
    </cfRule>
  </conditionalFormatting>
  <conditionalFormatting sqref="G3:G20">
    <cfRule type="cellIs" dxfId="11" priority="1" operator="lessThan">
      <formula>0</formula>
    </cfRule>
  </conditionalFormatting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115"/>
  <sheetViews>
    <sheetView zoomScaleNormal="100" workbookViewId="0">
      <pane ySplit="2" topLeftCell="A3" activePane="bottomLeft" state="frozen"/>
      <selection pane="bottomLeft" sqref="A1:XFD1"/>
    </sheetView>
  </sheetViews>
  <sheetFormatPr defaultRowHeight="12.75" outlineLevelRow="1"/>
  <cols>
    <col min="1" max="1" width="63.7109375" style="38" customWidth="1"/>
    <col min="2" max="3" width="11.7109375" style="81" customWidth="1"/>
    <col min="4" max="5" width="11.7109375" style="38" customWidth="1"/>
    <col min="6" max="6" width="9.7109375" style="38" customWidth="1" collapsed="1"/>
    <col min="7" max="8" width="9.7109375" style="38" customWidth="1"/>
    <col min="9" max="241" width="8.85546875" style="38"/>
    <col min="242" max="242" width="62.140625" style="38" customWidth="1"/>
    <col min="243" max="245" width="11" style="38" customWidth="1"/>
    <col min="246" max="247" width="11.42578125" style="38" customWidth="1"/>
    <col min="248" max="248" width="11.28515625" style="38" customWidth="1"/>
    <col min="249" max="249" width="12" style="38" customWidth="1"/>
    <col min="250" max="251" width="10.28515625" style="38" customWidth="1"/>
    <col min="252" max="252" width="12.7109375" style="38" customWidth="1"/>
    <col min="253" max="497" width="8.85546875" style="38"/>
    <col min="498" max="498" width="62.140625" style="38" customWidth="1"/>
    <col min="499" max="501" width="11" style="38" customWidth="1"/>
    <col min="502" max="503" width="11.42578125" style="38" customWidth="1"/>
    <col min="504" max="504" width="11.28515625" style="38" customWidth="1"/>
    <col min="505" max="505" width="12" style="38" customWidth="1"/>
    <col min="506" max="507" width="10.28515625" style="38" customWidth="1"/>
    <col min="508" max="508" width="12.7109375" style="38" customWidth="1"/>
    <col min="509" max="753" width="8.85546875" style="38"/>
    <col min="754" max="754" width="62.140625" style="38" customWidth="1"/>
    <col min="755" max="757" width="11" style="38" customWidth="1"/>
    <col min="758" max="759" width="11.42578125" style="38" customWidth="1"/>
    <col min="760" max="760" width="11.28515625" style="38" customWidth="1"/>
    <col min="761" max="761" width="12" style="38" customWidth="1"/>
    <col min="762" max="763" width="10.28515625" style="38" customWidth="1"/>
    <col min="764" max="764" width="12.7109375" style="38" customWidth="1"/>
    <col min="765" max="1009" width="8.85546875" style="38"/>
    <col min="1010" max="1010" width="62.140625" style="38" customWidth="1"/>
    <col min="1011" max="1013" width="11" style="38" customWidth="1"/>
    <col min="1014" max="1015" width="11.42578125" style="38" customWidth="1"/>
    <col min="1016" max="1016" width="11.28515625" style="38" customWidth="1"/>
    <col min="1017" max="1017" width="12" style="38" customWidth="1"/>
    <col min="1018" max="1019" width="10.28515625" style="38" customWidth="1"/>
    <col min="1020" max="1020" width="12.7109375" style="38" customWidth="1"/>
    <col min="1021" max="1265" width="8.85546875" style="38"/>
    <col min="1266" max="1266" width="62.140625" style="38" customWidth="1"/>
    <col min="1267" max="1269" width="11" style="38" customWidth="1"/>
    <col min="1270" max="1271" width="11.42578125" style="38" customWidth="1"/>
    <col min="1272" max="1272" width="11.28515625" style="38" customWidth="1"/>
    <col min="1273" max="1273" width="12" style="38" customWidth="1"/>
    <col min="1274" max="1275" width="10.28515625" style="38" customWidth="1"/>
    <col min="1276" max="1276" width="12.7109375" style="38" customWidth="1"/>
    <col min="1277" max="1521" width="8.85546875" style="38"/>
    <col min="1522" max="1522" width="62.140625" style="38" customWidth="1"/>
    <col min="1523" max="1525" width="11" style="38" customWidth="1"/>
    <col min="1526" max="1527" width="11.42578125" style="38" customWidth="1"/>
    <col min="1528" max="1528" width="11.28515625" style="38" customWidth="1"/>
    <col min="1529" max="1529" width="12" style="38" customWidth="1"/>
    <col min="1530" max="1531" width="10.28515625" style="38" customWidth="1"/>
    <col min="1532" max="1532" width="12.7109375" style="38" customWidth="1"/>
    <col min="1533" max="1777" width="8.85546875" style="38"/>
    <col min="1778" max="1778" width="62.140625" style="38" customWidth="1"/>
    <col min="1779" max="1781" width="11" style="38" customWidth="1"/>
    <col min="1782" max="1783" width="11.42578125" style="38" customWidth="1"/>
    <col min="1784" max="1784" width="11.28515625" style="38" customWidth="1"/>
    <col min="1785" max="1785" width="12" style="38" customWidth="1"/>
    <col min="1786" max="1787" width="10.28515625" style="38" customWidth="1"/>
    <col min="1788" max="1788" width="12.7109375" style="38" customWidth="1"/>
    <col min="1789" max="2033" width="8.85546875" style="38"/>
    <col min="2034" max="2034" width="62.140625" style="38" customWidth="1"/>
    <col min="2035" max="2037" width="11" style="38" customWidth="1"/>
    <col min="2038" max="2039" width="11.42578125" style="38" customWidth="1"/>
    <col min="2040" max="2040" width="11.28515625" style="38" customWidth="1"/>
    <col min="2041" max="2041" width="12" style="38" customWidth="1"/>
    <col min="2042" max="2043" width="10.28515625" style="38" customWidth="1"/>
    <col min="2044" max="2044" width="12.7109375" style="38" customWidth="1"/>
    <col min="2045" max="2289" width="8.85546875" style="38"/>
    <col min="2290" max="2290" width="62.140625" style="38" customWidth="1"/>
    <col min="2291" max="2293" width="11" style="38" customWidth="1"/>
    <col min="2294" max="2295" width="11.42578125" style="38" customWidth="1"/>
    <col min="2296" max="2296" width="11.28515625" style="38" customWidth="1"/>
    <col min="2297" max="2297" width="12" style="38" customWidth="1"/>
    <col min="2298" max="2299" width="10.28515625" style="38" customWidth="1"/>
    <col min="2300" max="2300" width="12.7109375" style="38" customWidth="1"/>
    <col min="2301" max="2545" width="8.85546875" style="38"/>
    <col min="2546" max="2546" width="62.140625" style="38" customWidth="1"/>
    <col min="2547" max="2549" width="11" style="38" customWidth="1"/>
    <col min="2550" max="2551" width="11.42578125" style="38" customWidth="1"/>
    <col min="2552" max="2552" width="11.28515625" style="38" customWidth="1"/>
    <col min="2553" max="2553" width="12" style="38" customWidth="1"/>
    <col min="2554" max="2555" width="10.28515625" style="38" customWidth="1"/>
    <col min="2556" max="2556" width="12.7109375" style="38" customWidth="1"/>
    <col min="2557" max="2801" width="8.85546875" style="38"/>
    <col min="2802" max="2802" width="62.140625" style="38" customWidth="1"/>
    <col min="2803" max="2805" width="11" style="38" customWidth="1"/>
    <col min="2806" max="2807" width="11.42578125" style="38" customWidth="1"/>
    <col min="2808" max="2808" width="11.28515625" style="38" customWidth="1"/>
    <col min="2809" max="2809" width="12" style="38" customWidth="1"/>
    <col min="2810" max="2811" width="10.28515625" style="38" customWidth="1"/>
    <col min="2812" max="2812" width="12.7109375" style="38" customWidth="1"/>
    <col min="2813" max="3057" width="8.85546875" style="38"/>
    <col min="3058" max="3058" width="62.140625" style="38" customWidth="1"/>
    <col min="3059" max="3061" width="11" style="38" customWidth="1"/>
    <col min="3062" max="3063" width="11.42578125" style="38" customWidth="1"/>
    <col min="3064" max="3064" width="11.28515625" style="38" customWidth="1"/>
    <col min="3065" max="3065" width="12" style="38" customWidth="1"/>
    <col min="3066" max="3067" width="10.28515625" style="38" customWidth="1"/>
    <col min="3068" max="3068" width="12.7109375" style="38" customWidth="1"/>
    <col min="3069" max="3313" width="8.85546875" style="38"/>
    <col min="3314" max="3314" width="62.140625" style="38" customWidth="1"/>
    <col min="3315" max="3317" width="11" style="38" customWidth="1"/>
    <col min="3318" max="3319" width="11.42578125" style="38" customWidth="1"/>
    <col min="3320" max="3320" width="11.28515625" style="38" customWidth="1"/>
    <col min="3321" max="3321" width="12" style="38" customWidth="1"/>
    <col min="3322" max="3323" width="10.28515625" style="38" customWidth="1"/>
    <col min="3324" max="3324" width="12.7109375" style="38" customWidth="1"/>
    <col min="3325" max="3569" width="8.85546875" style="38"/>
    <col min="3570" max="3570" width="62.140625" style="38" customWidth="1"/>
    <col min="3571" max="3573" width="11" style="38" customWidth="1"/>
    <col min="3574" max="3575" width="11.42578125" style="38" customWidth="1"/>
    <col min="3576" max="3576" width="11.28515625" style="38" customWidth="1"/>
    <col min="3577" max="3577" width="12" style="38" customWidth="1"/>
    <col min="3578" max="3579" width="10.28515625" style="38" customWidth="1"/>
    <col min="3580" max="3580" width="12.7109375" style="38" customWidth="1"/>
    <col min="3581" max="3825" width="8.85546875" style="38"/>
    <col min="3826" max="3826" width="62.140625" style="38" customWidth="1"/>
    <col min="3827" max="3829" width="11" style="38" customWidth="1"/>
    <col min="3830" max="3831" width="11.42578125" style="38" customWidth="1"/>
    <col min="3832" max="3832" width="11.28515625" style="38" customWidth="1"/>
    <col min="3833" max="3833" width="12" style="38" customWidth="1"/>
    <col min="3834" max="3835" width="10.28515625" style="38" customWidth="1"/>
    <col min="3836" max="3836" width="12.7109375" style="38" customWidth="1"/>
    <col min="3837" max="4081" width="8.85546875" style="38"/>
    <col min="4082" max="4082" width="62.140625" style="38" customWidth="1"/>
    <col min="4083" max="4085" width="11" style="38" customWidth="1"/>
    <col min="4086" max="4087" width="11.42578125" style="38" customWidth="1"/>
    <col min="4088" max="4088" width="11.28515625" style="38" customWidth="1"/>
    <col min="4089" max="4089" width="12" style="38" customWidth="1"/>
    <col min="4090" max="4091" width="10.28515625" style="38" customWidth="1"/>
    <col min="4092" max="4092" width="12.7109375" style="38" customWidth="1"/>
    <col min="4093" max="4337" width="8.85546875" style="38"/>
    <col min="4338" max="4338" width="62.140625" style="38" customWidth="1"/>
    <col min="4339" max="4341" width="11" style="38" customWidth="1"/>
    <col min="4342" max="4343" width="11.42578125" style="38" customWidth="1"/>
    <col min="4344" max="4344" width="11.28515625" style="38" customWidth="1"/>
    <col min="4345" max="4345" width="12" style="38" customWidth="1"/>
    <col min="4346" max="4347" width="10.28515625" style="38" customWidth="1"/>
    <col min="4348" max="4348" width="12.7109375" style="38" customWidth="1"/>
    <col min="4349" max="4593" width="8.85546875" style="38"/>
    <col min="4594" max="4594" width="62.140625" style="38" customWidth="1"/>
    <col min="4595" max="4597" width="11" style="38" customWidth="1"/>
    <col min="4598" max="4599" width="11.42578125" style="38" customWidth="1"/>
    <col min="4600" max="4600" width="11.28515625" style="38" customWidth="1"/>
    <col min="4601" max="4601" width="12" style="38" customWidth="1"/>
    <col min="4602" max="4603" width="10.28515625" style="38" customWidth="1"/>
    <col min="4604" max="4604" width="12.7109375" style="38" customWidth="1"/>
    <col min="4605" max="4849" width="8.85546875" style="38"/>
    <col min="4850" max="4850" width="62.140625" style="38" customWidth="1"/>
    <col min="4851" max="4853" width="11" style="38" customWidth="1"/>
    <col min="4854" max="4855" width="11.42578125" style="38" customWidth="1"/>
    <col min="4856" max="4856" width="11.28515625" style="38" customWidth="1"/>
    <col min="4857" max="4857" width="12" style="38" customWidth="1"/>
    <col min="4858" max="4859" width="10.28515625" style="38" customWidth="1"/>
    <col min="4860" max="4860" width="12.7109375" style="38" customWidth="1"/>
    <col min="4861" max="5105" width="8.85546875" style="38"/>
    <col min="5106" max="5106" width="62.140625" style="38" customWidth="1"/>
    <col min="5107" max="5109" width="11" style="38" customWidth="1"/>
    <col min="5110" max="5111" width="11.42578125" style="38" customWidth="1"/>
    <col min="5112" max="5112" width="11.28515625" style="38" customWidth="1"/>
    <col min="5113" max="5113" width="12" style="38" customWidth="1"/>
    <col min="5114" max="5115" width="10.28515625" style="38" customWidth="1"/>
    <col min="5116" max="5116" width="12.7109375" style="38" customWidth="1"/>
    <col min="5117" max="5361" width="8.85546875" style="38"/>
    <col min="5362" max="5362" width="62.140625" style="38" customWidth="1"/>
    <col min="5363" max="5365" width="11" style="38" customWidth="1"/>
    <col min="5366" max="5367" width="11.42578125" style="38" customWidth="1"/>
    <col min="5368" max="5368" width="11.28515625" style="38" customWidth="1"/>
    <col min="5369" max="5369" width="12" style="38" customWidth="1"/>
    <col min="5370" max="5371" width="10.28515625" style="38" customWidth="1"/>
    <col min="5372" max="5372" width="12.7109375" style="38" customWidth="1"/>
    <col min="5373" max="5617" width="8.85546875" style="38"/>
    <col min="5618" max="5618" width="62.140625" style="38" customWidth="1"/>
    <col min="5619" max="5621" width="11" style="38" customWidth="1"/>
    <col min="5622" max="5623" width="11.42578125" style="38" customWidth="1"/>
    <col min="5624" max="5624" width="11.28515625" style="38" customWidth="1"/>
    <col min="5625" max="5625" width="12" style="38" customWidth="1"/>
    <col min="5626" max="5627" width="10.28515625" style="38" customWidth="1"/>
    <col min="5628" max="5628" width="12.7109375" style="38" customWidth="1"/>
    <col min="5629" max="5873" width="8.85546875" style="38"/>
    <col min="5874" max="5874" width="62.140625" style="38" customWidth="1"/>
    <col min="5875" max="5877" width="11" style="38" customWidth="1"/>
    <col min="5878" max="5879" width="11.42578125" style="38" customWidth="1"/>
    <col min="5880" max="5880" width="11.28515625" style="38" customWidth="1"/>
    <col min="5881" max="5881" width="12" style="38" customWidth="1"/>
    <col min="5882" max="5883" width="10.28515625" style="38" customWidth="1"/>
    <col min="5884" max="5884" width="12.7109375" style="38" customWidth="1"/>
    <col min="5885" max="6129" width="8.85546875" style="38"/>
    <col min="6130" max="6130" width="62.140625" style="38" customWidth="1"/>
    <col min="6131" max="6133" width="11" style="38" customWidth="1"/>
    <col min="6134" max="6135" width="11.42578125" style="38" customWidth="1"/>
    <col min="6136" max="6136" width="11.28515625" style="38" customWidth="1"/>
    <col min="6137" max="6137" width="12" style="38" customWidth="1"/>
    <col min="6138" max="6139" width="10.28515625" style="38" customWidth="1"/>
    <col min="6140" max="6140" width="12.7109375" style="38" customWidth="1"/>
    <col min="6141" max="6385" width="8.85546875" style="38"/>
    <col min="6386" max="6386" width="62.140625" style="38" customWidth="1"/>
    <col min="6387" max="6389" width="11" style="38" customWidth="1"/>
    <col min="6390" max="6391" width="11.42578125" style="38" customWidth="1"/>
    <col min="6392" max="6392" width="11.28515625" style="38" customWidth="1"/>
    <col min="6393" max="6393" width="12" style="38" customWidth="1"/>
    <col min="6394" max="6395" width="10.28515625" style="38" customWidth="1"/>
    <col min="6396" max="6396" width="12.7109375" style="38" customWidth="1"/>
    <col min="6397" max="6641" width="8.85546875" style="38"/>
    <col min="6642" max="6642" width="62.140625" style="38" customWidth="1"/>
    <col min="6643" max="6645" width="11" style="38" customWidth="1"/>
    <col min="6646" max="6647" width="11.42578125" style="38" customWidth="1"/>
    <col min="6648" max="6648" width="11.28515625" style="38" customWidth="1"/>
    <col min="6649" max="6649" width="12" style="38" customWidth="1"/>
    <col min="6650" max="6651" width="10.28515625" style="38" customWidth="1"/>
    <col min="6652" max="6652" width="12.7109375" style="38" customWidth="1"/>
    <col min="6653" max="6897" width="8.85546875" style="38"/>
    <col min="6898" max="6898" width="62.140625" style="38" customWidth="1"/>
    <col min="6899" max="6901" width="11" style="38" customWidth="1"/>
    <col min="6902" max="6903" width="11.42578125" style="38" customWidth="1"/>
    <col min="6904" max="6904" width="11.28515625" style="38" customWidth="1"/>
    <col min="6905" max="6905" width="12" style="38" customWidth="1"/>
    <col min="6906" max="6907" width="10.28515625" style="38" customWidth="1"/>
    <col min="6908" max="6908" width="12.7109375" style="38" customWidth="1"/>
    <col min="6909" max="7153" width="8.85546875" style="38"/>
    <col min="7154" max="7154" width="62.140625" style="38" customWidth="1"/>
    <col min="7155" max="7157" width="11" style="38" customWidth="1"/>
    <col min="7158" max="7159" width="11.42578125" style="38" customWidth="1"/>
    <col min="7160" max="7160" width="11.28515625" style="38" customWidth="1"/>
    <col min="7161" max="7161" width="12" style="38" customWidth="1"/>
    <col min="7162" max="7163" width="10.28515625" style="38" customWidth="1"/>
    <col min="7164" max="7164" width="12.7109375" style="38" customWidth="1"/>
    <col min="7165" max="7409" width="8.85546875" style="38"/>
    <col min="7410" max="7410" width="62.140625" style="38" customWidth="1"/>
    <col min="7411" max="7413" width="11" style="38" customWidth="1"/>
    <col min="7414" max="7415" width="11.42578125" style="38" customWidth="1"/>
    <col min="7416" max="7416" width="11.28515625" style="38" customWidth="1"/>
    <col min="7417" max="7417" width="12" style="38" customWidth="1"/>
    <col min="7418" max="7419" width="10.28515625" style="38" customWidth="1"/>
    <col min="7420" max="7420" width="12.7109375" style="38" customWidth="1"/>
    <col min="7421" max="7665" width="8.85546875" style="38"/>
    <col min="7666" max="7666" width="62.140625" style="38" customWidth="1"/>
    <col min="7667" max="7669" width="11" style="38" customWidth="1"/>
    <col min="7670" max="7671" width="11.42578125" style="38" customWidth="1"/>
    <col min="7672" max="7672" width="11.28515625" style="38" customWidth="1"/>
    <col min="7673" max="7673" width="12" style="38" customWidth="1"/>
    <col min="7674" max="7675" width="10.28515625" style="38" customWidth="1"/>
    <col min="7676" max="7676" width="12.7109375" style="38" customWidth="1"/>
    <col min="7677" max="7921" width="8.85546875" style="38"/>
    <col min="7922" max="7922" width="62.140625" style="38" customWidth="1"/>
    <col min="7923" max="7925" width="11" style="38" customWidth="1"/>
    <col min="7926" max="7927" width="11.42578125" style="38" customWidth="1"/>
    <col min="7928" max="7928" width="11.28515625" style="38" customWidth="1"/>
    <col min="7929" max="7929" width="12" style="38" customWidth="1"/>
    <col min="7930" max="7931" width="10.28515625" style="38" customWidth="1"/>
    <col min="7932" max="7932" width="12.7109375" style="38" customWidth="1"/>
    <col min="7933" max="8177" width="8.85546875" style="38"/>
    <col min="8178" max="8178" width="62.140625" style="38" customWidth="1"/>
    <col min="8179" max="8181" width="11" style="38" customWidth="1"/>
    <col min="8182" max="8183" width="11.42578125" style="38" customWidth="1"/>
    <col min="8184" max="8184" width="11.28515625" style="38" customWidth="1"/>
    <col min="8185" max="8185" width="12" style="38" customWidth="1"/>
    <col min="8186" max="8187" width="10.28515625" style="38" customWidth="1"/>
    <col min="8188" max="8188" width="12.7109375" style="38" customWidth="1"/>
    <col min="8189" max="8433" width="8.85546875" style="38"/>
    <col min="8434" max="8434" width="62.140625" style="38" customWidth="1"/>
    <col min="8435" max="8437" width="11" style="38" customWidth="1"/>
    <col min="8438" max="8439" width="11.42578125" style="38" customWidth="1"/>
    <col min="8440" max="8440" width="11.28515625" style="38" customWidth="1"/>
    <col min="8441" max="8441" width="12" style="38" customWidth="1"/>
    <col min="8442" max="8443" width="10.28515625" style="38" customWidth="1"/>
    <col min="8444" max="8444" width="12.7109375" style="38" customWidth="1"/>
    <col min="8445" max="8689" width="8.85546875" style="38"/>
    <col min="8690" max="8690" width="62.140625" style="38" customWidth="1"/>
    <col min="8691" max="8693" width="11" style="38" customWidth="1"/>
    <col min="8694" max="8695" width="11.42578125" style="38" customWidth="1"/>
    <col min="8696" max="8696" width="11.28515625" style="38" customWidth="1"/>
    <col min="8697" max="8697" width="12" style="38" customWidth="1"/>
    <col min="8698" max="8699" width="10.28515625" style="38" customWidth="1"/>
    <col min="8700" max="8700" width="12.7109375" style="38" customWidth="1"/>
    <col min="8701" max="8945" width="8.85546875" style="38"/>
    <col min="8946" max="8946" width="62.140625" style="38" customWidth="1"/>
    <col min="8947" max="8949" width="11" style="38" customWidth="1"/>
    <col min="8950" max="8951" width="11.42578125" style="38" customWidth="1"/>
    <col min="8952" max="8952" width="11.28515625" style="38" customWidth="1"/>
    <col min="8953" max="8953" width="12" style="38" customWidth="1"/>
    <col min="8954" max="8955" width="10.28515625" style="38" customWidth="1"/>
    <col min="8956" max="8956" width="12.7109375" style="38" customWidth="1"/>
    <col min="8957" max="9201" width="8.85546875" style="38"/>
    <col min="9202" max="9202" width="62.140625" style="38" customWidth="1"/>
    <col min="9203" max="9205" width="11" style="38" customWidth="1"/>
    <col min="9206" max="9207" width="11.42578125" style="38" customWidth="1"/>
    <col min="9208" max="9208" width="11.28515625" style="38" customWidth="1"/>
    <col min="9209" max="9209" width="12" style="38" customWidth="1"/>
    <col min="9210" max="9211" width="10.28515625" style="38" customWidth="1"/>
    <col min="9212" max="9212" width="12.7109375" style="38" customWidth="1"/>
    <col min="9213" max="9457" width="8.85546875" style="38"/>
    <col min="9458" max="9458" width="62.140625" style="38" customWidth="1"/>
    <col min="9459" max="9461" width="11" style="38" customWidth="1"/>
    <col min="9462" max="9463" width="11.42578125" style="38" customWidth="1"/>
    <col min="9464" max="9464" width="11.28515625" style="38" customWidth="1"/>
    <col min="9465" max="9465" width="12" style="38" customWidth="1"/>
    <col min="9466" max="9467" width="10.28515625" style="38" customWidth="1"/>
    <col min="9468" max="9468" width="12.7109375" style="38" customWidth="1"/>
    <col min="9469" max="9713" width="8.85546875" style="38"/>
    <col min="9714" max="9714" width="62.140625" style="38" customWidth="1"/>
    <col min="9715" max="9717" width="11" style="38" customWidth="1"/>
    <col min="9718" max="9719" width="11.42578125" style="38" customWidth="1"/>
    <col min="9720" max="9720" width="11.28515625" style="38" customWidth="1"/>
    <col min="9721" max="9721" width="12" style="38" customWidth="1"/>
    <col min="9722" max="9723" width="10.28515625" style="38" customWidth="1"/>
    <col min="9724" max="9724" width="12.7109375" style="38" customWidth="1"/>
    <col min="9725" max="9969" width="8.85546875" style="38"/>
    <col min="9970" max="9970" width="62.140625" style="38" customWidth="1"/>
    <col min="9971" max="9973" width="11" style="38" customWidth="1"/>
    <col min="9974" max="9975" width="11.42578125" style="38" customWidth="1"/>
    <col min="9976" max="9976" width="11.28515625" style="38" customWidth="1"/>
    <col min="9977" max="9977" width="12" style="38" customWidth="1"/>
    <col min="9978" max="9979" width="10.28515625" style="38" customWidth="1"/>
    <col min="9980" max="9980" width="12.7109375" style="38" customWidth="1"/>
    <col min="9981" max="10225" width="8.85546875" style="38"/>
    <col min="10226" max="10226" width="62.140625" style="38" customWidth="1"/>
    <col min="10227" max="10229" width="11" style="38" customWidth="1"/>
    <col min="10230" max="10231" width="11.42578125" style="38" customWidth="1"/>
    <col min="10232" max="10232" width="11.28515625" style="38" customWidth="1"/>
    <col min="10233" max="10233" width="12" style="38" customWidth="1"/>
    <col min="10234" max="10235" width="10.28515625" style="38" customWidth="1"/>
    <col min="10236" max="10236" width="12.7109375" style="38" customWidth="1"/>
    <col min="10237" max="10481" width="8.85546875" style="38"/>
    <col min="10482" max="10482" width="62.140625" style="38" customWidth="1"/>
    <col min="10483" max="10485" width="11" style="38" customWidth="1"/>
    <col min="10486" max="10487" width="11.42578125" style="38" customWidth="1"/>
    <col min="10488" max="10488" width="11.28515625" style="38" customWidth="1"/>
    <col min="10489" max="10489" width="12" style="38" customWidth="1"/>
    <col min="10490" max="10491" width="10.28515625" style="38" customWidth="1"/>
    <col min="10492" max="10492" width="12.7109375" style="38" customWidth="1"/>
    <col min="10493" max="10737" width="8.85546875" style="38"/>
    <col min="10738" max="10738" width="62.140625" style="38" customWidth="1"/>
    <col min="10739" max="10741" width="11" style="38" customWidth="1"/>
    <col min="10742" max="10743" width="11.42578125" style="38" customWidth="1"/>
    <col min="10744" max="10744" width="11.28515625" style="38" customWidth="1"/>
    <col min="10745" max="10745" width="12" style="38" customWidth="1"/>
    <col min="10746" max="10747" width="10.28515625" style="38" customWidth="1"/>
    <col min="10748" max="10748" width="12.7109375" style="38" customWidth="1"/>
    <col min="10749" max="10993" width="8.85546875" style="38"/>
    <col min="10994" max="10994" width="62.140625" style="38" customWidth="1"/>
    <col min="10995" max="10997" width="11" style="38" customWidth="1"/>
    <col min="10998" max="10999" width="11.42578125" style="38" customWidth="1"/>
    <col min="11000" max="11000" width="11.28515625" style="38" customWidth="1"/>
    <col min="11001" max="11001" width="12" style="38" customWidth="1"/>
    <col min="11002" max="11003" width="10.28515625" style="38" customWidth="1"/>
    <col min="11004" max="11004" width="12.7109375" style="38" customWidth="1"/>
    <col min="11005" max="11249" width="8.85546875" style="38"/>
    <col min="11250" max="11250" width="62.140625" style="38" customWidth="1"/>
    <col min="11251" max="11253" width="11" style="38" customWidth="1"/>
    <col min="11254" max="11255" width="11.42578125" style="38" customWidth="1"/>
    <col min="11256" max="11256" width="11.28515625" style="38" customWidth="1"/>
    <col min="11257" max="11257" width="12" style="38" customWidth="1"/>
    <col min="11258" max="11259" width="10.28515625" style="38" customWidth="1"/>
    <col min="11260" max="11260" width="12.7109375" style="38" customWidth="1"/>
    <col min="11261" max="11505" width="8.85546875" style="38"/>
    <col min="11506" max="11506" width="62.140625" style="38" customWidth="1"/>
    <col min="11507" max="11509" width="11" style="38" customWidth="1"/>
    <col min="11510" max="11511" width="11.42578125" style="38" customWidth="1"/>
    <col min="11512" max="11512" width="11.28515625" style="38" customWidth="1"/>
    <col min="11513" max="11513" width="12" style="38" customWidth="1"/>
    <col min="11514" max="11515" width="10.28515625" style="38" customWidth="1"/>
    <col min="11516" max="11516" width="12.7109375" style="38" customWidth="1"/>
    <col min="11517" max="11761" width="8.85546875" style="38"/>
    <col min="11762" max="11762" width="62.140625" style="38" customWidth="1"/>
    <col min="11763" max="11765" width="11" style="38" customWidth="1"/>
    <col min="11766" max="11767" width="11.42578125" style="38" customWidth="1"/>
    <col min="11768" max="11768" width="11.28515625" style="38" customWidth="1"/>
    <col min="11769" max="11769" width="12" style="38" customWidth="1"/>
    <col min="11770" max="11771" width="10.28515625" style="38" customWidth="1"/>
    <col min="11772" max="11772" width="12.7109375" style="38" customWidth="1"/>
    <col min="11773" max="12017" width="8.85546875" style="38"/>
    <col min="12018" max="12018" width="62.140625" style="38" customWidth="1"/>
    <col min="12019" max="12021" width="11" style="38" customWidth="1"/>
    <col min="12022" max="12023" width="11.42578125" style="38" customWidth="1"/>
    <col min="12024" max="12024" width="11.28515625" style="38" customWidth="1"/>
    <col min="12025" max="12025" width="12" style="38" customWidth="1"/>
    <col min="12026" max="12027" width="10.28515625" style="38" customWidth="1"/>
    <col min="12028" max="12028" width="12.7109375" style="38" customWidth="1"/>
    <col min="12029" max="12273" width="8.85546875" style="38"/>
    <col min="12274" max="12274" width="62.140625" style="38" customWidth="1"/>
    <col min="12275" max="12277" width="11" style="38" customWidth="1"/>
    <col min="12278" max="12279" width="11.42578125" style="38" customWidth="1"/>
    <col min="12280" max="12280" width="11.28515625" style="38" customWidth="1"/>
    <col min="12281" max="12281" width="12" style="38" customWidth="1"/>
    <col min="12282" max="12283" width="10.28515625" style="38" customWidth="1"/>
    <col min="12284" max="12284" width="12.7109375" style="38" customWidth="1"/>
    <col min="12285" max="12529" width="8.85546875" style="38"/>
    <col min="12530" max="12530" width="62.140625" style="38" customWidth="1"/>
    <col min="12531" max="12533" width="11" style="38" customWidth="1"/>
    <col min="12534" max="12535" width="11.42578125" style="38" customWidth="1"/>
    <col min="12536" max="12536" width="11.28515625" style="38" customWidth="1"/>
    <col min="12537" max="12537" width="12" style="38" customWidth="1"/>
    <col min="12538" max="12539" width="10.28515625" style="38" customWidth="1"/>
    <col min="12540" max="12540" width="12.7109375" style="38" customWidth="1"/>
    <col min="12541" max="12785" width="8.85546875" style="38"/>
    <col min="12786" max="12786" width="62.140625" style="38" customWidth="1"/>
    <col min="12787" max="12789" width="11" style="38" customWidth="1"/>
    <col min="12790" max="12791" width="11.42578125" style="38" customWidth="1"/>
    <col min="12792" max="12792" width="11.28515625" style="38" customWidth="1"/>
    <col min="12793" max="12793" width="12" style="38" customWidth="1"/>
    <col min="12794" max="12795" width="10.28515625" style="38" customWidth="1"/>
    <col min="12796" max="12796" width="12.7109375" style="38" customWidth="1"/>
    <col min="12797" max="13041" width="8.85546875" style="38"/>
    <col min="13042" max="13042" width="62.140625" style="38" customWidth="1"/>
    <col min="13043" max="13045" width="11" style="38" customWidth="1"/>
    <col min="13046" max="13047" width="11.42578125" style="38" customWidth="1"/>
    <col min="13048" max="13048" width="11.28515625" style="38" customWidth="1"/>
    <col min="13049" max="13049" width="12" style="38" customWidth="1"/>
    <col min="13050" max="13051" width="10.28515625" style="38" customWidth="1"/>
    <col min="13052" max="13052" width="12.7109375" style="38" customWidth="1"/>
    <col min="13053" max="13297" width="8.85546875" style="38"/>
    <col min="13298" max="13298" width="62.140625" style="38" customWidth="1"/>
    <col min="13299" max="13301" width="11" style="38" customWidth="1"/>
    <col min="13302" max="13303" width="11.42578125" style="38" customWidth="1"/>
    <col min="13304" max="13304" width="11.28515625" style="38" customWidth="1"/>
    <col min="13305" max="13305" width="12" style="38" customWidth="1"/>
    <col min="13306" max="13307" width="10.28515625" style="38" customWidth="1"/>
    <col min="13308" max="13308" width="12.7109375" style="38" customWidth="1"/>
    <col min="13309" max="13553" width="8.85546875" style="38"/>
    <col min="13554" max="13554" width="62.140625" style="38" customWidth="1"/>
    <col min="13555" max="13557" width="11" style="38" customWidth="1"/>
    <col min="13558" max="13559" width="11.42578125" style="38" customWidth="1"/>
    <col min="13560" max="13560" width="11.28515625" style="38" customWidth="1"/>
    <col min="13561" max="13561" width="12" style="38" customWidth="1"/>
    <col min="13562" max="13563" width="10.28515625" style="38" customWidth="1"/>
    <col min="13564" max="13564" width="12.7109375" style="38" customWidth="1"/>
    <col min="13565" max="13809" width="8.85546875" style="38"/>
    <col min="13810" max="13810" width="62.140625" style="38" customWidth="1"/>
    <col min="13811" max="13813" width="11" style="38" customWidth="1"/>
    <col min="13814" max="13815" width="11.42578125" style="38" customWidth="1"/>
    <col min="13816" max="13816" width="11.28515625" style="38" customWidth="1"/>
    <col min="13817" max="13817" width="12" style="38" customWidth="1"/>
    <col min="13818" max="13819" width="10.28515625" style="38" customWidth="1"/>
    <col min="13820" max="13820" width="12.7109375" style="38" customWidth="1"/>
    <col min="13821" max="14065" width="8.85546875" style="38"/>
    <col min="14066" max="14066" width="62.140625" style="38" customWidth="1"/>
    <col min="14067" max="14069" width="11" style="38" customWidth="1"/>
    <col min="14070" max="14071" width="11.42578125" style="38" customWidth="1"/>
    <col min="14072" max="14072" width="11.28515625" style="38" customWidth="1"/>
    <col min="14073" max="14073" width="12" style="38" customWidth="1"/>
    <col min="14074" max="14075" width="10.28515625" style="38" customWidth="1"/>
    <col min="14076" max="14076" width="12.7109375" style="38" customWidth="1"/>
    <col min="14077" max="14321" width="8.85546875" style="38"/>
    <col min="14322" max="14322" width="62.140625" style="38" customWidth="1"/>
    <col min="14323" max="14325" width="11" style="38" customWidth="1"/>
    <col min="14326" max="14327" width="11.42578125" style="38" customWidth="1"/>
    <col min="14328" max="14328" width="11.28515625" style="38" customWidth="1"/>
    <col min="14329" max="14329" width="12" style="38" customWidth="1"/>
    <col min="14330" max="14331" width="10.28515625" style="38" customWidth="1"/>
    <col min="14332" max="14332" width="12.7109375" style="38" customWidth="1"/>
    <col min="14333" max="14577" width="8.85546875" style="38"/>
    <col min="14578" max="14578" width="62.140625" style="38" customWidth="1"/>
    <col min="14579" max="14581" width="11" style="38" customWidth="1"/>
    <col min="14582" max="14583" width="11.42578125" style="38" customWidth="1"/>
    <col min="14584" max="14584" width="11.28515625" style="38" customWidth="1"/>
    <col min="14585" max="14585" width="12" style="38" customWidth="1"/>
    <col min="14586" max="14587" width="10.28515625" style="38" customWidth="1"/>
    <col min="14588" max="14588" width="12.7109375" style="38" customWidth="1"/>
    <col min="14589" max="14833" width="8.85546875" style="38"/>
    <col min="14834" max="14834" width="62.140625" style="38" customWidth="1"/>
    <col min="14835" max="14837" width="11" style="38" customWidth="1"/>
    <col min="14838" max="14839" width="11.42578125" style="38" customWidth="1"/>
    <col min="14840" max="14840" width="11.28515625" style="38" customWidth="1"/>
    <col min="14841" max="14841" width="12" style="38" customWidth="1"/>
    <col min="14842" max="14843" width="10.28515625" style="38" customWidth="1"/>
    <col min="14844" max="14844" width="12.7109375" style="38" customWidth="1"/>
    <col min="14845" max="15089" width="8.85546875" style="38"/>
    <col min="15090" max="15090" width="62.140625" style="38" customWidth="1"/>
    <col min="15091" max="15093" width="11" style="38" customWidth="1"/>
    <col min="15094" max="15095" width="11.42578125" style="38" customWidth="1"/>
    <col min="15096" max="15096" width="11.28515625" style="38" customWidth="1"/>
    <col min="15097" max="15097" width="12" style="38" customWidth="1"/>
    <col min="15098" max="15099" width="10.28515625" style="38" customWidth="1"/>
    <col min="15100" max="15100" width="12.7109375" style="38" customWidth="1"/>
    <col min="15101" max="15345" width="8.85546875" style="38"/>
    <col min="15346" max="15346" width="62.140625" style="38" customWidth="1"/>
    <col min="15347" max="15349" width="11" style="38" customWidth="1"/>
    <col min="15350" max="15351" width="11.42578125" style="38" customWidth="1"/>
    <col min="15352" max="15352" width="11.28515625" style="38" customWidth="1"/>
    <col min="15353" max="15353" width="12" style="38" customWidth="1"/>
    <col min="15354" max="15355" width="10.28515625" style="38" customWidth="1"/>
    <col min="15356" max="15356" width="12.7109375" style="38" customWidth="1"/>
    <col min="15357" max="15601" width="8.85546875" style="38"/>
    <col min="15602" max="15602" width="62.140625" style="38" customWidth="1"/>
    <col min="15603" max="15605" width="11" style="38" customWidth="1"/>
    <col min="15606" max="15607" width="11.42578125" style="38" customWidth="1"/>
    <col min="15608" max="15608" width="11.28515625" style="38" customWidth="1"/>
    <col min="15609" max="15609" width="12" style="38" customWidth="1"/>
    <col min="15610" max="15611" width="10.28515625" style="38" customWidth="1"/>
    <col min="15612" max="15612" width="12.7109375" style="38" customWidth="1"/>
    <col min="15613" max="15857" width="8.85546875" style="38"/>
    <col min="15858" max="15858" width="62.140625" style="38" customWidth="1"/>
    <col min="15859" max="15861" width="11" style="38" customWidth="1"/>
    <col min="15862" max="15863" width="11.42578125" style="38" customWidth="1"/>
    <col min="15864" max="15864" width="11.28515625" style="38" customWidth="1"/>
    <col min="15865" max="15865" width="12" style="38" customWidth="1"/>
    <col min="15866" max="15867" width="10.28515625" style="38" customWidth="1"/>
    <col min="15868" max="15868" width="12.7109375" style="38" customWidth="1"/>
    <col min="15869" max="16113" width="8.85546875" style="38"/>
    <col min="16114" max="16114" width="62.140625" style="38" customWidth="1"/>
    <col min="16115" max="16117" width="11" style="38" customWidth="1"/>
    <col min="16118" max="16119" width="11.42578125" style="38" customWidth="1"/>
    <col min="16120" max="16120" width="11.28515625" style="38" customWidth="1"/>
    <col min="16121" max="16121" width="12" style="38" customWidth="1"/>
    <col min="16122" max="16123" width="10.28515625" style="38" customWidth="1"/>
    <col min="16124" max="16124" width="12.7109375" style="38" customWidth="1"/>
    <col min="16125" max="16384" width="8.85546875" style="38"/>
  </cols>
  <sheetData>
    <row r="1" spans="1:10" s="234" customFormat="1" ht="26.45" customHeight="1" thickBot="1">
      <c r="A1" s="233" t="s">
        <v>117</v>
      </c>
    </row>
    <row r="2" spans="1:10" ht="42.6" customHeight="1" thickBot="1">
      <c r="A2" s="96" t="s">
        <v>25</v>
      </c>
      <c r="B2" s="37" t="s">
        <v>96</v>
      </c>
      <c r="C2" s="108" t="s">
        <v>72</v>
      </c>
      <c r="D2" s="120" t="s">
        <v>73</v>
      </c>
      <c r="E2" s="180" t="s">
        <v>97</v>
      </c>
      <c r="F2" s="206" t="s">
        <v>118</v>
      </c>
      <c r="G2" s="30" t="s">
        <v>98</v>
      </c>
      <c r="H2" s="196" t="s">
        <v>119</v>
      </c>
    </row>
    <row r="3" spans="1:10" ht="20.45" customHeight="1">
      <c r="A3" s="98" t="s">
        <v>93</v>
      </c>
      <c r="B3" s="40">
        <v>523</v>
      </c>
      <c r="C3" s="39">
        <v>511</v>
      </c>
      <c r="D3" s="121">
        <v>493</v>
      </c>
      <c r="E3" s="181">
        <v>481</v>
      </c>
      <c r="F3" s="207">
        <f>E3/D3-1</f>
        <v>-2.4340770791075106E-2</v>
      </c>
      <c r="G3" s="41">
        <f t="shared" ref="G3:G15" si="0">E3/C3-1</f>
        <v>-5.8708414872798431E-2</v>
      </c>
      <c r="H3" s="197">
        <f t="shared" ref="H3:H15" si="1">E3/B3-1</f>
        <v>-8.0305927342256167E-2</v>
      </c>
    </row>
    <row r="4" spans="1:10" ht="20.45" customHeight="1">
      <c r="A4" s="99" t="s">
        <v>23</v>
      </c>
      <c r="B4" s="42">
        <v>209</v>
      </c>
      <c r="C4" s="43">
        <v>206</v>
      </c>
      <c r="D4" s="122">
        <v>201</v>
      </c>
      <c r="E4" s="182">
        <v>191</v>
      </c>
      <c r="F4" s="207">
        <f t="shared" ref="F4:F32" si="2">E4/D4-1</f>
        <v>-4.9751243781094523E-2</v>
      </c>
      <c r="G4" s="41">
        <f t="shared" si="0"/>
        <v>-7.2815533980582492E-2</v>
      </c>
      <c r="H4" s="197">
        <f t="shared" si="1"/>
        <v>-8.6124401913875603E-2</v>
      </c>
    </row>
    <row r="5" spans="1:10" s="47" customFormat="1" ht="18" hidden="1" customHeight="1" outlineLevel="1">
      <c r="A5" s="44" t="s">
        <v>52</v>
      </c>
      <c r="B5" s="46">
        <v>0.39961759082217974</v>
      </c>
      <c r="C5" s="109">
        <v>0.40313111545988256</v>
      </c>
      <c r="D5" s="123">
        <v>0.40770791075050711</v>
      </c>
      <c r="E5" s="183">
        <f>E4/$E$3</f>
        <v>0.39708939708939711</v>
      </c>
      <c r="F5" s="216">
        <f>E5/D5-1</f>
        <v>-2.604441410411551E-2</v>
      </c>
      <c r="G5" s="45">
        <f t="shared" si="0"/>
        <v>-1.4986981006398392E-2</v>
      </c>
      <c r="H5" s="198">
        <f t="shared" si="1"/>
        <v>-6.3265326423220802E-3</v>
      </c>
      <c r="I5" s="29"/>
      <c r="J5" s="29"/>
    </row>
    <row r="6" spans="1:10" ht="18" customHeight="1" collapsed="1">
      <c r="A6" s="97" t="s">
        <v>51</v>
      </c>
      <c r="B6" s="48">
        <v>194</v>
      </c>
      <c r="C6" s="49">
        <v>192</v>
      </c>
      <c r="D6" s="124">
        <v>189</v>
      </c>
      <c r="E6" s="184">
        <v>182</v>
      </c>
      <c r="F6" s="209">
        <f t="shared" si="2"/>
        <v>-3.703703703703709E-2</v>
      </c>
      <c r="G6" s="50">
        <f t="shared" si="0"/>
        <v>-5.208333333333337E-2</v>
      </c>
      <c r="H6" s="199">
        <f t="shared" si="1"/>
        <v>-6.1855670103092786E-2</v>
      </c>
    </row>
    <row r="7" spans="1:10" s="55" customFormat="1" ht="18" hidden="1" customHeight="1" outlineLevel="1">
      <c r="A7" s="44" t="s">
        <v>53</v>
      </c>
      <c r="B7" s="51">
        <v>0.92822966507177029</v>
      </c>
      <c r="C7" s="52">
        <v>0.93203883495145634</v>
      </c>
      <c r="D7" s="75">
        <v>0.94029850746268662</v>
      </c>
      <c r="E7" s="185">
        <f>E6/$E$4</f>
        <v>0.95287958115183247</v>
      </c>
      <c r="F7" s="54">
        <f t="shared" si="2"/>
        <v>1.3379872018615346E-2</v>
      </c>
      <c r="G7" s="53">
        <f t="shared" si="0"/>
        <v>2.2360383944153517E-2</v>
      </c>
      <c r="H7" s="200">
        <f t="shared" si="1"/>
        <v>2.6555837426458728E-2</v>
      </c>
    </row>
    <row r="8" spans="1:10" ht="18" customHeight="1" collapsed="1">
      <c r="A8" s="100" t="s">
        <v>66</v>
      </c>
      <c r="B8" s="56">
        <v>2</v>
      </c>
      <c r="C8" s="57">
        <v>2</v>
      </c>
      <c r="D8" s="125">
        <v>2</v>
      </c>
      <c r="E8" s="186">
        <v>0</v>
      </c>
      <c r="F8" s="54">
        <f t="shared" si="2"/>
        <v>-1</v>
      </c>
      <c r="G8" s="53">
        <f t="shared" si="0"/>
        <v>-1</v>
      </c>
      <c r="H8" s="200">
        <f t="shared" si="1"/>
        <v>-1</v>
      </c>
    </row>
    <row r="9" spans="1:10" s="55" customFormat="1" ht="18" hidden="1" customHeight="1" outlineLevel="1">
      <c r="A9" s="44" t="s">
        <v>53</v>
      </c>
      <c r="B9" s="51">
        <v>9.5693779904306216E-3</v>
      </c>
      <c r="C9" s="52">
        <v>9.7087378640776691E-3</v>
      </c>
      <c r="D9" s="75">
        <v>9.9502487562189053E-3</v>
      </c>
      <c r="E9" s="185">
        <f>E8/$E$4</f>
        <v>0</v>
      </c>
      <c r="F9" s="54">
        <f t="shared" si="2"/>
        <v>-1</v>
      </c>
      <c r="G9" s="53">
        <f t="shared" si="0"/>
        <v>-1</v>
      </c>
      <c r="H9" s="200">
        <f t="shared" si="1"/>
        <v>-1</v>
      </c>
    </row>
    <row r="10" spans="1:10" ht="18" customHeight="1" collapsed="1">
      <c r="A10" s="100" t="s">
        <v>24</v>
      </c>
      <c r="B10" s="56">
        <v>9</v>
      </c>
      <c r="C10" s="57">
        <v>8</v>
      </c>
      <c r="D10" s="125">
        <v>8</v>
      </c>
      <c r="E10" s="186">
        <v>6</v>
      </c>
      <c r="F10" s="54">
        <f t="shared" si="2"/>
        <v>-0.25</v>
      </c>
      <c r="G10" s="53">
        <f t="shared" si="0"/>
        <v>-0.25</v>
      </c>
      <c r="H10" s="200">
        <f t="shared" si="1"/>
        <v>-0.33333333333333337</v>
      </c>
    </row>
    <row r="11" spans="1:10" s="55" customFormat="1" ht="18" hidden="1" customHeight="1" outlineLevel="1">
      <c r="A11" s="44" t="s">
        <v>53</v>
      </c>
      <c r="B11" s="51">
        <v>4.3062200956937802E-2</v>
      </c>
      <c r="C11" s="52">
        <v>3.8834951456310676E-2</v>
      </c>
      <c r="D11" s="75">
        <v>3.9800995024875621E-2</v>
      </c>
      <c r="E11" s="185">
        <f>E10/$E$4</f>
        <v>3.1413612565445025E-2</v>
      </c>
      <c r="F11" s="54">
        <f t="shared" si="2"/>
        <v>-0.21073298429319376</v>
      </c>
      <c r="G11" s="53">
        <f t="shared" si="0"/>
        <v>-0.19109947643979053</v>
      </c>
      <c r="H11" s="201">
        <f t="shared" si="1"/>
        <v>-0.27050610820244336</v>
      </c>
    </row>
    <row r="12" spans="1:10" ht="18" customHeight="1" collapsed="1">
      <c r="A12" s="100" t="s">
        <v>94</v>
      </c>
      <c r="B12" s="56">
        <v>3</v>
      </c>
      <c r="C12" s="57">
        <v>3</v>
      </c>
      <c r="D12" s="125">
        <v>1</v>
      </c>
      <c r="E12" s="186">
        <v>2</v>
      </c>
      <c r="F12" s="54">
        <f t="shared" si="2"/>
        <v>1</v>
      </c>
      <c r="G12" s="53">
        <f t="shared" si="0"/>
        <v>-0.33333333333333337</v>
      </c>
      <c r="H12" s="200">
        <f t="shared" si="1"/>
        <v>-0.33333333333333337</v>
      </c>
    </row>
    <row r="13" spans="1:10" s="55" customFormat="1" ht="18" hidden="1" customHeight="1" outlineLevel="1">
      <c r="A13" s="44" t="s">
        <v>53</v>
      </c>
      <c r="B13" s="51">
        <v>1.4354066985645933E-2</v>
      </c>
      <c r="C13" s="52">
        <v>1.4563106796116505E-2</v>
      </c>
      <c r="D13" s="75">
        <v>4.9751243781094526E-3</v>
      </c>
      <c r="E13" s="185">
        <f>E12/$E$4</f>
        <v>1.0471204188481676E-2</v>
      </c>
      <c r="F13" s="54">
        <f>E13/D13-1</f>
        <v>1.1047120418848171</v>
      </c>
      <c r="G13" s="53">
        <f t="shared" si="0"/>
        <v>-0.28097731239092494</v>
      </c>
      <c r="H13" s="201">
        <f t="shared" si="1"/>
        <v>-0.27050610820244325</v>
      </c>
    </row>
    <row r="14" spans="1:10" ht="18" customHeight="1" collapsed="1">
      <c r="A14" s="119" t="s">
        <v>67</v>
      </c>
      <c r="B14" s="56">
        <v>1</v>
      </c>
      <c r="C14" s="57">
        <v>1</v>
      </c>
      <c r="D14" s="125">
        <v>1</v>
      </c>
      <c r="E14" s="186">
        <v>1</v>
      </c>
      <c r="F14" s="54">
        <f t="shared" si="2"/>
        <v>0</v>
      </c>
      <c r="G14" s="53">
        <f t="shared" si="0"/>
        <v>0</v>
      </c>
      <c r="H14" s="200">
        <f t="shared" si="1"/>
        <v>0</v>
      </c>
    </row>
    <row r="15" spans="1:10" s="55" customFormat="1" ht="18" hidden="1" customHeight="1" outlineLevel="1">
      <c r="A15" s="62" t="s">
        <v>53</v>
      </c>
      <c r="B15" s="51">
        <v>4.7846889952153108E-3</v>
      </c>
      <c r="C15" s="52">
        <v>4.8543689320388345E-3</v>
      </c>
      <c r="D15" s="75">
        <v>4.9751243781094526E-3</v>
      </c>
      <c r="E15" s="185">
        <f>E14/$E$4</f>
        <v>5.235602094240838E-3</v>
      </c>
      <c r="F15" s="54">
        <f t="shared" si="2"/>
        <v>5.2356020942408543E-2</v>
      </c>
      <c r="G15" s="53">
        <f t="shared" si="0"/>
        <v>7.8534031413612704E-2</v>
      </c>
      <c r="H15" s="200">
        <f t="shared" si="1"/>
        <v>9.4240837696335289E-2</v>
      </c>
    </row>
    <row r="16" spans="1:10" ht="18" customHeight="1" collapsed="1">
      <c r="A16" s="119" t="s">
        <v>65</v>
      </c>
      <c r="B16" s="59">
        <v>0</v>
      </c>
      <c r="C16" s="60">
        <v>0</v>
      </c>
      <c r="D16" s="114">
        <v>0</v>
      </c>
      <c r="E16" s="187">
        <v>0</v>
      </c>
      <c r="F16" s="210" t="s">
        <v>70</v>
      </c>
      <c r="G16" s="61" t="s">
        <v>70</v>
      </c>
      <c r="H16" s="202" t="s">
        <v>70</v>
      </c>
    </row>
    <row r="17" spans="1:8" s="55" customFormat="1" ht="18" hidden="1" customHeight="1" outlineLevel="1">
      <c r="A17" s="62" t="s">
        <v>53</v>
      </c>
      <c r="B17" s="51">
        <v>0</v>
      </c>
      <c r="C17" s="52">
        <v>0</v>
      </c>
      <c r="D17" s="75">
        <v>0</v>
      </c>
      <c r="E17" s="185">
        <f>E16/$E$4</f>
        <v>0</v>
      </c>
      <c r="F17" s="211" t="s">
        <v>70</v>
      </c>
      <c r="G17" s="58" t="s">
        <v>56</v>
      </c>
      <c r="H17" s="200" t="s">
        <v>70</v>
      </c>
    </row>
    <row r="18" spans="1:8" ht="18" hidden="1" customHeight="1" outlineLevel="1">
      <c r="A18" s="63" t="s">
        <v>27</v>
      </c>
      <c r="B18" s="64">
        <v>1</v>
      </c>
      <c r="C18" s="65">
        <v>1</v>
      </c>
      <c r="D18" s="126">
        <v>1</v>
      </c>
      <c r="E18" s="188">
        <f>SUM(E7,E13,E11,E9,E17,E15)</f>
        <v>1</v>
      </c>
      <c r="F18" s="212">
        <f t="shared" si="2"/>
        <v>0</v>
      </c>
      <c r="G18" s="195">
        <f t="shared" ref="G18:G32" si="3">E18/C18-1</f>
        <v>0</v>
      </c>
      <c r="H18" s="203">
        <f t="shared" ref="H18:H32" si="4">E18/B18-1</f>
        <v>0</v>
      </c>
    </row>
    <row r="19" spans="1:8" ht="18" customHeight="1" collapsed="1">
      <c r="A19" s="101" t="s">
        <v>34</v>
      </c>
      <c r="B19" s="66">
        <v>78311.010000000009</v>
      </c>
      <c r="C19" s="67">
        <v>96334.309999999983</v>
      </c>
      <c r="D19" s="127">
        <v>116995.25</v>
      </c>
      <c r="E19" s="189">
        <v>87147.430000000008</v>
      </c>
      <c r="F19" s="207">
        <f t="shared" si="2"/>
        <v>-0.25511993008263145</v>
      </c>
      <c r="G19" s="41">
        <f>E19/C19-1</f>
        <v>-9.5364569487236484E-2</v>
      </c>
      <c r="H19" s="197">
        <f t="shared" si="4"/>
        <v>0.11283751799395758</v>
      </c>
    </row>
    <row r="20" spans="1:8" ht="18" customHeight="1">
      <c r="A20" s="102" t="s">
        <v>50</v>
      </c>
      <c r="B20" s="68">
        <v>77486.11</v>
      </c>
      <c r="C20" s="69">
        <v>94429.22</v>
      </c>
      <c r="D20" s="128">
        <v>116262.81999999999</v>
      </c>
      <c r="E20" s="190">
        <v>85543.46</v>
      </c>
      <c r="F20" s="208">
        <f t="shared" si="2"/>
        <v>-0.26422342069459515</v>
      </c>
      <c r="G20" s="45">
        <f t="shared" si="3"/>
        <v>-9.4099686516525227E-2</v>
      </c>
      <c r="H20" s="198">
        <f t="shared" si="4"/>
        <v>0.10398444314729449</v>
      </c>
    </row>
    <row r="21" spans="1:8" s="55" customFormat="1" ht="18" hidden="1" customHeight="1" outlineLevel="1">
      <c r="A21" s="44" t="s">
        <v>54</v>
      </c>
      <c r="B21" s="51">
        <v>0.9894663598388016</v>
      </c>
      <c r="C21" s="52">
        <v>0.98022417973409492</v>
      </c>
      <c r="D21" s="75">
        <v>0.99373966037082695</v>
      </c>
      <c r="E21" s="185">
        <f>E20/$E$19</f>
        <v>0.98159475270814067</v>
      </c>
      <c r="F21" s="54">
        <f t="shared" si="2"/>
        <v>-1.2221417889424102E-2</v>
      </c>
      <c r="G21" s="53">
        <f t="shared" si="3"/>
        <v>1.3982240005725455E-3</v>
      </c>
      <c r="H21" s="201">
        <f t="shared" si="4"/>
        <v>-7.9554065202815938E-3</v>
      </c>
    </row>
    <row r="22" spans="1:8" ht="18" customHeight="1" collapsed="1">
      <c r="A22" s="100" t="s">
        <v>31</v>
      </c>
      <c r="B22" s="70">
        <v>588.81999999999994</v>
      </c>
      <c r="C22" s="71">
        <v>1510.1</v>
      </c>
      <c r="D22" s="129">
        <v>63.7</v>
      </c>
      <c r="E22" s="191">
        <v>712.29</v>
      </c>
      <c r="F22" s="54">
        <f t="shared" si="2"/>
        <v>10.181946624803766</v>
      </c>
      <c r="G22" s="53">
        <f t="shared" si="3"/>
        <v>-0.52831600556254554</v>
      </c>
      <c r="H22" s="201">
        <f t="shared" si="4"/>
        <v>0.2096905675758296</v>
      </c>
    </row>
    <row r="23" spans="1:8" s="55" customFormat="1" ht="18" hidden="1" customHeight="1" outlineLevel="1">
      <c r="A23" s="44" t="s">
        <v>54</v>
      </c>
      <c r="B23" s="51">
        <v>7.5189938170890638E-3</v>
      </c>
      <c r="C23" s="52">
        <v>1.5675619620880661E-2</v>
      </c>
      <c r="D23" s="75">
        <v>5.4446654885561597E-4</v>
      </c>
      <c r="E23" s="185">
        <f>E22/$E$19</f>
        <v>8.1733907701007358E-3</v>
      </c>
      <c r="F23" s="54">
        <f t="shared" si="2"/>
        <v>14.011740918298713</v>
      </c>
      <c r="G23" s="53">
        <f t="shared" si="3"/>
        <v>-0.47859217257266207</v>
      </c>
      <c r="H23" s="201">
        <f t="shared" si="4"/>
        <v>8.7032516441809982E-2</v>
      </c>
    </row>
    <row r="24" spans="1:8" ht="18" customHeight="1" collapsed="1">
      <c r="A24" s="100" t="s">
        <v>29</v>
      </c>
      <c r="B24" s="112">
        <v>38.119999999999997</v>
      </c>
      <c r="C24" s="113">
        <v>182.17</v>
      </c>
      <c r="D24" s="130">
        <v>350.98</v>
      </c>
      <c r="E24" s="192">
        <v>634.63</v>
      </c>
      <c r="F24" s="54">
        <f t="shared" si="2"/>
        <v>0.80816570744771776</v>
      </c>
      <c r="G24" s="53">
        <f t="shared" si="3"/>
        <v>2.4837239940714717</v>
      </c>
      <c r="H24" s="201">
        <f t="shared" si="4"/>
        <v>15.648216159496329</v>
      </c>
    </row>
    <row r="25" spans="1:8" s="55" customFormat="1" ht="18" hidden="1" customHeight="1" outlineLevel="1">
      <c r="A25" s="44" t="s">
        <v>54</v>
      </c>
      <c r="B25" s="51">
        <v>4.8677701896578774E-4</v>
      </c>
      <c r="C25" s="52">
        <v>1.8910188903621152E-3</v>
      </c>
      <c r="D25" s="75">
        <v>2.9999508527055589E-3</v>
      </c>
      <c r="E25" s="185">
        <f>E24/$E$19</f>
        <v>7.282257204830939E-3</v>
      </c>
      <c r="F25" s="54">
        <f t="shared" si="2"/>
        <v>1.4274588359550311</v>
      </c>
      <c r="G25" s="53">
        <f t="shared" si="3"/>
        <v>2.8509700997415441</v>
      </c>
      <c r="H25" s="201">
        <f t="shared" si="4"/>
        <v>13.960149968260435</v>
      </c>
    </row>
    <row r="26" spans="1:8" ht="18" customHeight="1" collapsed="1">
      <c r="A26" s="100" t="s">
        <v>28</v>
      </c>
      <c r="B26" s="112">
        <v>11.43</v>
      </c>
      <c r="C26" s="113">
        <v>189.05999999999997</v>
      </c>
      <c r="D26" s="130">
        <v>80.59</v>
      </c>
      <c r="E26" s="192">
        <v>190.90999999999997</v>
      </c>
      <c r="F26" s="54">
        <f t="shared" si="2"/>
        <v>1.368904330562104</v>
      </c>
      <c r="G26" s="53">
        <f>E26/C26-1</f>
        <v>9.7852533587221568E-3</v>
      </c>
      <c r="H26" s="201">
        <f>E26/B26-1</f>
        <v>15.70253718285214</v>
      </c>
    </row>
    <row r="27" spans="1:8" s="55" customFormat="1" ht="18" hidden="1" customHeight="1" outlineLevel="1">
      <c r="A27" s="44" t="s">
        <v>54</v>
      </c>
      <c r="B27" s="51">
        <v>1.4595648811067561E-4</v>
      </c>
      <c r="C27" s="52">
        <v>1.9625406565947274E-3</v>
      </c>
      <c r="D27" s="75">
        <v>6.8883138418012705E-4</v>
      </c>
      <c r="E27" s="185">
        <f>E26/$E$19</f>
        <v>2.1906555362562036E-3</v>
      </c>
      <c r="F27" s="54">
        <f t="shared" si="2"/>
        <v>2.1802493129194511</v>
      </c>
      <c r="G27" s="53">
        <f t="shared" si="3"/>
        <v>0.11623447335724824</v>
      </c>
      <c r="H27" s="201">
        <f t="shared" si="4"/>
        <v>14.00896304517191</v>
      </c>
    </row>
    <row r="28" spans="1:8" ht="18" customHeight="1" collapsed="1">
      <c r="A28" s="132" t="s">
        <v>68</v>
      </c>
      <c r="B28" s="70">
        <v>5.62</v>
      </c>
      <c r="C28" s="71">
        <v>2.04</v>
      </c>
      <c r="D28" s="129">
        <v>3.93</v>
      </c>
      <c r="E28" s="191">
        <v>7.97</v>
      </c>
      <c r="F28" s="54">
        <f t="shared" si="2"/>
        <v>1.0279898218829513</v>
      </c>
      <c r="G28" s="53">
        <f>E28/C28-1</f>
        <v>2.9068627450980391</v>
      </c>
      <c r="H28" s="201">
        <f t="shared" si="4"/>
        <v>0.41814946619217075</v>
      </c>
    </row>
    <row r="29" spans="1:8" s="55" customFormat="1" ht="18" hidden="1" customHeight="1" outlineLevel="1">
      <c r="A29" s="44" t="s">
        <v>54</v>
      </c>
      <c r="B29" s="51">
        <v>7.1765132386876365E-5</v>
      </c>
      <c r="C29" s="52">
        <v>2.1176255894706678E-5</v>
      </c>
      <c r="D29" s="75">
        <v>3.3591107331280546E-5</v>
      </c>
      <c r="E29" s="185">
        <f>E28/$E$19</f>
        <v>9.1454217295908774E-5</v>
      </c>
      <c r="F29" s="54">
        <f t="shared" si="2"/>
        <v>1.7225722687249796</v>
      </c>
      <c r="G29" s="53">
        <f t="shared" si="3"/>
        <v>3.3187151567605078</v>
      </c>
      <c r="H29" s="201">
        <f t="shared" si="4"/>
        <v>0.27435447067652774</v>
      </c>
    </row>
    <row r="30" spans="1:8" ht="18" customHeight="1" collapsed="1" thickBot="1">
      <c r="A30" s="103" t="s">
        <v>30</v>
      </c>
      <c r="B30" s="72">
        <v>53.25</v>
      </c>
      <c r="C30" s="73">
        <v>18.71</v>
      </c>
      <c r="D30" s="131">
        <v>10.849999999999998</v>
      </c>
      <c r="E30" s="193">
        <v>28.71</v>
      </c>
      <c r="F30" s="213">
        <f>E30/D30-1</f>
        <v>1.6460829493087563</v>
      </c>
      <c r="G30" s="74">
        <f t="shared" si="3"/>
        <v>0.53447354355959376</v>
      </c>
      <c r="H30" s="204">
        <f t="shared" si="4"/>
        <v>-0.4608450704225352</v>
      </c>
    </row>
    <row r="31" spans="1:8" s="55" customFormat="1" ht="18" hidden="1" customHeight="1" outlineLevel="1">
      <c r="A31" s="62" t="s">
        <v>54</v>
      </c>
      <c r="B31" s="51">
        <v>6.7998101416390862E-4</v>
      </c>
      <c r="C31" s="52">
        <v>1.9421948421076565E-4</v>
      </c>
      <c r="D31" s="75">
        <v>9.2738807772110382E-5</v>
      </c>
      <c r="E31" s="185">
        <f>E30/$E$19</f>
        <v>3.2944172880370654E-4</v>
      </c>
      <c r="F31" s="54">
        <f t="shared" si="2"/>
        <v>2.5523610527024756</v>
      </c>
      <c r="G31" s="53">
        <f t="shared" si="3"/>
        <v>0.69623418650519464</v>
      </c>
      <c r="H31" s="201">
        <f t="shared" si="4"/>
        <v>-0.51551334237062241</v>
      </c>
    </row>
    <row r="32" spans="1:8" ht="18" hidden="1" customHeight="1" outlineLevel="1" thickBot="1">
      <c r="A32" s="76" t="s">
        <v>27</v>
      </c>
      <c r="B32" s="77">
        <v>0.9983698333095179</v>
      </c>
      <c r="C32" s="78">
        <v>0.99996875464203794</v>
      </c>
      <c r="D32" s="79">
        <v>0.99567717492804197</v>
      </c>
      <c r="E32" s="194">
        <f>SUM(E21,E27,E25,E23,E29,E31)</f>
        <v>0.99966195216542808</v>
      </c>
      <c r="F32" s="111">
        <f t="shared" si="2"/>
        <v>4.0020775184226309E-3</v>
      </c>
      <c r="G32" s="110">
        <f t="shared" si="3"/>
        <v>-3.0681206306260034E-4</v>
      </c>
      <c r="H32" s="205">
        <f t="shared" si="4"/>
        <v>1.2942286643686796E-3</v>
      </c>
    </row>
    <row r="33" spans="1:8" s="23" customFormat="1" ht="21" customHeight="1" collapsed="1">
      <c r="A33" s="235" t="s">
        <v>33</v>
      </c>
      <c r="B33" s="235"/>
      <c r="C33" s="235"/>
      <c r="D33" s="235"/>
      <c r="E33" s="235"/>
      <c r="F33" s="235"/>
      <c r="G33" s="235"/>
      <c r="H33" s="235"/>
    </row>
    <row r="34" spans="1:8" ht="29.25" customHeight="1">
      <c r="A34" s="236" t="s">
        <v>113</v>
      </c>
      <c r="B34" s="236"/>
      <c r="C34" s="236"/>
      <c r="D34" s="236"/>
      <c r="E34" s="236"/>
      <c r="F34" s="236"/>
      <c r="G34" s="236"/>
      <c r="H34" s="236"/>
    </row>
    <row r="35" spans="1:8" s="80" customFormat="1" ht="21.6" customHeight="1" collapsed="1">
      <c r="A35" s="237" t="s">
        <v>74</v>
      </c>
      <c r="B35" s="237"/>
      <c r="C35" s="237"/>
      <c r="D35" s="237"/>
      <c r="E35" s="237"/>
      <c r="F35" s="237"/>
      <c r="G35" s="237"/>
      <c r="H35" s="237"/>
    </row>
    <row r="115" spans="1:1">
      <c r="A115" s="38" t="s">
        <v>57</v>
      </c>
    </row>
  </sheetData>
  <mergeCells count="4">
    <mergeCell ref="A1:XFD1"/>
    <mergeCell ref="A33:H33"/>
    <mergeCell ref="A34:H34"/>
    <mergeCell ref="A35:H35"/>
  </mergeCells>
  <conditionalFormatting sqref="G3:H32">
    <cfRule type="cellIs" dxfId="10" priority="6" operator="lessThan">
      <formula>0</formula>
    </cfRule>
  </conditionalFormatting>
  <conditionalFormatting sqref="F3:F32">
    <cfRule type="cellIs" dxfId="9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1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16.7109375" style="2" customWidth="1"/>
    <col min="2" max="2" width="17.140625" style="1" customWidth="1"/>
    <col min="3" max="3" width="27" style="1" hidden="1" customWidth="1" outlineLevel="1"/>
    <col min="4" max="4" width="26" style="1" hidden="1" customWidth="1" outlineLevel="1"/>
    <col min="5" max="5" width="17.7109375" style="1" customWidth="1" collapsed="1"/>
    <col min="6" max="6" width="20.5703125" style="1" hidden="1" customWidth="1" outlineLevel="1"/>
    <col min="7" max="7" width="18" style="1" hidden="1" customWidth="1" outlineLevel="1"/>
    <col min="8" max="8" width="17.140625" style="1" hidden="1" customWidth="1" outlineLevel="1"/>
    <col min="9" max="9" width="17.140625" style="1" customWidth="1" collapsed="1"/>
    <col min="10" max="10" width="14.42578125" style="1" customWidth="1"/>
    <col min="11" max="11" width="15.140625" style="1" customWidth="1"/>
    <col min="12" max="20" width="12.85546875" style="1" customWidth="1"/>
    <col min="21" max="21" width="10.5703125" style="1" customWidth="1"/>
    <col min="22" max="248" width="9.140625" style="1"/>
    <col min="249" max="249" width="10.28515625" style="1" customWidth="1"/>
    <col min="250" max="250" width="10.7109375" style="1" customWidth="1"/>
    <col min="251" max="251" width="17.7109375" style="1" customWidth="1"/>
    <col min="252" max="252" width="16" style="1" customWidth="1"/>
    <col min="253" max="253" width="14.42578125" style="1" customWidth="1"/>
    <col min="254" max="266" width="11.7109375" style="1" customWidth="1"/>
    <col min="267" max="504" width="9.140625" style="1"/>
    <col min="505" max="505" width="10.28515625" style="1" customWidth="1"/>
    <col min="506" max="506" width="10.7109375" style="1" customWidth="1"/>
    <col min="507" max="507" width="17.7109375" style="1" customWidth="1"/>
    <col min="508" max="508" width="16" style="1" customWidth="1"/>
    <col min="509" max="509" width="14.42578125" style="1" customWidth="1"/>
    <col min="510" max="522" width="11.7109375" style="1" customWidth="1"/>
    <col min="523" max="760" width="9.140625" style="1"/>
    <col min="761" max="761" width="10.28515625" style="1" customWidth="1"/>
    <col min="762" max="762" width="10.7109375" style="1" customWidth="1"/>
    <col min="763" max="763" width="17.7109375" style="1" customWidth="1"/>
    <col min="764" max="764" width="16" style="1" customWidth="1"/>
    <col min="765" max="765" width="14.42578125" style="1" customWidth="1"/>
    <col min="766" max="778" width="11.7109375" style="1" customWidth="1"/>
    <col min="779" max="1016" width="9.140625" style="1"/>
    <col min="1017" max="1017" width="10.28515625" style="1" customWidth="1"/>
    <col min="1018" max="1018" width="10.7109375" style="1" customWidth="1"/>
    <col min="1019" max="1019" width="17.7109375" style="1" customWidth="1"/>
    <col min="1020" max="1020" width="16" style="1" customWidth="1"/>
    <col min="1021" max="1021" width="14.42578125" style="1" customWidth="1"/>
    <col min="1022" max="1034" width="11.7109375" style="1" customWidth="1"/>
    <col min="1035" max="1272" width="9.140625" style="1"/>
    <col min="1273" max="1273" width="10.28515625" style="1" customWidth="1"/>
    <col min="1274" max="1274" width="10.7109375" style="1" customWidth="1"/>
    <col min="1275" max="1275" width="17.7109375" style="1" customWidth="1"/>
    <col min="1276" max="1276" width="16" style="1" customWidth="1"/>
    <col min="1277" max="1277" width="14.42578125" style="1" customWidth="1"/>
    <col min="1278" max="1290" width="11.7109375" style="1" customWidth="1"/>
    <col min="1291" max="1528" width="9.140625" style="1"/>
    <col min="1529" max="1529" width="10.28515625" style="1" customWidth="1"/>
    <col min="1530" max="1530" width="10.7109375" style="1" customWidth="1"/>
    <col min="1531" max="1531" width="17.7109375" style="1" customWidth="1"/>
    <col min="1532" max="1532" width="16" style="1" customWidth="1"/>
    <col min="1533" max="1533" width="14.42578125" style="1" customWidth="1"/>
    <col min="1534" max="1546" width="11.7109375" style="1" customWidth="1"/>
    <col min="1547" max="1784" width="9.140625" style="1"/>
    <col min="1785" max="1785" width="10.28515625" style="1" customWidth="1"/>
    <col min="1786" max="1786" width="10.7109375" style="1" customWidth="1"/>
    <col min="1787" max="1787" width="17.7109375" style="1" customWidth="1"/>
    <col min="1788" max="1788" width="16" style="1" customWidth="1"/>
    <col min="1789" max="1789" width="14.42578125" style="1" customWidth="1"/>
    <col min="1790" max="1802" width="11.7109375" style="1" customWidth="1"/>
    <col min="1803" max="2040" width="9.140625" style="1"/>
    <col min="2041" max="2041" width="10.28515625" style="1" customWidth="1"/>
    <col min="2042" max="2042" width="10.7109375" style="1" customWidth="1"/>
    <col min="2043" max="2043" width="17.7109375" style="1" customWidth="1"/>
    <col min="2044" max="2044" width="16" style="1" customWidth="1"/>
    <col min="2045" max="2045" width="14.42578125" style="1" customWidth="1"/>
    <col min="2046" max="2058" width="11.7109375" style="1" customWidth="1"/>
    <col min="2059" max="2296" width="9.140625" style="1"/>
    <col min="2297" max="2297" width="10.28515625" style="1" customWidth="1"/>
    <col min="2298" max="2298" width="10.7109375" style="1" customWidth="1"/>
    <col min="2299" max="2299" width="17.7109375" style="1" customWidth="1"/>
    <col min="2300" max="2300" width="16" style="1" customWidth="1"/>
    <col min="2301" max="2301" width="14.42578125" style="1" customWidth="1"/>
    <col min="2302" max="2314" width="11.7109375" style="1" customWidth="1"/>
    <col min="2315" max="2552" width="9.140625" style="1"/>
    <col min="2553" max="2553" width="10.28515625" style="1" customWidth="1"/>
    <col min="2554" max="2554" width="10.7109375" style="1" customWidth="1"/>
    <col min="2555" max="2555" width="17.7109375" style="1" customWidth="1"/>
    <col min="2556" max="2556" width="16" style="1" customWidth="1"/>
    <col min="2557" max="2557" width="14.42578125" style="1" customWidth="1"/>
    <col min="2558" max="2570" width="11.7109375" style="1" customWidth="1"/>
    <col min="2571" max="2808" width="9.140625" style="1"/>
    <col min="2809" max="2809" width="10.28515625" style="1" customWidth="1"/>
    <col min="2810" max="2810" width="10.7109375" style="1" customWidth="1"/>
    <col min="2811" max="2811" width="17.7109375" style="1" customWidth="1"/>
    <col min="2812" max="2812" width="16" style="1" customWidth="1"/>
    <col min="2813" max="2813" width="14.42578125" style="1" customWidth="1"/>
    <col min="2814" max="2826" width="11.7109375" style="1" customWidth="1"/>
    <col min="2827" max="3064" width="9.140625" style="1"/>
    <col min="3065" max="3065" width="10.28515625" style="1" customWidth="1"/>
    <col min="3066" max="3066" width="10.7109375" style="1" customWidth="1"/>
    <col min="3067" max="3067" width="17.7109375" style="1" customWidth="1"/>
    <col min="3068" max="3068" width="16" style="1" customWidth="1"/>
    <col min="3069" max="3069" width="14.42578125" style="1" customWidth="1"/>
    <col min="3070" max="3082" width="11.7109375" style="1" customWidth="1"/>
    <col min="3083" max="3320" width="9.140625" style="1"/>
    <col min="3321" max="3321" width="10.28515625" style="1" customWidth="1"/>
    <col min="3322" max="3322" width="10.7109375" style="1" customWidth="1"/>
    <col min="3323" max="3323" width="17.7109375" style="1" customWidth="1"/>
    <col min="3324" max="3324" width="16" style="1" customWidth="1"/>
    <col min="3325" max="3325" width="14.42578125" style="1" customWidth="1"/>
    <col min="3326" max="3338" width="11.7109375" style="1" customWidth="1"/>
    <col min="3339" max="3576" width="9.140625" style="1"/>
    <col min="3577" max="3577" width="10.28515625" style="1" customWidth="1"/>
    <col min="3578" max="3578" width="10.7109375" style="1" customWidth="1"/>
    <col min="3579" max="3579" width="17.7109375" style="1" customWidth="1"/>
    <col min="3580" max="3580" width="16" style="1" customWidth="1"/>
    <col min="3581" max="3581" width="14.42578125" style="1" customWidth="1"/>
    <col min="3582" max="3594" width="11.7109375" style="1" customWidth="1"/>
    <col min="3595" max="3832" width="9.140625" style="1"/>
    <col min="3833" max="3833" width="10.28515625" style="1" customWidth="1"/>
    <col min="3834" max="3834" width="10.7109375" style="1" customWidth="1"/>
    <col min="3835" max="3835" width="17.7109375" style="1" customWidth="1"/>
    <col min="3836" max="3836" width="16" style="1" customWidth="1"/>
    <col min="3837" max="3837" width="14.42578125" style="1" customWidth="1"/>
    <col min="3838" max="3850" width="11.7109375" style="1" customWidth="1"/>
    <col min="3851" max="4088" width="9.140625" style="1"/>
    <col min="4089" max="4089" width="10.28515625" style="1" customWidth="1"/>
    <col min="4090" max="4090" width="10.7109375" style="1" customWidth="1"/>
    <col min="4091" max="4091" width="17.7109375" style="1" customWidth="1"/>
    <col min="4092" max="4092" width="16" style="1" customWidth="1"/>
    <col min="4093" max="4093" width="14.42578125" style="1" customWidth="1"/>
    <col min="4094" max="4106" width="11.7109375" style="1" customWidth="1"/>
    <col min="4107" max="4344" width="9.140625" style="1"/>
    <col min="4345" max="4345" width="10.28515625" style="1" customWidth="1"/>
    <col min="4346" max="4346" width="10.7109375" style="1" customWidth="1"/>
    <col min="4347" max="4347" width="17.7109375" style="1" customWidth="1"/>
    <col min="4348" max="4348" width="16" style="1" customWidth="1"/>
    <col min="4349" max="4349" width="14.42578125" style="1" customWidth="1"/>
    <col min="4350" max="4362" width="11.7109375" style="1" customWidth="1"/>
    <col min="4363" max="4600" width="9.140625" style="1"/>
    <col min="4601" max="4601" width="10.28515625" style="1" customWidth="1"/>
    <col min="4602" max="4602" width="10.7109375" style="1" customWidth="1"/>
    <col min="4603" max="4603" width="17.7109375" style="1" customWidth="1"/>
    <col min="4604" max="4604" width="16" style="1" customWidth="1"/>
    <col min="4605" max="4605" width="14.42578125" style="1" customWidth="1"/>
    <col min="4606" max="4618" width="11.7109375" style="1" customWidth="1"/>
    <col min="4619" max="4856" width="9.140625" style="1"/>
    <col min="4857" max="4857" width="10.28515625" style="1" customWidth="1"/>
    <col min="4858" max="4858" width="10.7109375" style="1" customWidth="1"/>
    <col min="4859" max="4859" width="17.7109375" style="1" customWidth="1"/>
    <col min="4860" max="4860" width="16" style="1" customWidth="1"/>
    <col min="4861" max="4861" width="14.42578125" style="1" customWidth="1"/>
    <col min="4862" max="4874" width="11.7109375" style="1" customWidth="1"/>
    <col min="4875" max="5112" width="9.140625" style="1"/>
    <col min="5113" max="5113" width="10.28515625" style="1" customWidth="1"/>
    <col min="5114" max="5114" width="10.7109375" style="1" customWidth="1"/>
    <col min="5115" max="5115" width="17.7109375" style="1" customWidth="1"/>
    <col min="5116" max="5116" width="16" style="1" customWidth="1"/>
    <col min="5117" max="5117" width="14.42578125" style="1" customWidth="1"/>
    <col min="5118" max="5130" width="11.7109375" style="1" customWidth="1"/>
    <col min="5131" max="5368" width="9.140625" style="1"/>
    <col min="5369" max="5369" width="10.28515625" style="1" customWidth="1"/>
    <col min="5370" max="5370" width="10.7109375" style="1" customWidth="1"/>
    <col min="5371" max="5371" width="17.7109375" style="1" customWidth="1"/>
    <col min="5372" max="5372" width="16" style="1" customWidth="1"/>
    <col min="5373" max="5373" width="14.42578125" style="1" customWidth="1"/>
    <col min="5374" max="5386" width="11.7109375" style="1" customWidth="1"/>
    <col min="5387" max="5624" width="9.140625" style="1"/>
    <col min="5625" max="5625" width="10.28515625" style="1" customWidth="1"/>
    <col min="5626" max="5626" width="10.7109375" style="1" customWidth="1"/>
    <col min="5627" max="5627" width="17.7109375" style="1" customWidth="1"/>
    <col min="5628" max="5628" width="16" style="1" customWidth="1"/>
    <col min="5629" max="5629" width="14.42578125" style="1" customWidth="1"/>
    <col min="5630" max="5642" width="11.7109375" style="1" customWidth="1"/>
    <col min="5643" max="5880" width="9.140625" style="1"/>
    <col min="5881" max="5881" width="10.28515625" style="1" customWidth="1"/>
    <col min="5882" max="5882" width="10.7109375" style="1" customWidth="1"/>
    <col min="5883" max="5883" width="17.7109375" style="1" customWidth="1"/>
    <col min="5884" max="5884" width="16" style="1" customWidth="1"/>
    <col min="5885" max="5885" width="14.42578125" style="1" customWidth="1"/>
    <col min="5886" max="5898" width="11.7109375" style="1" customWidth="1"/>
    <col min="5899" max="6136" width="9.140625" style="1"/>
    <col min="6137" max="6137" width="10.28515625" style="1" customWidth="1"/>
    <col min="6138" max="6138" width="10.7109375" style="1" customWidth="1"/>
    <col min="6139" max="6139" width="17.7109375" style="1" customWidth="1"/>
    <col min="6140" max="6140" width="16" style="1" customWidth="1"/>
    <col min="6141" max="6141" width="14.42578125" style="1" customWidth="1"/>
    <col min="6142" max="6154" width="11.7109375" style="1" customWidth="1"/>
    <col min="6155" max="6392" width="9.140625" style="1"/>
    <col min="6393" max="6393" width="10.28515625" style="1" customWidth="1"/>
    <col min="6394" max="6394" width="10.7109375" style="1" customWidth="1"/>
    <col min="6395" max="6395" width="17.7109375" style="1" customWidth="1"/>
    <col min="6396" max="6396" width="16" style="1" customWidth="1"/>
    <col min="6397" max="6397" width="14.42578125" style="1" customWidth="1"/>
    <col min="6398" max="6410" width="11.7109375" style="1" customWidth="1"/>
    <col min="6411" max="6648" width="9.140625" style="1"/>
    <col min="6649" max="6649" width="10.28515625" style="1" customWidth="1"/>
    <col min="6650" max="6650" width="10.7109375" style="1" customWidth="1"/>
    <col min="6651" max="6651" width="17.7109375" style="1" customWidth="1"/>
    <col min="6652" max="6652" width="16" style="1" customWidth="1"/>
    <col min="6653" max="6653" width="14.42578125" style="1" customWidth="1"/>
    <col min="6654" max="6666" width="11.7109375" style="1" customWidth="1"/>
    <col min="6667" max="6904" width="9.140625" style="1"/>
    <col min="6905" max="6905" width="10.28515625" style="1" customWidth="1"/>
    <col min="6906" max="6906" width="10.7109375" style="1" customWidth="1"/>
    <col min="6907" max="6907" width="17.7109375" style="1" customWidth="1"/>
    <col min="6908" max="6908" width="16" style="1" customWidth="1"/>
    <col min="6909" max="6909" width="14.42578125" style="1" customWidth="1"/>
    <col min="6910" max="6922" width="11.7109375" style="1" customWidth="1"/>
    <col min="6923" max="7160" width="9.140625" style="1"/>
    <col min="7161" max="7161" width="10.28515625" style="1" customWidth="1"/>
    <col min="7162" max="7162" width="10.7109375" style="1" customWidth="1"/>
    <col min="7163" max="7163" width="17.7109375" style="1" customWidth="1"/>
    <col min="7164" max="7164" width="16" style="1" customWidth="1"/>
    <col min="7165" max="7165" width="14.42578125" style="1" customWidth="1"/>
    <col min="7166" max="7178" width="11.7109375" style="1" customWidth="1"/>
    <col min="7179" max="7416" width="9.140625" style="1"/>
    <col min="7417" max="7417" width="10.28515625" style="1" customWidth="1"/>
    <col min="7418" max="7418" width="10.7109375" style="1" customWidth="1"/>
    <col min="7419" max="7419" width="17.7109375" style="1" customWidth="1"/>
    <col min="7420" max="7420" width="16" style="1" customWidth="1"/>
    <col min="7421" max="7421" width="14.42578125" style="1" customWidth="1"/>
    <col min="7422" max="7434" width="11.7109375" style="1" customWidth="1"/>
    <col min="7435" max="7672" width="9.140625" style="1"/>
    <col min="7673" max="7673" width="10.28515625" style="1" customWidth="1"/>
    <col min="7674" max="7674" width="10.7109375" style="1" customWidth="1"/>
    <col min="7675" max="7675" width="17.7109375" style="1" customWidth="1"/>
    <col min="7676" max="7676" width="16" style="1" customWidth="1"/>
    <col min="7677" max="7677" width="14.42578125" style="1" customWidth="1"/>
    <col min="7678" max="7690" width="11.7109375" style="1" customWidth="1"/>
    <col min="7691" max="7928" width="9.140625" style="1"/>
    <col min="7929" max="7929" width="10.28515625" style="1" customWidth="1"/>
    <col min="7930" max="7930" width="10.7109375" style="1" customWidth="1"/>
    <col min="7931" max="7931" width="17.7109375" style="1" customWidth="1"/>
    <col min="7932" max="7932" width="16" style="1" customWidth="1"/>
    <col min="7933" max="7933" width="14.42578125" style="1" customWidth="1"/>
    <col min="7934" max="7946" width="11.7109375" style="1" customWidth="1"/>
    <col min="7947" max="8184" width="9.140625" style="1"/>
    <col min="8185" max="8185" width="10.28515625" style="1" customWidth="1"/>
    <col min="8186" max="8186" width="10.7109375" style="1" customWidth="1"/>
    <col min="8187" max="8187" width="17.7109375" style="1" customWidth="1"/>
    <col min="8188" max="8188" width="16" style="1" customWidth="1"/>
    <col min="8189" max="8189" width="14.42578125" style="1" customWidth="1"/>
    <col min="8190" max="8202" width="11.7109375" style="1" customWidth="1"/>
    <col min="8203" max="8440" width="9.140625" style="1"/>
    <col min="8441" max="8441" width="10.28515625" style="1" customWidth="1"/>
    <col min="8442" max="8442" width="10.7109375" style="1" customWidth="1"/>
    <col min="8443" max="8443" width="17.7109375" style="1" customWidth="1"/>
    <col min="8444" max="8444" width="16" style="1" customWidth="1"/>
    <col min="8445" max="8445" width="14.42578125" style="1" customWidth="1"/>
    <col min="8446" max="8458" width="11.7109375" style="1" customWidth="1"/>
    <col min="8459" max="8696" width="9.140625" style="1"/>
    <col min="8697" max="8697" width="10.28515625" style="1" customWidth="1"/>
    <col min="8698" max="8698" width="10.7109375" style="1" customWidth="1"/>
    <col min="8699" max="8699" width="17.7109375" style="1" customWidth="1"/>
    <col min="8700" max="8700" width="16" style="1" customWidth="1"/>
    <col min="8701" max="8701" width="14.42578125" style="1" customWidth="1"/>
    <col min="8702" max="8714" width="11.7109375" style="1" customWidth="1"/>
    <col min="8715" max="8952" width="9.140625" style="1"/>
    <col min="8953" max="8953" width="10.28515625" style="1" customWidth="1"/>
    <col min="8954" max="8954" width="10.7109375" style="1" customWidth="1"/>
    <col min="8955" max="8955" width="17.7109375" style="1" customWidth="1"/>
    <col min="8956" max="8956" width="16" style="1" customWidth="1"/>
    <col min="8957" max="8957" width="14.42578125" style="1" customWidth="1"/>
    <col min="8958" max="8970" width="11.7109375" style="1" customWidth="1"/>
    <col min="8971" max="9208" width="9.140625" style="1"/>
    <col min="9209" max="9209" width="10.28515625" style="1" customWidth="1"/>
    <col min="9210" max="9210" width="10.7109375" style="1" customWidth="1"/>
    <col min="9211" max="9211" width="17.7109375" style="1" customWidth="1"/>
    <col min="9212" max="9212" width="16" style="1" customWidth="1"/>
    <col min="9213" max="9213" width="14.42578125" style="1" customWidth="1"/>
    <col min="9214" max="9226" width="11.7109375" style="1" customWidth="1"/>
    <col min="9227" max="9464" width="9.140625" style="1"/>
    <col min="9465" max="9465" width="10.28515625" style="1" customWidth="1"/>
    <col min="9466" max="9466" width="10.7109375" style="1" customWidth="1"/>
    <col min="9467" max="9467" width="17.7109375" style="1" customWidth="1"/>
    <col min="9468" max="9468" width="16" style="1" customWidth="1"/>
    <col min="9469" max="9469" width="14.42578125" style="1" customWidth="1"/>
    <col min="9470" max="9482" width="11.7109375" style="1" customWidth="1"/>
    <col min="9483" max="9720" width="9.140625" style="1"/>
    <col min="9721" max="9721" width="10.28515625" style="1" customWidth="1"/>
    <col min="9722" max="9722" width="10.7109375" style="1" customWidth="1"/>
    <col min="9723" max="9723" width="17.7109375" style="1" customWidth="1"/>
    <col min="9724" max="9724" width="16" style="1" customWidth="1"/>
    <col min="9725" max="9725" width="14.42578125" style="1" customWidth="1"/>
    <col min="9726" max="9738" width="11.7109375" style="1" customWidth="1"/>
    <col min="9739" max="9976" width="9.140625" style="1"/>
    <col min="9977" max="9977" width="10.28515625" style="1" customWidth="1"/>
    <col min="9978" max="9978" width="10.7109375" style="1" customWidth="1"/>
    <col min="9979" max="9979" width="17.7109375" style="1" customWidth="1"/>
    <col min="9980" max="9980" width="16" style="1" customWidth="1"/>
    <col min="9981" max="9981" width="14.42578125" style="1" customWidth="1"/>
    <col min="9982" max="9994" width="11.7109375" style="1" customWidth="1"/>
    <col min="9995" max="10232" width="9.140625" style="1"/>
    <col min="10233" max="10233" width="10.28515625" style="1" customWidth="1"/>
    <col min="10234" max="10234" width="10.7109375" style="1" customWidth="1"/>
    <col min="10235" max="10235" width="17.7109375" style="1" customWidth="1"/>
    <col min="10236" max="10236" width="16" style="1" customWidth="1"/>
    <col min="10237" max="10237" width="14.42578125" style="1" customWidth="1"/>
    <col min="10238" max="10250" width="11.7109375" style="1" customWidth="1"/>
    <col min="10251" max="10488" width="9.140625" style="1"/>
    <col min="10489" max="10489" width="10.28515625" style="1" customWidth="1"/>
    <col min="10490" max="10490" width="10.7109375" style="1" customWidth="1"/>
    <col min="10491" max="10491" width="17.7109375" style="1" customWidth="1"/>
    <col min="10492" max="10492" width="16" style="1" customWidth="1"/>
    <col min="10493" max="10493" width="14.42578125" style="1" customWidth="1"/>
    <col min="10494" max="10506" width="11.7109375" style="1" customWidth="1"/>
    <col min="10507" max="10744" width="9.140625" style="1"/>
    <col min="10745" max="10745" width="10.28515625" style="1" customWidth="1"/>
    <col min="10746" max="10746" width="10.7109375" style="1" customWidth="1"/>
    <col min="10747" max="10747" width="17.7109375" style="1" customWidth="1"/>
    <col min="10748" max="10748" width="16" style="1" customWidth="1"/>
    <col min="10749" max="10749" width="14.42578125" style="1" customWidth="1"/>
    <col min="10750" max="10762" width="11.7109375" style="1" customWidth="1"/>
    <col min="10763" max="11000" width="9.140625" style="1"/>
    <col min="11001" max="11001" width="10.28515625" style="1" customWidth="1"/>
    <col min="11002" max="11002" width="10.7109375" style="1" customWidth="1"/>
    <col min="11003" max="11003" width="17.7109375" style="1" customWidth="1"/>
    <col min="11004" max="11004" width="16" style="1" customWidth="1"/>
    <col min="11005" max="11005" width="14.42578125" style="1" customWidth="1"/>
    <col min="11006" max="11018" width="11.7109375" style="1" customWidth="1"/>
    <col min="11019" max="11256" width="9.140625" style="1"/>
    <col min="11257" max="11257" width="10.28515625" style="1" customWidth="1"/>
    <col min="11258" max="11258" width="10.7109375" style="1" customWidth="1"/>
    <col min="11259" max="11259" width="17.7109375" style="1" customWidth="1"/>
    <col min="11260" max="11260" width="16" style="1" customWidth="1"/>
    <col min="11261" max="11261" width="14.42578125" style="1" customWidth="1"/>
    <col min="11262" max="11274" width="11.7109375" style="1" customWidth="1"/>
    <col min="11275" max="11512" width="9.140625" style="1"/>
    <col min="11513" max="11513" width="10.28515625" style="1" customWidth="1"/>
    <col min="11514" max="11514" width="10.7109375" style="1" customWidth="1"/>
    <col min="11515" max="11515" width="17.7109375" style="1" customWidth="1"/>
    <col min="11516" max="11516" width="16" style="1" customWidth="1"/>
    <col min="11517" max="11517" width="14.42578125" style="1" customWidth="1"/>
    <col min="11518" max="11530" width="11.7109375" style="1" customWidth="1"/>
    <col min="11531" max="11768" width="9.140625" style="1"/>
    <col min="11769" max="11769" width="10.28515625" style="1" customWidth="1"/>
    <col min="11770" max="11770" width="10.7109375" style="1" customWidth="1"/>
    <col min="11771" max="11771" width="17.7109375" style="1" customWidth="1"/>
    <col min="11772" max="11772" width="16" style="1" customWidth="1"/>
    <col min="11773" max="11773" width="14.42578125" style="1" customWidth="1"/>
    <col min="11774" max="11786" width="11.7109375" style="1" customWidth="1"/>
    <col min="11787" max="12024" width="9.140625" style="1"/>
    <col min="12025" max="12025" width="10.28515625" style="1" customWidth="1"/>
    <col min="12026" max="12026" width="10.7109375" style="1" customWidth="1"/>
    <col min="12027" max="12027" width="17.7109375" style="1" customWidth="1"/>
    <col min="12028" max="12028" width="16" style="1" customWidth="1"/>
    <col min="12029" max="12029" width="14.42578125" style="1" customWidth="1"/>
    <col min="12030" max="12042" width="11.7109375" style="1" customWidth="1"/>
    <col min="12043" max="12280" width="9.140625" style="1"/>
    <col min="12281" max="12281" width="10.28515625" style="1" customWidth="1"/>
    <col min="12282" max="12282" width="10.7109375" style="1" customWidth="1"/>
    <col min="12283" max="12283" width="17.7109375" style="1" customWidth="1"/>
    <col min="12284" max="12284" width="16" style="1" customWidth="1"/>
    <col min="12285" max="12285" width="14.42578125" style="1" customWidth="1"/>
    <col min="12286" max="12298" width="11.7109375" style="1" customWidth="1"/>
    <col min="12299" max="12536" width="9.140625" style="1"/>
    <col min="12537" max="12537" width="10.28515625" style="1" customWidth="1"/>
    <col min="12538" max="12538" width="10.7109375" style="1" customWidth="1"/>
    <col min="12539" max="12539" width="17.7109375" style="1" customWidth="1"/>
    <col min="12540" max="12540" width="16" style="1" customWidth="1"/>
    <col min="12541" max="12541" width="14.42578125" style="1" customWidth="1"/>
    <col min="12542" max="12554" width="11.7109375" style="1" customWidth="1"/>
    <col min="12555" max="12792" width="9.140625" style="1"/>
    <col min="12793" max="12793" width="10.28515625" style="1" customWidth="1"/>
    <col min="12794" max="12794" width="10.7109375" style="1" customWidth="1"/>
    <col min="12795" max="12795" width="17.7109375" style="1" customWidth="1"/>
    <col min="12796" max="12796" width="16" style="1" customWidth="1"/>
    <col min="12797" max="12797" width="14.42578125" style="1" customWidth="1"/>
    <col min="12798" max="12810" width="11.7109375" style="1" customWidth="1"/>
    <col min="12811" max="13048" width="9.140625" style="1"/>
    <col min="13049" max="13049" width="10.28515625" style="1" customWidth="1"/>
    <col min="13050" max="13050" width="10.7109375" style="1" customWidth="1"/>
    <col min="13051" max="13051" width="17.7109375" style="1" customWidth="1"/>
    <col min="13052" max="13052" width="16" style="1" customWidth="1"/>
    <col min="13053" max="13053" width="14.42578125" style="1" customWidth="1"/>
    <col min="13054" max="13066" width="11.7109375" style="1" customWidth="1"/>
    <col min="13067" max="13304" width="9.140625" style="1"/>
    <col min="13305" max="13305" width="10.28515625" style="1" customWidth="1"/>
    <col min="13306" max="13306" width="10.7109375" style="1" customWidth="1"/>
    <col min="13307" max="13307" width="17.7109375" style="1" customWidth="1"/>
    <col min="13308" max="13308" width="16" style="1" customWidth="1"/>
    <col min="13309" max="13309" width="14.42578125" style="1" customWidth="1"/>
    <col min="13310" max="13322" width="11.7109375" style="1" customWidth="1"/>
    <col min="13323" max="13560" width="9.140625" style="1"/>
    <col min="13561" max="13561" width="10.28515625" style="1" customWidth="1"/>
    <col min="13562" max="13562" width="10.7109375" style="1" customWidth="1"/>
    <col min="13563" max="13563" width="17.7109375" style="1" customWidth="1"/>
    <col min="13564" max="13564" width="16" style="1" customWidth="1"/>
    <col min="13565" max="13565" width="14.42578125" style="1" customWidth="1"/>
    <col min="13566" max="13578" width="11.7109375" style="1" customWidth="1"/>
    <col min="13579" max="13816" width="9.140625" style="1"/>
    <col min="13817" max="13817" width="10.28515625" style="1" customWidth="1"/>
    <col min="13818" max="13818" width="10.7109375" style="1" customWidth="1"/>
    <col min="13819" max="13819" width="17.7109375" style="1" customWidth="1"/>
    <col min="13820" max="13820" width="16" style="1" customWidth="1"/>
    <col min="13821" max="13821" width="14.42578125" style="1" customWidth="1"/>
    <col min="13822" max="13834" width="11.7109375" style="1" customWidth="1"/>
    <col min="13835" max="14072" width="9.140625" style="1"/>
    <col min="14073" max="14073" width="10.28515625" style="1" customWidth="1"/>
    <col min="14074" max="14074" width="10.7109375" style="1" customWidth="1"/>
    <col min="14075" max="14075" width="17.7109375" style="1" customWidth="1"/>
    <col min="14076" max="14076" width="16" style="1" customWidth="1"/>
    <col min="14077" max="14077" width="14.42578125" style="1" customWidth="1"/>
    <col min="14078" max="14090" width="11.7109375" style="1" customWidth="1"/>
    <col min="14091" max="14328" width="9.140625" style="1"/>
    <col min="14329" max="14329" width="10.28515625" style="1" customWidth="1"/>
    <col min="14330" max="14330" width="10.7109375" style="1" customWidth="1"/>
    <col min="14331" max="14331" width="17.7109375" style="1" customWidth="1"/>
    <col min="14332" max="14332" width="16" style="1" customWidth="1"/>
    <col min="14333" max="14333" width="14.42578125" style="1" customWidth="1"/>
    <col min="14334" max="14346" width="11.7109375" style="1" customWidth="1"/>
    <col min="14347" max="14584" width="9.140625" style="1"/>
    <col min="14585" max="14585" width="10.28515625" style="1" customWidth="1"/>
    <col min="14586" max="14586" width="10.7109375" style="1" customWidth="1"/>
    <col min="14587" max="14587" width="17.7109375" style="1" customWidth="1"/>
    <col min="14588" max="14588" width="16" style="1" customWidth="1"/>
    <col min="14589" max="14589" width="14.42578125" style="1" customWidth="1"/>
    <col min="14590" max="14602" width="11.7109375" style="1" customWidth="1"/>
    <col min="14603" max="14840" width="9.140625" style="1"/>
    <col min="14841" max="14841" width="10.28515625" style="1" customWidth="1"/>
    <col min="14842" max="14842" width="10.7109375" style="1" customWidth="1"/>
    <col min="14843" max="14843" width="17.7109375" style="1" customWidth="1"/>
    <col min="14844" max="14844" width="16" style="1" customWidth="1"/>
    <col min="14845" max="14845" width="14.42578125" style="1" customWidth="1"/>
    <col min="14846" max="14858" width="11.7109375" style="1" customWidth="1"/>
    <col min="14859" max="15096" width="9.140625" style="1"/>
    <col min="15097" max="15097" width="10.28515625" style="1" customWidth="1"/>
    <col min="15098" max="15098" width="10.7109375" style="1" customWidth="1"/>
    <col min="15099" max="15099" width="17.7109375" style="1" customWidth="1"/>
    <col min="15100" max="15100" width="16" style="1" customWidth="1"/>
    <col min="15101" max="15101" width="14.42578125" style="1" customWidth="1"/>
    <col min="15102" max="15114" width="11.7109375" style="1" customWidth="1"/>
    <col min="15115" max="15352" width="9.140625" style="1"/>
    <col min="15353" max="15353" width="10.28515625" style="1" customWidth="1"/>
    <col min="15354" max="15354" width="10.7109375" style="1" customWidth="1"/>
    <col min="15355" max="15355" width="17.7109375" style="1" customWidth="1"/>
    <col min="15356" max="15356" width="16" style="1" customWidth="1"/>
    <col min="15357" max="15357" width="14.42578125" style="1" customWidth="1"/>
    <col min="15358" max="15370" width="11.7109375" style="1" customWidth="1"/>
    <col min="15371" max="15608" width="9.140625" style="1"/>
    <col min="15609" max="15609" width="10.28515625" style="1" customWidth="1"/>
    <col min="15610" max="15610" width="10.7109375" style="1" customWidth="1"/>
    <col min="15611" max="15611" width="17.7109375" style="1" customWidth="1"/>
    <col min="15612" max="15612" width="16" style="1" customWidth="1"/>
    <col min="15613" max="15613" width="14.42578125" style="1" customWidth="1"/>
    <col min="15614" max="15626" width="11.7109375" style="1" customWidth="1"/>
    <col min="15627" max="15864" width="9.140625" style="1"/>
    <col min="15865" max="15865" width="10.28515625" style="1" customWidth="1"/>
    <col min="15866" max="15866" width="10.7109375" style="1" customWidth="1"/>
    <col min="15867" max="15867" width="17.7109375" style="1" customWidth="1"/>
    <col min="15868" max="15868" width="16" style="1" customWidth="1"/>
    <col min="15869" max="15869" width="14.42578125" style="1" customWidth="1"/>
    <col min="15870" max="15882" width="11.7109375" style="1" customWidth="1"/>
    <col min="15883" max="16120" width="9.140625" style="1"/>
    <col min="16121" max="16121" width="10.28515625" style="1" customWidth="1"/>
    <col min="16122" max="16122" width="10.7109375" style="1" customWidth="1"/>
    <col min="16123" max="16123" width="17.7109375" style="1" customWidth="1"/>
    <col min="16124" max="16124" width="16" style="1" customWidth="1"/>
    <col min="16125" max="16125" width="14.42578125" style="1" customWidth="1"/>
    <col min="16126" max="16138" width="11.7109375" style="1" customWidth="1"/>
    <col min="16139" max="16384" width="9.140625" style="1"/>
  </cols>
  <sheetData>
    <row r="1" spans="1:11" s="239" customFormat="1" ht="26.45" customHeight="1" thickBot="1">
      <c r="A1" s="238" t="s">
        <v>39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1" ht="79.5" customHeight="1" thickBot="1">
      <c r="A2" s="10" t="s">
        <v>32</v>
      </c>
      <c r="B2" s="24" t="s">
        <v>58</v>
      </c>
      <c r="C2" s="24" t="s">
        <v>40</v>
      </c>
      <c r="D2" s="24" t="s">
        <v>37</v>
      </c>
      <c r="E2" s="24" t="s">
        <v>91</v>
      </c>
      <c r="F2" s="24" t="s">
        <v>92</v>
      </c>
      <c r="G2" s="24" t="s">
        <v>78</v>
      </c>
      <c r="H2" s="24" t="s">
        <v>79</v>
      </c>
      <c r="I2" s="24" t="s">
        <v>59</v>
      </c>
      <c r="J2" s="24" t="s">
        <v>45</v>
      </c>
      <c r="K2" s="24" t="s">
        <v>46</v>
      </c>
    </row>
    <row r="3" spans="1:11" ht="19.899999999999999" hidden="1" customHeight="1" outlineLevel="1">
      <c r="A3" s="82" t="s">
        <v>99</v>
      </c>
      <c r="B3" s="83">
        <v>347</v>
      </c>
      <c r="C3" s="86">
        <v>329</v>
      </c>
      <c r="D3" s="83">
        <v>18</v>
      </c>
      <c r="E3" s="86" t="s">
        <v>88</v>
      </c>
      <c r="F3" s="86" t="s">
        <v>88</v>
      </c>
      <c r="G3" s="83">
        <v>1375</v>
      </c>
      <c r="H3" s="84">
        <v>4.1793313069908811</v>
      </c>
      <c r="I3" s="85">
        <v>1178</v>
      </c>
      <c r="J3" s="83">
        <v>92</v>
      </c>
      <c r="K3" s="115">
        <v>3</v>
      </c>
    </row>
    <row r="4" spans="1:11" ht="19.899999999999999" hidden="1" customHeight="1" outlineLevel="1">
      <c r="A4" s="82" t="s">
        <v>100</v>
      </c>
      <c r="B4" s="83">
        <v>340</v>
      </c>
      <c r="C4" s="83">
        <v>324</v>
      </c>
      <c r="D4" s="83">
        <v>16</v>
      </c>
      <c r="E4" s="83" t="s">
        <v>88</v>
      </c>
      <c r="F4" s="83" t="s">
        <v>88</v>
      </c>
      <c r="G4" s="83">
        <v>1301</v>
      </c>
      <c r="H4" s="84">
        <v>4.0154320987654319</v>
      </c>
      <c r="I4" s="85">
        <v>1179</v>
      </c>
      <c r="J4" s="83">
        <v>85</v>
      </c>
      <c r="K4" s="85">
        <v>6</v>
      </c>
    </row>
    <row r="5" spans="1:11" ht="19.899999999999999" hidden="1" customHeight="1" outlineLevel="1">
      <c r="A5" s="82" t="s">
        <v>101</v>
      </c>
      <c r="B5" s="83">
        <v>345</v>
      </c>
      <c r="C5" s="83">
        <v>325</v>
      </c>
      <c r="D5" s="83">
        <v>20</v>
      </c>
      <c r="E5" s="83" t="s">
        <v>88</v>
      </c>
      <c r="F5" s="83" t="s">
        <v>88</v>
      </c>
      <c r="G5" s="83">
        <v>1324</v>
      </c>
      <c r="H5" s="84">
        <v>4.0738461538461541</v>
      </c>
      <c r="I5" s="85">
        <v>1204</v>
      </c>
      <c r="J5" s="83">
        <v>78</v>
      </c>
      <c r="K5" s="85">
        <v>7</v>
      </c>
    </row>
    <row r="6" spans="1:11" ht="19.899999999999999" hidden="1" customHeight="1" outlineLevel="1">
      <c r="A6" s="82" t="s">
        <v>102</v>
      </c>
      <c r="B6" s="83">
        <v>340</v>
      </c>
      <c r="C6" s="83">
        <v>322</v>
      </c>
      <c r="D6" s="83">
        <v>18</v>
      </c>
      <c r="E6" s="83" t="s">
        <v>88</v>
      </c>
      <c r="F6" s="83" t="s">
        <v>88</v>
      </c>
      <c r="G6" s="86">
        <v>1290</v>
      </c>
      <c r="H6" s="84">
        <v>4.0062111801242235</v>
      </c>
      <c r="I6" s="85">
        <v>1233</v>
      </c>
      <c r="J6" s="83">
        <v>75</v>
      </c>
      <c r="K6" s="85">
        <v>7</v>
      </c>
    </row>
    <row r="7" spans="1:11" ht="19.899999999999999" hidden="1" customHeight="1" outlineLevel="1">
      <c r="A7" s="82" t="s">
        <v>103</v>
      </c>
      <c r="B7" s="83">
        <v>326</v>
      </c>
      <c r="C7" s="83">
        <v>309</v>
      </c>
      <c r="D7" s="83">
        <v>17</v>
      </c>
      <c r="E7" s="83" t="s">
        <v>88</v>
      </c>
      <c r="F7" s="83" t="s">
        <v>88</v>
      </c>
      <c r="G7" s="86">
        <v>1215</v>
      </c>
      <c r="H7" s="84">
        <v>3.9320388349514563</v>
      </c>
      <c r="I7" s="85">
        <v>1171</v>
      </c>
      <c r="J7" s="83">
        <v>70</v>
      </c>
      <c r="K7" s="85">
        <v>6</v>
      </c>
    </row>
    <row r="8" spans="1:11" ht="19.899999999999999" hidden="1" customHeight="1" outlineLevel="1">
      <c r="A8" s="82" t="s">
        <v>104</v>
      </c>
      <c r="B8" s="83">
        <v>304</v>
      </c>
      <c r="C8" s="83">
        <v>295</v>
      </c>
      <c r="D8" s="83">
        <v>9</v>
      </c>
      <c r="E8" s="83" t="s">
        <v>88</v>
      </c>
      <c r="F8" s="83" t="s">
        <v>88</v>
      </c>
      <c r="G8" s="86">
        <v>1184</v>
      </c>
      <c r="H8" s="84">
        <v>4.0135593220338981</v>
      </c>
      <c r="I8" s="85">
        <v>1134</v>
      </c>
      <c r="J8" s="83">
        <v>65</v>
      </c>
      <c r="K8" s="85">
        <v>7</v>
      </c>
    </row>
    <row r="9" spans="1:11" ht="18.600000000000001" hidden="1" customHeight="1" outlineLevel="1">
      <c r="A9" s="82" t="s">
        <v>105</v>
      </c>
      <c r="B9" s="87">
        <v>299</v>
      </c>
      <c r="C9" s="87">
        <v>291</v>
      </c>
      <c r="D9" s="83">
        <v>8</v>
      </c>
      <c r="E9" s="87" t="s">
        <v>88</v>
      </c>
      <c r="F9" s="87" t="s">
        <v>88</v>
      </c>
      <c r="G9" s="170">
        <v>1219</v>
      </c>
      <c r="H9" s="84">
        <v>4.1890034364261171</v>
      </c>
      <c r="I9" s="88">
        <v>1157</v>
      </c>
      <c r="J9" s="83">
        <v>58</v>
      </c>
      <c r="K9" s="88">
        <v>6</v>
      </c>
    </row>
    <row r="10" spans="1:11" s="117" customFormat="1" ht="18.600000000000001" hidden="1" customHeight="1" outlineLevel="1">
      <c r="A10" s="82" t="s">
        <v>106</v>
      </c>
      <c r="B10" s="87">
        <v>291</v>
      </c>
      <c r="C10" s="87">
        <v>278</v>
      </c>
      <c r="D10" s="87">
        <v>13</v>
      </c>
      <c r="E10" s="87" t="s">
        <v>88</v>
      </c>
      <c r="F10" s="87" t="s">
        <v>88</v>
      </c>
      <c r="G10" s="170">
        <v>1244</v>
      </c>
      <c r="H10" s="84">
        <v>4.4748201438848918</v>
      </c>
      <c r="I10" s="88">
        <v>1204</v>
      </c>
      <c r="J10" s="87">
        <v>58</v>
      </c>
      <c r="K10" s="88">
        <v>4</v>
      </c>
    </row>
    <row r="11" spans="1:11" s="92" customFormat="1" ht="18.600000000000001" hidden="1" customHeight="1" outlineLevel="1">
      <c r="A11" s="118" t="s">
        <v>107</v>
      </c>
      <c r="B11" s="89">
        <v>295</v>
      </c>
      <c r="C11" s="89">
        <v>280</v>
      </c>
      <c r="D11" s="89">
        <v>15</v>
      </c>
      <c r="E11" s="89" t="s">
        <v>88</v>
      </c>
      <c r="F11" s="89" t="s">
        <v>88</v>
      </c>
      <c r="G11" s="90">
        <v>1311</v>
      </c>
      <c r="H11" s="84">
        <v>4.6821428571428569</v>
      </c>
      <c r="I11" s="91">
        <v>1259</v>
      </c>
      <c r="J11" s="89">
        <v>58</v>
      </c>
      <c r="K11" s="91">
        <v>2</v>
      </c>
    </row>
    <row r="12" spans="1:11" s="92" customFormat="1" ht="18.600000000000001" customHeight="1" collapsed="1">
      <c r="A12" s="118" t="s">
        <v>75</v>
      </c>
      <c r="B12" s="89">
        <v>297</v>
      </c>
      <c r="C12" s="89">
        <v>278</v>
      </c>
      <c r="D12" s="89">
        <v>19</v>
      </c>
      <c r="E12" s="89" t="s">
        <v>88</v>
      </c>
      <c r="F12" s="89" t="s">
        <v>88</v>
      </c>
      <c r="G12" s="90">
        <v>1447</v>
      </c>
      <c r="H12" s="84">
        <v>5.2050359712230216</v>
      </c>
      <c r="I12" s="91">
        <v>1396</v>
      </c>
      <c r="J12" s="89">
        <v>60</v>
      </c>
      <c r="K12" s="91">
        <v>2</v>
      </c>
    </row>
    <row r="13" spans="1:11" s="92" customFormat="1" ht="18.600000000000001" customHeight="1">
      <c r="A13" s="118" t="s">
        <v>76</v>
      </c>
      <c r="B13" s="89">
        <v>300</v>
      </c>
      <c r="C13" s="89">
        <v>281</v>
      </c>
      <c r="D13" s="89">
        <v>19</v>
      </c>
      <c r="E13" s="89">
        <v>17</v>
      </c>
      <c r="F13" s="89">
        <v>2</v>
      </c>
      <c r="G13" s="90">
        <v>1501</v>
      </c>
      <c r="H13" s="84">
        <v>5.3416370106761564</v>
      </c>
      <c r="I13" s="91">
        <v>1443</v>
      </c>
      <c r="J13" s="89">
        <v>60</v>
      </c>
      <c r="K13" s="91">
        <v>2</v>
      </c>
    </row>
    <row r="14" spans="1:11" s="92" customFormat="1" ht="18.600000000000001" customHeight="1">
      <c r="A14" s="118" t="s">
        <v>77</v>
      </c>
      <c r="B14" s="89">
        <v>303</v>
      </c>
      <c r="C14" s="89">
        <v>279</v>
      </c>
      <c r="D14" s="89">
        <v>24</v>
      </c>
      <c r="E14" s="89">
        <v>19</v>
      </c>
      <c r="F14" s="89">
        <v>7</v>
      </c>
      <c r="G14" s="90">
        <v>1533</v>
      </c>
      <c r="H14" s="84">
        <v>5.4946236559139781</v>
      </c>
      <c r="I14" s="91">
        <v>1478</v>
      </c>
      <c r="J14" s="89">
        <v>59</v>
      </c>
      <c r="K14" s="91">
        <v>2</v>
      </c>
    </row>
    <row r="15" spans="1:11" s="92" customFormat="1" ht="18.600000000000001" customHeight="1">
      <c r="A15" s="118" t="s">
        <v>108</v>
      </c>
      <c r="B15" s="89">
        <v>306</v>
      </c>
      <c r="C15" s="89">
        <v>278</v>
      </c>
      <c r="D15" s="89">
        <v>28</v>
      </c>
      <c r="E15" s="89">
        <v>19</v>
      </c>
      <c r="F15" s="89">
        <v>6</v>
      </c>
      <c r="G15" s="90">
        <v>1578</v>
      </c>
      <c r="H15" s="84">
        <v>5.6762589928057556</v>
      </c>
      <c r="I15" s="91">
        <v>1523</v>
      </c>
      <c r="J15" s="89">
        <v>57</v>
      </c>
      <c r="K15" s="91">
        <v>2</v>
      </c>
    </row>
    <row r="16" spans="1:11" s="95" customFormat="1" ht="18.600000000000001" customHeight="1" thickBot="1">
      <c r="A16" s="116" t="s">
        <v>109</v>
      </c>
      <c r="B16" s="172">
        <v>307</v>
      </c>
      <c r="C16" s="172">
        <v>287</v>
      </c>
      <c r="D16" s="172">
        <v>20</v>
      </c>
      <c r="E16" s="172">
        <v>19</v>
      </c>
      <c r="F16" s="172">
        <v>6</v>
      </c>
      <c r="G16" s="172">
        <v>1623</v>
      </c>
      <c r="H16" s="173">
        <v>5.674825174825175</v>
      </c>
      <c r="I16" s="174">
        <v>1560</v>
      </c>
      <c r="J16" s="172">
        <v>54</v>
      </c>
      <c r="K16" s="174">
        <v>2</v>
      </c>
    </row>
    <row r="17" spans="1:11" ht="24" customHeight="1">
      <c r="A17" s="241" t="s">
        <v>89</v>
      </c>
      <c r="B17" s="241"/>
      <c r="C17" s="241"/>
      <c r="D17" s="241"/>
      <c r="E17" s="241"/>
      <c r="F17" s="241"/>
      <c r="G17" s="241"/>
      <c r="H17" s="241"/>
      <c r="I17" s="241"/>
      <c r="J17" s="241"/>
      <c r="K17" s="241"/>
    </row>
    <row r="18" spans="1:11" ht="24" customHeight="1">
      <c r="A18" s="241" t="s">
        <v>90</v>
      </c>
      <c r="B18" s="241"/>
      <c r="C18" s="241"/>
      <c r="D18" s="241"/>
      <c r="E18" s="241"/>
      <c r="F18" s="241"/>
      <c r="G18" s="241"/>
      <c r="H18" s="241"/>
      <c r="I18" s="241"/>
      <c r="J18" s="241"/>
      <c r="K18" s="241"/>
    </row>
    <row r="19" spans="1:11" ht="15" customHeight="1">
      <c r="A19" s="240" t="s">
        <v>20</v>
      </c>
      <c r="B19" s="240"/>
      <c r="C19" s="240"/>
      <c r="D19" s="240"/>
      <c r="E19" s="240"/>
      <c r="F19" s="240"/>
      <c r="G19" s="240"/>
      <c r="H19" s="240"/>
      <c r="I19" s="240"/>
      <c r="J19" s="240"/>
      <c r="K19" s="240"/>
    </row>
    <row r="20" spans="1:11" ht="18.600000000000001" customHeight="1">
      <c r="A20" s="93" t="s">
        <v>21</v>
      </c>
      <c r="B20" s="94" t="s">
        <v>60</v>
      </c>
    </row>
    <row r="21" spans="1:11" ht="18.600000000000001" customHeight="1">
      <c r="A21" s="93" t="s">
        <v>22</v>
      </c>
      <c r="B21" s="94" t="s">
        <v>61</v>
      </c>
    </row>
  </sheetData>
  <mergeCells count="4">
    <mergeCell ref="A1:XFD1"/>
    <mergeCell ref="A19:K19"/>
    <mergeCell ref="A17:K17"/>
    <mergeCell ref="A18:K18"/>
  </mergeCells>
  <hyperlinks>
    <hyperlink ref="B20" r:id="rId1"/>
    <hyperlink ref="B21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L41"/>
  <sheetViews>
    <sheetView zoomScaleNormal="100" workbookViewId="0">
      <selection sqref="A1:XFD1"/>
    </sheetView>
  </sheetViews>
  <sheetFormatPr defaultColWidth="9.140625" defaultRowHeight="12.75" outlineLevelRow="1" outlineLevelCol="1"/>
  <cols>
    <col min="1" max="1" width="25" style="4" customWidth="1"/>
    <col min="2" max="2" width="17.85546875" style="4" customWidth="1"/>
    <col min="3" max="3" width="17.85546875" style="4" hidden="1" customWidth="1" outlineLevel="1"/>
    <col min="4" max="4" width="17.85546875" style="4" customWidth="1" collapsed="1"/>
    <col min="5" max="5" width="17.85546875" style="4" customWidth="1"/>
    <col min="6" max="6" width="13.5703125" style="4" customWidth="1"/>
    <col min="7" max="7" width="13.5703125" style="4" hidden="1" customWidth="1" outlineLevel="1"/>
    <col min="8" max="8" width="13.5703125" style="4" customWidth="1" collapsed="1"/>
    <col min="9" max="17" width="12.7109375" style="4" customWidth="1"/>
    <col min="18" max="18" width="11.7109375" style="4" bestFit="1" customWidth="1"/>
    <col min="19" max="20" width="11.5703125" style="4" bestFit="1" customWidth="1"/>
    <col min="21" max="16384" width="9.140625" style="4"/>
  </cols>
  <sheetData>
    <row r="1" spans="1:37" s="243" customFormat="1" ht="25.9" customHeight="1">
      <c r="A1" s="243" t="s">
        <v>42</v>
      </c>
    </row>
    <row r="2" spans="1:37" s="135" customFormat="1" ht="13.5" outlineLevel="1" thickBot="1">
      <c r="D2" s="136"/>
      <c r="E2" s="136" t="s">
        <v>80</v>
      </c>
      <c r="F2" s="137"/>
      <c r="G2" s="137"/>
      <c r="H2" s="137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</row>
    <row r="3" spans="1:37" s="135" customFormat="1" ht="44.45" customHeight="1" outlineLevel="1" thickBot="1">
      <c r="A3" s="139" t="s">
        <v>0</v>
      </c>
      <c r="B3" s="140">
        <v>44012</v>
      </c>
      <c r="C3" s="140" t="s">
        <v>87</v>
      </c>
      <c r="D3" s="140">
        <v>44286</v>
      </c>
      <c r="E3" s="140">
        <v>44377</v>
      </c>
      <c r="F3" s="141" t="s">
        <v>110</v>
      </c>
      <c r="G3" s="141" t="s">
        <v>111</v>
      </c>
      <c r="H3" s="141" t="s">
        <v>69</v>
      </c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</row>
    <row r="4" spans="1:37" s="135" customFormat="1" ht="18.600000000000001" customHeight="1" outlineLevel="1">
      <c r="A4" s="142" t="s">
        <v>43</v>
      </c>
      <c r="B4" s="143">
        <v>370998.12</v>
      </c>
      <c r="C4" s="143">
        <v>414192.85</v>
      </c>
      <c r="D4" s="143">
        <v>441172.31</v>
      </c>
      <c r="E4" s="143">
        <v>467860.58</v>
      </c>
      <c r="F4" s="144">
        <f>E4/D4-1</f>
        <v>6.0493982498584398E-2</v>
      </c>
      <c r="G4" s="144">
        <f t="shared" ref="G4:G9" si="0">E4/C4-1</f>
        <v>0.12957184075002748</v>
      </c>
      <c r="H4" s="144">
        <f t="shared" ref="H4:H9" si="1">E4/B4-1</f>
        <v>0.26108612086767446</v>
      </c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</row>
    <row r="5" spans="1:37" s="135" customFormat="1" ht="18.600000000000001" customHeight="1" outlineLevel="1">
      <c r="A5" s="145" t="s">
        <v>47</v>
      </c>
      <c r="B5" s="146">
        <v>90.59</v>
      </c>
      <c r="C5" s="146">
        <v>111.66</v>
      </c>
      <c r="D5" s="146">
        <v>176.24</v>
      </c>
      <c r="E5" s="146">
        <v>174.87</v>
      </c>
      <c r="F5" s="147">
        <f t="shared" ref="F5:F9" si="2">E5/D5-1</f>
        <v>-7.7734906945075011E-3</v>
      </c>
      <c r="G5" s="147">
        <f t="shared" si="0"/>
        <v>0.56609349811929088</v>
      </c>
      <c r="H5" s="147">
        <f t="shared" si="1"/>
        <v>0.93034551274975152</v>
      </c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</row>
    <row r="6" spans="1:37" s="135" customFormat="1" ht="18.600000000000001" customHeight="1" outlineLevel="1">
      <c r="A6" s="145" t="s">
        <v>13</v>
      </c>
      <c r="B6" s="146">
        <v>354500.31</v>
      </c>
      <c r="C6" s="146">
        <v>399103.17</v>
      </c>
      <c r="D6" s="146">
        <v>423794.79</v>
      </c>
      <c r="E6" s="146">
        <v>444027.69</v>
      </c>
      <c r="F6" s="147">
        <f t="shared" si="2"/>
        <v>4.774221032778625E-2</v>
      </c>
      <c r="G6" s="147">
        <f t="shared" si="0"/>
        <v>0.11256367620432584</v>
      </c>
      <c r="H6" s="147">
        <f t="shared" si="1"/>
        <v>0.25254527986167341</v>
      </c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</row>
    <row r="7" spans="1:37" s="135" customFormat="1" ht="18.600000000000001" customHeight="1" outlineLevel="1">
      <c r="A7" s="148" t="s">
        <v>48</v>
      </c>
      <c r="B7" s="149">
        <v>1804.81</v>
      </c>
      <c r="C7" s="149">
        <v>1924.17</v>
      </c>
      <c r="D7" s="149">
        <v>1995.94</v>
      </c>
      <c r="E7" s="149">
        <v>2052.42</v>
      </c>
      <c r="F7" s="150">
        <f t="shared" si="2"/>
        <v>2.829744381093624E-2</v>
      </c>
      <c r="G7" s="150">
        <f t="shared" si="0"/>
        <v>6.6652114937869378E-2</v>
      </c>
      <c r="H7" s="150">
        <f t="shared" si="1"/>
        <v>0.13719449692765462</v>
      </c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</row>
    <row r="8" spans="1:37" s="135" customFormat="1" ht="18.600000000000001" customHeight="1" outlineLevel="1">
      <c r="A8" s="151" t="s">
        <v>49</v>
      </c>
      <c r="B8" s="149">
        <v>157.21</v>
      </c>
      <c r="C8" s="149">
        <v>170.68</v>
      </c>
      <c r="D8" s="149">
        <v>168.12</v>
      </c>
      <c r="E8" s="149">
        <v>176.24</v>
      </c>
      <c r="F8" s="150">
        <f t="shared" si="2"/>
        <v>4.8298834166071947E-2</v>
      </c>
      <c r="G8" s="150">
        <f t="shared" si="0"/>
        <v>3.2575580032810025E-2</v>
      </c>
      <c r="H8" s="150">
        <f t="shared" si="1"/>
        <v>0.12104827937154128</v>
      </c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</row>
    <row r="9" spans="1:37" s="135" customFormat="1" ht="18.600000000000001" customHeight="1" outlineLevel="1" thickBot="1">
      <c r="A9" s="152" t="s">
        <v>38</v>
      </c>
      <c r="B9" s="153">
        <v>372960.14</v>
      </c>
      <c r="C9" s="153">
        <f>SUM(C4,C7:C8)</f>
        <v>416287.69999999995</v>
      </c>
      <c r="D9" s="153">
        <f>SUM(D4,D7:D8)</f>
        <v>443336.37</v>
      </c>
      <c r="E9" s="153">
        <f>SUM(E4,E7:E8)</f>
        <v>470089.24</v>
      </c>
      <c r="F9" s="154">
        <f t="shared" si="2"/>
        <v>6.0344406212375468E-2</v>
      </c>
      <c r="G9" s="154">
        <f t="shared" si="0"/>
        <v>0.12924124349578436</v>
      </c>
      <c r="H9" s="155">
        <f t="shared" si="1"/>
        <v>0.26042756204456596</v>
      </c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</row>
    <row r="10" spans="1:37" ht="27" customHeight="1" outlineLevel="1">
      <c r="A10" s="246" t="s">
        <v>86</v>
      </c>
      <c r="B10" s="246"/>
      <c r="C10" s="246"/>
      <c r="D10" s="246"/>
      <c r="E10" s="246"/>
      <c r="F10" s="246"/>
      <c r="G10" s="246"/>
      <c r="H10" s="24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37" s="245" customFormat="1" ht="27.6" customHeight="1"/>
    <row r="12" spans="1:37" s="244" customFormat="1" ht="25.9" customHeight="1">
      <c r="A12" s="244" t="s">
        <v>19</v>
      </c>
    </row>
    <row r="13" spans="1:37" ht="16.5" outlineLevel="1" thickBot="1">
      <c r="B13" s="31"/>
      <c r="C13" s="18"/>
      <c r="D13" s="136"/>
      <c r="E13" s="136" t="s">
        <v>80</v>
      </c>
      <c r="F13" s="18"/>
      <c r="G13" s="18"/>
      <c r="I13" s="5"/>
      <c r="J13" s="7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s="135" customFormat="1" ht="46.9" customHeight="1" outlineLevel="1" thickBot="1">
      <c r="A14" s="139" t="s">
        <v>0</v>
      </c>
      <c r="B14" s="140">
        <v>44012</v>
      </c>
      <c r="C14" s="140" t="s">
        <v>87</v>
      </c>
      <c r="D14" s="140">
        <v>44286</v>
      </c>
      <c r="E14" s="140">
        <v>44377</v>
      </c>
      <c r="F14" s="141" t="s">
        <v>110</v>
      </c>
      <c r="G14" s="141" t="s">
        <v>111</v>
      </c>
      <c r="H14" s="141" t="s">
        <v>69</v>
      </c>
      <c r="I14" s="156"/>
      <c r="J14" s="157"/>
      <c r="K14" s="157"/>
      <c r="L14" s="157"/>
      <c r="M14" s="157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</row>
    <row r="15" spans="1:37" s="135" customFormat="1" ht="18.600000000000001" customHeight="1" outlineLevel="1">
      <c r="A15" s="142" t="s">
        <v>43</v>
      </c>
      <c r="B15" s="143">
        <v>289685.19</v>
      </c>
      <c r="C15" s="143">
        <v>322028.71000000002</v>
      </c>
      <c r="D15" s="143">
        <v>339946.29</v>
      </c>
      <c r="E15" s="143">
        <v>355173.22389066668</v>
      </c>
      <c r="F15" s="144">
        <f>E15/D15-1</f>
        <v>4.4792175524747346E-2</v>
      </c>
      <c r="G15" s="144">
        <f>E15/C15-1</f>
        <v>0.10292409608654651</v>
      </c>
      <c r="H15" s="144">
        <f>E15/B15-1</f>
        <v>0.2260662130869262</v>
      </c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</row>
    <row r="16" spans="1:37" s="135" customFormat="1" ht="18.600000000000001" customHeight="1" outlineLevel="1">
      <c r="A16" s="145" t="s">
        <v>5</v>
      </c>
      <c r="B16" s="146">
        <v>90.3</v>
      </c>
      <c r="C16" s="146">
        <v>110.78630083020001</v>
      </c>
      <c r="D16" s="146">
        <v>175.51</v>
      </c>
      <c r="E16" s="146">
        <v>170.39940794169999</v>
      </c>
      <c r="F16" s="147">
        <f>E16/D16-1</f>
        <v>-2.9118523493248283E-2</v>
      </c>
      <c r="G16" s="147">
        <f>E16/C16-1</f>
        <v>0.53809096129013123</v>
      </c>
      <c r="H16" s="147">
        <f>E16/B16-1</f>
        <v>0.88703663279844958</v>
      </c>
      <c r="I16" s="156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</row>
    <row r="17" spans="1:38" s="135" customFormat="1" ht="18.600000000000001" customHeight="1" outlineLevel="1" thickBot="1">
      <c r="A17" s="158" t="s">
        <v>13</v>
      </c>
      <c r="B17" s="146">
        <v>274649.11</v>
      </c>
      <c r="C17" s="146">
        <v>307360.37</v>
      </c>
      <c r="D17" s="146">
        <v>323145.17</v>
      </c>
      <c r="E17" s="146">
        <v>332049.69999000255</v>
      </c>
      <c r="F17" s="147">
        <f t="shared" ref="F17" si="3">E17/D17-1</f>
        <v>2.7555819540804327E-2</v>
      </c>
      <c r="G17" s="214">
        <f>E17/C17-1</f>
        <v>8.0326979011648536E-2</v>
      </c>
      <c r="H17" s="215">
        <f>E17/B17-1</f>
        <v>0.20899608955587934</v>
      </c>
      <c r="I17" s="104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</row>
    <row r="18" spans="1:38" ht="30" customHeight="1" outlineLevel="1">
      <c r="A18" s="246" t="s">
        <v>86</v>
      </c>
      <c r="B18" s="246"/>
      <c r="C18" s="246"/>
      <c r="D18" s="246"/>
      <c r="E18" s="246"/>
      <c r="F18" s="246"/>
      <c r="G18" s="246"/>
      <c r="H18" s="246"/>
    </row>
    <row r="19" spans="1:38" s="242" customFormat="1" ht="13.9" customHeight="1"/>
    <row r="20" spans="1:38" s="232" customFormat="1" ht="24.6" customHeight="1" thickBot="1">
      <c r="A20" s="231" t="s">
        <v>44</v>
      </c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</row>
    <row r="21" spans="1:38" s="32" customFormat="1" ht="73.900000000000006" customHeight="1" outlineLevel="1" thickBot="1">
      <c r="A21" s="159" t="s">
        <v>62</v>
      </c>
      <c r="B21" s="160" t="s">
        <v>85</v>
      </c>
      <c r="C21" s="106"/>
      <c r="D21" s="106"/>
      <c r="E21" s="106"/>
      <c r="F21" s="106"/>
      <c r="G21" s="106"/>
      <c r="H21" s="106"/>
      <c r="I21" s="106"/>
    </row>
    <row r="22" spans="1:38" s="8" customFormat="1" ht="18" customHeight="1" outlineLevel="1">
      <c r="A22" s="161" t="s">
        <v>82</v>
      </c>
      <c r="B22" s="162">
        <v>1.78</v>
      </c>
    </row>
    <row r="23" spans="1:38" s="8" customFormat="1" ht="18" customHeight="1" outlineLevel="1">
      <c r="A23" s="163" t="s">
        <v>83</v>
      </c>
      <c r="B23" s="164">
        <v>8.85</v>
      </c>
    </row>
    <row r="24" spans="1:38" s="8" customFormat="1" ht="18" customHeight="1" outlineLevel="1">
      <c r="A24" s="163" t="s">
        <v>84</v>
      </c>
      <c r="B24" s="164">
        <v>3.93</v>
      </c>
    </row>
    <row r="25" spans="1:38" s="106" customFormat="1" ht="18" customHeight="1" outlineLevel="1">
      <c r="A25" s="163" t="s">
        <v>81</v>
      </c>
      <c r="B25" s="164">
        <v>60.53</v>
      </c>
    </row>
    <row r="26" spans="1:38" s="8" customFormat="1" ht="18" customHeight="1" outlineLevel="1" thickBot="1">
      <c r="A26" s="165" t="s">
        <v>112</v>
      </c>
      <c r="B26" s="171">
        <v>-9.56</v>
      </c>
    </row>
    <row r="27" spans="1:38" s="134" customFormat="1" ht="28.9" customHeight="1" outlineLevel="1">
      <c r="A27" s="166" t="s">
        <v>64</v>
      </c>
      <c r="B27" s="167">
        <f>SUM(B23:B26)</f>
        <v>63.75</v>
      </c>
    </row>
    <row r="28" spans="1:38" s="134" customFormat="1" ht="28.9" customHeight="1" outlineLevel="1">
      <c r="A28" s="168" t="s">
        <v>71</v>
      </c>
      <c r="B28" s="169">
        <f>SUM(B22:B25)</f>
        <v>75.09</v>
      </c>
    </row>
    <row r="29" spans="1:38" outlineLevel="1">
      <c r="B29" s="31"/>
    </row>
    <row r="30" spans="1:38" outlineLevel="1">
      <c r="B30" s="31"/>
    </row>
    <row r="31" spans="1:38" outlineLevel="1">
      <c r="A31" s="133"/>
      <c r="B31" s="31"/>
    </row>
    <row r="32" spans="1:38" outlineLevel="1">
      <c r="B32" s="31"/>
      <c r="C32" s="31"/>
      <c r="D32" s="31"/>
      <c r="E32" s="31"/>
    </row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</sheetData>
  <mergeCells count="7">
    <mergeCell ref="A19:XFD19"/>
    <mergeCell ref="A1:XFD1"/>
    <mergeCell ref="A12:XFD12"/>
    <mergeCell ref="A20:XFD20"/>
    <mergeCell ref="A11:XFD11"/>
    <mergeCell ref="A10:H10"/>
    <mergeCell ref="A18:H18"/>
  </mergeCells>
  <phoneticPr fontId="22" type="noConversion"/>
  <conditionalFormatting sqref="G4 G6:G9 H4:H9">
    <cfRule type="cellIs" dxfId="8" priority="9" operator="lessThan">
      <formula>0</formula>
    </cfRule>
  </conditionalFormatting>
  <conditionalFormatting sqref="G15:H15 H16">
    <cfRule type="cellIs" dxfId="7" priority="8" operator="lessThan">
      <formula>0</formula>
    </cfRule>
  </conditionalFormatting>
  <conditionalFormatting sqref="G5">
    <cfRule type="cellIs" dxfId="6" priority="7" operator="lessThan">
      <formula>0</formula>
    </cfRule>
  </conditionalFormatting>
  <conditionalFormatting sqref="G16">
    <cfRule type="cellIs" dxfId="5" priority="6" operator="lessThan">
      <formula>0</formula>
    </cfRule>
  </conditionalFormatting>
  <conditionalFormatting sqref="F4 F6:F9">
    <cfRule type="cellIs" dxfId="4" priority="5" operator="lessThan">
      <formula>0</formula>
    </cfRule>
  </conditionalFormatting>
  <conditionalFormatting sqref="F5">
    <cfRule type="cellIs" dxfId="3" priority="4" operator="lessThan">
      <formula>0</formula>
    </cfRule>
  </conditionalFormatting>
  <conditionalFormatting sqref="F15 F17">
    <cfRule type="cellIs" dxfId="2" priority="3" operator="lessThan">
      <formula>0</formula>
    </cfRule>
  </conditionalFormatting>
  <conditionalFormatting sqref="F16">
    <cfRule type="cellIs" dxfId="1" priority="2" operator="lessThan">
      <formula>0</formula>
    </cfRule>
  </conditionalFormatting>
  <conditionalFormatting sqref="G17:H17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2021-08-31T17:25:30Z</dcterms:modified>
</cp:coreProperties>
</file>