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firstSheet="1" activeTab="12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<sst xmlns="http://schemas.openxmlformats.org/spreadsheetml/2006/main" count="446" uniqueCount="148">
  <si>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</si>
  <si>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</si>
  <si>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</si>
  <si>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</si>
  <si>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</si>
  <si>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</si>
  <si>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</si>
  <si>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</si>
  <si>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</si>
  <si>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</si>
  <si>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</si>
  <si>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</si>
  <si>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</si>
  <si>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</si>
  <si>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</si>
  <si>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</si>
  <si>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</si>
  <si>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</si>
  <si>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</si>
  <si>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</si>
  <si>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Конкорд Достаток</t>
  </si>
  <si>
    <t>Преміум-фонд Індексний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</si>
  <si>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</si>
  <si>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</si>
  <si>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</si>
  <si>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</si>
  <si>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</si>
  <si>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</si>
  <si>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</si>
  <si>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</si>
  <si>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</si>
  <si>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</si>
  <si>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</si>
  <si>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</si>
  <si>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</si>
  <si>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</si>
  <si>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</si>
  <si>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</si>
  <si>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</si>
  <si>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</si>
  <si>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</si>
  <si>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</si>
  <si>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</si>
  <si>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</si>
  <si>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</si>
  <si>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</si>
  <si>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</si>
  <si>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</si>
  <si>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</si>
  <si>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</si>
  <si>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</si>
  <si>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</si>
  <si>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</si>
  <si>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</si>
  <si>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</si>
  <si>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</si>
  <si>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</si>
  <si>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</si>
  <si>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</si>
  <si>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</si>
  <si>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</si>
  <si>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</si>
  <si>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</si>
  <si>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</si>
  <si>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</si>
  <si>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</si>
  <si>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</si>
  <si>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</si>
  <si>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</si>
  <si>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</si>
  <si>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</si>
  <si>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</si>
  <si>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</si>
  <si>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</si>
  <si>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</si>
  <si>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</si>
  <si>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</si>
  <si>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</si>
  <si>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</si>
  <si>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</si>
  <si>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</si>
  <si>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</si>
  <si>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</si>
  <si>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</si>
  <si>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</si>
  <si>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</si>
  <si>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</si>
  <si>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</si>
  <si>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</si>
  <si>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</si>
  <si>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</si>
  <si>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</si>
  <si>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</si>
  <si>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</si>
  <si>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</si>
  <si>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</si>
  <si>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</si>
  <si>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</si>
  <si>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</si>
  <si>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</si>
  <si>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</si>
  <si>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</si>
  <si>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</si>
  <si>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</si>
  <si>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</si>
  <si>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</si>
  <si>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</si>
  <si>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</si>
  <si>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http://www.am.eavex.com.ua/</t>
  </si>
  <si>
    <t>1 місяць*</t>
  </si>
  <si>
    <t>Назва фонду*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</si>
  <si>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</si>
  <si>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</si>
  <si>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</si>
  <si>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</si>
  <si>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</si>
  <si>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</si>
  <si>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</si>
  <si>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</si>
  <si>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</si>
  <si>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</si>
  <si>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</si>
  <si>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</si>
  <si>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</si>
  <si>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</si>
  <si>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</si>
  <si>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</si>
  <si>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</si>
  <si>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</si>
  <si>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</si>
  <si>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</si>
  <si>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</si>
  <si>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</si>
  <si>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</si>
  <si>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</si>
  <si>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</si>
  <si>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</si>
  <si>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ОТП Облігаційний</t>
  </si>
  <si>
    <t>"Золотий" депозит (за офіційним курсом золота)</t>
  </si>
  <si>
    <t>ТАСК Український Капітал</t>
  </si>
  <si>
    <t>ТАСК Універсал</t>
  </si>
  <si>
    <t>з початку 2015 року</t>
  </si>
  <si>
    <t>спец.</t>
  </si>
  <si>
    <t>Бонум Оптімум</t>
  </si>
  <si>
    <t>ТОВ КУА "Бонум Груп"</t>
  </si>
  <si>
    <t>http://bonum-group.com/</t>
  </si>
  <si>
    <t>червень</t>
  </si>
  <si>
    <t>липень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</si>
</sst>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2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38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9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0" fontId="11" fillId="0" borderId="40" xfId="0" applyFont="1" applyFill="1" applyBorder="1" applyAlignment="1">
      <alignment horizontal="left" vertical="center" wrapText="1" shrinkToFit="1"/>
    </xf>
    <xf numFmtId="0" fontId="11" fillId="0" borderId="41" xfId="0" applyFont="1" applyFill="1" applyBorder="1" applyAlignment="1">
      <alignment horizontal="left" vertical="center" wrapText="1" shrinkToFi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42" xfId="26" applyNumberFormat="1" applyFont="1" applyFill="1" applyBorder="1" applyAlignment="1">
      <alignment horizontal="right" vertical="center" indent="1"/>
    </xf>
    <xf numFmtId="4" fontId="11" fillId="0" borderId="4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4" xfId="0" applyFont="1" applyFill="1" applyBorder="1" applyAlignment="1">
      <alignment horizontal="left" vertical="center" wrapText="1" shrinkToFit="1"/>
    </xf>
    <xf numFmtId="4" fontId="11" fillId="0" borderId="45" xfId="0" applyNumberFormat="1" applyFont="1" applyFill="1" applyBorder="1" applyAlignment="1">
      <alignment horizontal="right" vertical="center" indent="1"/>
    </xf>
    <xf numFmtId="4" fontId="11" fillId="0" borderId="4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11" fillId="0" borderId="48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4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50" xfId="21" applyNumberFormat="1" applyFont="1" applyFill="1" applyBorder="1" applyAlignment="1">
      <alignment horizontal="right" vertical="center" indent="1"/>
      <protection/>
    </xf>
    <xf numFmtId="10" fontId="20" fillId="0" borderId="50" xfId="0" applyNumberFormat="1" applyFont="1" applyBorder="1" applyAlignment="1">
      <alignment horizontal="right" vertical="center" indent="1"/>
    </xf>
    <xf numFmtId="10" fontId="22" fillId="0" borderId="34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10" fontId="22" fillId="0" borderId="45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left" vertical="center" wrapText="1" shrinkToFit="1"/>
    </xf>
    <xf numFmtId="4" fontId="11" fillId="0" borderId="52" xfId="0" applyNumberFormat="1" applyFont="1" applyFill="1" applyBorder="1" applyAlignment="1">
      <alignment horizontal="right" vertical="center" indent="1"/>
    </xf>
    <xf numFmtId="10" fontId="22" fillId="0" borderId="52" xfId="21" applyNumberFormat="1" applyFont="1" applyFill="1" applyBorder="1" applyAlignment="1">
      <alignment horizontal="right" vertical="center" wrapText="1" indent="1"/>
      <protection/>
    </xf>
    <xf numFmtId="4" fontId="11" fillId="0" borderId="53" xfId="0" applyNumberFormat="1" applyFont="1" applyFill="1" applyBorder="1" applyAlignment="1">
      <alignment horizontal="right" vertical="center" indent="1"/>
    </xf>
    <xf numFmtId="4" fontId="11" fillId="0" borderId="19" xfId="0" applyNumberFormat="1" applyFont="1" applyFill="1" applyBorder="1" applyAlignment="1">
      <alignment horizontal="right" vertical="center" indent="1"/>
    </xf>
    <xf numFmtId="10" fontId="20" fillId="0" borderId="39" xfId="0" applyNumberFormat="1" applyFont="1" applyBorder="1" applyAlignment="1">
      <alignment horizontal="right" vertical="center" indent="1"/>
    </xf>
    <xf numFmtId="10" fontId="20" fillId="0" borderId="21" xfId="0" applyNumberFormat="1" applyFont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41" fillId="0" borderId="25" xfId="22" applyFont="1" applyFill="1" applyBorder="1" applyAlignment="1">
      <alignment horizontal="center" vertical="center" wrapText="1"/>
      <protection/>
    </xf>
    <xf numFmtId="0" fontId="41" fillId="0" borderId="54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7" xfId="0" applyBorder="1" applyAlignment="1">
      <alignment/>
    </xf>
    <xf numFmtId="0" fontId="10" fillId="0" borderId="38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22" fillId="0" borderId="44" xfId="20" applyFont="1" applyFill="1" applyBorder="1" applyAlignment="1">
      <alignment horizontal="left" vertical="center" wrapTex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38124411"/>
        <c:axId val="7575380"/>
      </c:barChart>
      <c:catAx>
        <c:axId val="381244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7575380"/>
        <c:crosses val="autoZero"/>
        <c:auto val="1"/>
        <c:lblOffset val="0"/>
        <c:noMultiLvlLbl val="0"/>
      </c:catAx>
      <c:valAx>
        <c:axId val="7575380"/>
        <c:scaling>
          <c:orientation val="minMax"/>
          <c:max val="0.07"/>
          <c:min val="-0.13"/>
        </c:scaling>
        <c:axPos val="l"/>
        <c:delete val="0"/>
        <c:numFmt formatCode="0%" sourceLinked="0"/>
        <c:majorTickMark val="out"/>
        <c:minorTickMark val="none"/>
        <c:tickLblPos val="nextTo"/>
        <c:crossAx val="38124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725"/>
          <c:w val="1"/>
          <c:h val="0.62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1069557"/>
        <c:axId val="9626014"/>
      </c:barChart>
      <c:catAx>
        <c:axId val="1069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26014"/>
        <c:crosses val="autoZero"/>
        <c:auto val="0"/>
        <c:lblOffset val="100"/>
        <c:tickLblSkip val="1"/>
        <c:noMultiLvlLbl val="0"/>
      </c:catAx>
      <c:valAx>
        <c:axId val="9626014"/>
        <c:scaling>
          <c:orientation val="minMax"/>
          <c:max val="0.5"/>
          <c:min val="-0.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69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75"/>
          <c:w val="0.59725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075"/>
          <c:y val="0.3135"/>
          <c:w val="0.44575"/>
          <c:h val="0.366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В_ВЧА!$B$29:$B$39</c:f>
              <c:strCache/>
            </c:strRef>
          </c:cat>
          <c:val>
            <c:numRef>
              <c:f>В_ВЧА!$C$29:$C$39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В_ВЧА!$B$29:$B$39</c:f>
              <c:strCache/>
            </c:strRef>
          </c:cat>
          <c:val>
            <c:numRef>
              <c:f>В_ВЧА!$D$29:$D$39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75"/>
          <c:w val="0.97075"/>
          <c:h val="0.5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ВЧА'!$C$61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ВЧА'!$B$62:$B$72</c:f>
              <c:strCache/>
            </c:strRef>
          </c:cat>
          <c:val>
            <c:numRef>
              <c:f>'В_динаміка ВЧА'!$C$62:$C$72</c:f>
              <c:numCache/>
            </c:numRef>
          </c:val>
        </c:ser>
        <c:ser>
          <c:idx val="0"/>
          <c:order val="1"/>
          <c:tx>
            <c:strRef>
              <c:f>'В_динаміка ВЧА'!$E$61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ВЧА'!$B$62:$B$72</c:f>
              <c:strCache/>
            </c:strRef>
          </c:cat>
          <c:val>
            <c:numRef>
              <c:f>'В_динаміка ВЧА'!$E$62:$E$72</c:f>
              <c:numCache/>
            </c:numRef>
          </c:val>
        </c:ser>
        <c:overlap val="-30"/>
        <c:axId val="19525263"/>
        <c:axId val="41509640"/>
      </c:barChart>
      <c:lineChart>
        <c:grouping val="standard"/>
        <c:varyColors val="0"/>
        <c:ser>
          <c:idx val="2"/>
          <c:order val="2"/>
          <c:tx>
            <c:strRef>
              <c:f>'В_динаміка ВЧА'!$D$61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ВЧА'!$B$62:$B$71</c:f>
              <c:strCache/>
            </c:strRef>
          </c:cat>
          <c:val>
            <c:numRef>
              <c:f>'В_динаміка ВЧА'!$D$62:$D$71</c:f>
              <c:numCache/>
            </c:numRef>
          </c:val>
          <c:smooth val="0"/>
        </c:ser>
        <c:axId val="38042441"/>
        <c:axId val="6837650"/>
      </c:lineChart>
      <c:catAx>
        <c:axId val="195252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1509640"/>
        <c:crosses val="autoZero"/>
        <c:auto val="0"/>
        <c:lblOffset val="40"/>
        <c:noMultiLvlLbl val="0"/>
      </c:catAx>
      <c:valAx>
        <c:axId val="41509640"/>
        <c:scaling>
          <c:orientation val="minMax"/>
          <c:max val="950"/>
          <c:min val="-250"/>
        </c:scaling>
        <c:axPos val="l"/>
        <c:delete val="0"/>
        <c:numFmt formatCode="#,##0" sourceLinked="0"/>
        <c:majorTickMark val="in"/>
        <c:minorTickMark val="none"/>
        <c:tickLblPos val="nextTo"/>
        <c:crossAx val="19525263"/>
        <c:crossesAt val="1"/>
        <c:crossBetween val="between"/>
        <c:dispUnits/>
      </c:valAx>
      <c:catAx>
        <c:axId val="38042441"/>
        <c:scaling>
          <c:orientation val="minMax"/>
        </c:scaling>
        <c:axPos val="b"/>
        <c:delete val="1"/>
        <c:majorTickMark val="in"/>
        <c:minorTickMark val="none"/>
        <c:tickLblPos val="nextTo"/>
        <c:crossAx val="6837650"/>
        <c:crosses val="autoZero"/>
        <c:auto val="0"/>
        <c:lblOffset val="100"/>
        <c:noMultiLvlLbl val="0"/>
      </c:catAx>
      <c:valAx>
        <c:axId val="6837650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380424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575"/>
          <c:y val="0.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025"/>
          <c:w val="1"/>
          <c:h val="0.90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'В_діаграма(дох)'!$A$2:$A$31</c:f>
              <c:strCache/>
            </c:strRef>
          </c:cat>
          <c:val>
            <c:numRef>
              <c:f>'В_діаграма(дох)'!$B$2:$B$31</c:f>
              <c:numCache/>
            </c:numRef>
          </c:val>
        </c:ser>
        <c:gapWidth val="60"/>
        <c:axId val="61538851"/>
        <c:axId val="16978748"/>
      </c:barChart>
      <c:catAx>
        <c:axId val="615388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978748"/>
        <c:crosses val="autoZero"/>
        <c:auto val="0"/>
        <c:lblOffset val="0"/>
        <c:tickLblSkip val="1"/>
        <c:noMultiLvlLbl val="0"/>
      </c:catAx>
      <c:valAx>
        <c:axId val="16978748"/>
        <c:scaling>
          <c:orientation val="minMax"/>
          <c:max val="0.03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538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ВЧА'!$B$38:$B$43</c:f>
              <c:strCache/>
            </c:strRef>
          </c:cat>
          <c:val>
            <c:numRef>
              <c:f>'І_динаміка ВЧА'!$C$38:$C$43</c:f>
              <c:numCache/>
            </c:numRef>
          </c:val>
        </c:ser>
        <c:ser>
          <c:idx val="0"/>
          <c:order val="1"/>
          <c:tx>
            <c:strRef>
              <c:f>'І_динаміка ВЧА'!$E$37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ВЧА'!$B$38:$B$43</c:f>
              <c:strCache/>
            </c:strRef>
          </c:cat>
          <c:val>
            <c:numRef>
              <c:f>'І_динаміка ВЧА'!$E$38:$E$43</c:f>
              <c:numCache/>
            </c:numRef>
          </c:val>
        </c:ser>
        <c:overlap val="-20"/>
        <c:axId val="18591005"/>
        <c:axId val="33101318"/>
      </c:barChart>
      <c:lineChart>
        <c:grouping val="standard"/>
        <c:varyColors val="0"/>
        <c:ser>
          <c:idx val="2"/>
          <c:order val="2"/>
          <c:tx>
            <c:strRef>
              <c:f>'І_динаміка ВЧА'!$D$37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ВЧА'!$D$38:$D$43</c:f>
              <c:numCache/>
            </c:numRef>
          </c:val>
          <c:smooth val="0"/>
        </c:ser>
        <c:axId val="29476407"/>
        <c:axId val="63961072"/>
      </c:lineChart>
      <c:catAx>
        <c:axId val="185910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3101318"/>
        <c:crosses val="autoZero"/>
        <c:auto val="0"/>
        <c:lblOffset val="100"/>
        <c:noMultiLvlLbl val="0"/>
      </c:catAx>
      <c:valAx>
        <c:axId val="33101318"/>
        <c:scaling>
          <c:orientation val="minMax"/>
          <c:max val="10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8591005"/>
        <c:crossesAt val="1"/>
        <c:crossBetween val="between"/>
        <c:dispUnits/>
      </c:valAx>
      <c:catAx>
        <c:axId val="29476407"/>
        <c:scaling>
          <c:orientation val="minMax"/>
        </c:scaling>
        <c:axPos val="b"/>
        <c:delete val="1"/>
        <c:majorTickMark val="in"/>
        <c:minorTickMark val="none"/>
        <c:tickLblPos val="nextTo"/>
        <c:crossAx val="63961072"/>
        <c:crosses val="autoZero"/>
        <c:auto val="0"/>
        <c:lblOffset val="100"/>
        <c:noMultiLvlLbl val="0"/>
      </c:catAx>
      <c:valAx>
        <c:axId val="63961072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94764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15"/>
          <c:w val="0.964"/>
          <c:h val="0.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'І_діаграма(дох)'!$A$2:$A$14</c:f>
              <c:strCache/>
            </c:strRef>
          </c:cat>
          <c:val>
            <c:numRef>
              <c:f>'І_діаграма(дох)'!$B$2:$B$14</c:f>
              <c:numCache/>
            </c:numRef>
          </c:val>
        </c:ser>
        <c:gapWidth val="60"/>
        <c:axId val="38778737"/>
        <c:axId val="13464314"/>
      </c:barChart>
      <c:catAx>
        <c:axId val="38778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64314"/>
        <c:crosses val="autoZero"/>
        <c:auto val="0"/>
        <c:lblOffset val="100"/>
        <c:tickLblSkip val="1"/>
        <c:noMultiLvlLbl val="0"/>
      </c:catAx>
      <c:valAx>
        <c:axId val="13464314"/>
        <c:scaling>
          <c:orientation val="minMax"/>
          <c:max val="0.03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78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ВЧА'!$C$37:$C$40</c:f>
              <c:numCache/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ВЧА'!$B$37:$B$40</c:f>
              <c:strCache/>
            </c:strRef>
          </c:cat>
          <c:val>
            <c:numRef>
              <c:f>'3_динаміка ВЧА'!$E$37:$E$40</c:f>
              <c:numCache/>
            </c:numRef>
          </c:val>
        </c:ser>
        <c:overlap val="-20"/>
        <c:axId val="54069963"/>
        <c:axId val="16867620"/>
      </c:barChart>
      <c:lineChart>
        <c:grouping val="standard"/>
        <c:varyColors val="0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ВЧА'!$D$37:$D$40</c:f>
              <c:numCache/>
            </c:numRef>
          </c:val>
          <c:smooth val="0"/>
        </c:ser>
        <c:axId val="17590853"/>
        <c:axId val="24099950"/>
      </c:lineChart>
      <c:catAx>
        <c:axId val="540699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6867620"/>
        <c:crosses val="autoZero"/>
        <c:auto val="0"/>
        <c:lblOffset val="100"/>
        <c:noMultiLvlLbl val="0"/>
      </c:catAx>
      <c:valAx>
        <c:axId val="1686762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069963"/>
        <c:crossesAt val="1"/>
        <c:crossBetween val="between"/>
        <c:dispUnits/>
      </c:valAx>
      <c:catAx>
        <c:axId val="17590853"/>
        <c:scaling>
          <c:orientation val="minMax"/>
        </c:scaling>
        <c:axPos val="b"/>
        <c:delete val="1"/>
        <c:majorTickMark val="in"/>
        <c:minorTickMark val="none"/>
        <c:tickLblPos val="nextTo"/>
        <c:crossAx val="24099950"/>
        <c:crosses val="autoZero"/>
        <c:auto val="0"/>
        <c:lblOffset val="100"/>
        <c:noMultiLvlLbl val="0"/>
      </c:catAx>
      <c:valAx>
        <c:axId val="24099950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5908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1"/>
          <c:h val="0.82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'З_діаграма(дох)'!$A$2:$A$12</c:f>
              <c:strCache/>
            </c:strRef>
          </c:cat>
          <c:val>
            <c:numRef>
              <c:f>'З_діаграма(дох)'!$B$2:$B$12</c:f>
              <c:numCache/>
            </c:numRef>
          </c:val>
        </c:ser>
        <c:gapWidth val="60"/>
        <c:axId val="15572959"/>
        <c:axId val="5938904"/>
      </c:barChart>
      <c:catAx>
        <c:axId val="15572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8904"/>
        <c:crosses val="autoZero"/>
        <c:auto val="0"/>
        <c:lblOffset val="100"/>
        <c:tickLblSkip val="1"/>
        <c:noMultiLvlLbl val="0"/>
      </c:catAx>
      <c:valAx>
        <c:axId val="5938904"/>
        <c:scaling>
          <c:orientation val="minMax"/>
          <c:max val="0.03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72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41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39</xdr:row>
      <xdr:rowOff>95250</xdr:rowOff>
    </xdr:from>
    <xdr:to>
      <xdr:col>4</xdr:col>
      <xdr:colOff>609600</xdr:colOff>
      <xdr:row>63</xdr:row>
      <xdr:rowOff>95250</xdr:rowOff>
    </xdr:to>
    <xdr:graphicFrame>
      <xdr:nvGraphicFramePr>
        <xdr:cNvPr id="1" name="Chart 2"/>
        <xdr:cNvGraphicFramePr/>
      </xdr:nvGraphicFramePr>
      <xdr:xfrm>
        <a:off x="304800" y="7391400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104775</xdr:rowOff>
    </xdr:from>
    <xdr:to>
      <xdr:col>12</xdr:col>
      <xdr:colOff>390525</xdr:colOff>
      <xdr:row>52</xdr:row>
      <xdr:rowOff>161925</xdr:rowOff>
    </xdr:to>
    <xdr:graphicFrame>
      <xdr:nvGraphicFramePr>
        <xdr:cNvPr id="1" name="Chart 7"/>
        <xdr:cNvGraphicFramePr/>
      </xdr:nvGraphicFramePr>
      <xdr:xfrm>
        <a:off x="47625" y="5457825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390525</xdr:colOff>
      <xdr:row>55</xdr:row>
      <xdr:rowOff>38100</xdr:rowOff>
    </xdr:to>
    <xdr:graphicFrame>
      <xdr:nvGraphicFramePr>
        <xdr:cNvPr id="1" name="Chart 1"/>
        <xdr:cNvGraphicFramePr/>
      </xdr:nvGraphicFramePr>
      <xdr:xfrm>
        <a:off x="5905500" y="190500"/>
        <a:ext cx="10658475" cy="937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19050</xdr:rowOff>
    </xdr:from>
    <xdr:to>
      <xdr:col>9</xdr:col>
      <xdr:colOff>666750</xdr:colOff>
      <xdr:row>30</xdr:row>
      <xdr:rowOff>152400</xdr:rowOff>
    </xdr:to>
    <xdr:graphicFrame>
      <xdr:nvGraphicFramePr>
        <xdr:cNvPr id="1" name="Chart 8"/>
        <xdr:cNvGraphicFramePr/>
      </xdr:nvGraphicFramePr>
      <xdr:xfrm>
        <a:off x="85725" y="247650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304800</xdr:colOff>
      <xdr:row>51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63225" cy="843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9525</xdr:rowOff>
    </xdr:from>
    <xdr:to>
      <xdr:col>9</xdr:col>
      <xdr:colOff>647700</xdr:colOff>
      <xdr:row>26</xdr:row>
      <xdr:rowOff>152400</xdr:rowOff>
    </xdr:to>
    <xdr:graphicFrame>
      <xdr:nvGraphicFramePr>
        <xdr:cNvPr id="1" name="Chart 8"/>
        <xdr:cNvGraphicFramePr/>
      </xdr:nvGraphicFramePr>
      <xdr:xfrm>
        <a:off x="323850" y="21050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pioglobal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ukrsibfunds.com/" TargetMode="External" /><Relationship Id="rId16" Type="http://schemas.openxmlformats.org/officeDocument/2006/relationships/hyperlink" Target="http://am.concorde.ua/" TargetMode="External" /><Relationship Id="rId17" Type="http://schemas.openxmlformats.org/officeDocument/2006/relationships/hyperlink" Target="http://www.vseswit.com.ua/" TargetMode="External" /><Relationship Id="rId18" Type="http://schemas.openxmlformats.org/officeDocument/2006/relationships/hyperlink" Target="http://pioglobal.ua/" TargetMode="External" /><Relationship Id="rId19" Type="http://schemas.openxmlformats.org/officeDocument/2006/relationships/hyperlink" Target="http://www.seb.ua/" TargetMode="External" /><Relationship Id="rId20" Type="http://schemas.openxmlformats.org/officeDocument/2006/relationships/hyperlink" Target="http://art-capital.com.ua/" TargetMode="External" /><Relationship Id="rId21" Type="http://schemas.openxmlformats.org/officeDocument/2006/relationships/hyperlink" Target="http://www.dragon-am.com/" TargetMode="External" /><Relationship Id="rId22" Type="http://schemas.openxmlformats.org/officeDocument/2006/relationships/drawing" Target="../drawings/drawing2.xml" /><Relationship Id="rId2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dragon-am.com/" TargetMode="External" /><Relationship Id="rId5" Type="http://schemas.openxmlformats.org/officeDocument/2006/relationships/hyperlink" Target="http://www.sem.biz.ua/" TargetMode="External" /><Relationship Id="rId6" Type="http://schemas.openxmlformats.org/officeDocument/2006/relationships/hyperlink" Target="http://www.kua-absolut.com/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7"/>
  <sheetViews>
    <sheetView zoomScale="85" zoomScaleNormal="85" workbookViewId="0" topLeftCell="A1">
      <selection activeCell="A30" sqref="A30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9" t="s">
        <v>123</v>
      </c>
      <c r="B1" s="79"/>
      <c r="C1" s="79"/>
      <c r="D1" s="80"/>
      <c r="E1" s="80"/>
      <c r="F1" s="80"/>
    </row>
    <row r="2" spans="1:9" ht="15.75" thickBot="1">
      <c r="A2" s="25" t="s">
        <v>71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94" t="s">
        <v>146</v>
      </c>
      <c r="B3" s="95">
        <v>0.008566664750186748</v>
      </c>
      <c r="C3" s="95">
        <v>0.000988924050632889</v>
      </c>
      <c r="D3" s="95">
        <v>0.004082278030687424</v>
      </c>
      <c r="E3" s="95">
        <v>0.0011548293968501693</v>
      </c>
      <c r="F3" s="95">
        <v>-0.001930279368679233</v>
      </c>
      <c r="G3" s="62"/>
      <c r="H3" s="62"/>
      <c r="I3" s="2"/>
      <c r="J3" s="2"/>
      <c r="K3" s="2"/>
      <c r="L3" s="2"/>
    </row>
    <row r="4" spans="1:12" ht="14.25">
      <c r="A4" s="94" t="s">
        <v>147</v>
      </c>
      <c r="B4" s="95">
        <v>-0.03676889750313528</v>
      </c>
      <c r="C4" s="95">
        <v>-0.03604030823947835</v>
      </c>
      <c r="D4" s="95">
        <v>-0.007324087360389591</v>
      </c>
      <c r="E4" s="95">
        <v>-0.01587731088986999</v>
      </c>
      <c r="F4" s="95">
        <v>-0.018755328593719978</v>
      </c>
      <c r="G4" s="62"/>
      <c r="H4" s="62"/>
      <c r="I4" s="2"/>
      <c r="J4" s="2"/>
      <c r="K4" s="2"/>
      <c r="L4" s="2"/>
    </row>
    <row r="5" spans="1:12" ht="15" thickBot="1">
      <c r="A5" s="83" t="s">
        <v>141</v>
      </c>
      <c r="B5" s="85">
        <v>-0.12658947586064306</v>
      </c>
      <c r="C5" s="85">
        <v>-0.05572437820574849</v>
      </c>
      <c r="D5" s="85">
        <v>0.06642605578656016</v>
      </c>
      <c r="E5" s="85">
        <v>-0.012184002299879681</v>
      </c>
      <c r="F5" s="85">
        <v>-0.05699197931300796</v>
      </c>
      <c r="G5" s="62"/>
      <c r="H5" s="62"/>
      <c r="I5" s="2"/>
      <c r="J5" s="2"/>
      <c r="K5" s="2"/>
      <c r="L5" s="2"/>
    </row>
    <row r="6" spans="1:14" ht="14.25">
      <c r="A6" s="77"/>
      <c r="B6" s="76"/>
      <c r="C6" s="76"/>
      <c r="D6" s="78"/>
      <c r="E6" s="78"/>
      <c r="F6" s="78"/>
      <c r="G6" s="10"/>
      <c r="J6" s="2"/>
      <c r="K6" s="2"/>
      <c r="L6" s="2"/>
      <c r="M6" s="2"/>
      <c r="N6" s="2"/>
    </row>
    <row r="7" spans="1:14" ht="14.25">
      <c r="A7" s="77"/>
      <c r="B7" s="78"/>
      <c r="C7" s="78"/>
      <c r="D7" s="78"/>
      <c r="E7" s="78"/>
      <c r="F7" s="78"/>
      <c r="J7" s="4"/>
      <c r="K7" s="4"/>
      <c r="L7" s="4"/>
      <c r="M7" s="4"/>
      <c r="N7" s="4"/>
    </row>
    <row r="8" spans="1:6" ht="14.25">
      <c r="A8" s="77"/>
      <c r="B8" s="78"/>
      <c r="C8" s="78"/>
      <c r="D8" s="78"/>
      <c r="E8" s="78"/>
      <c r="F8" s="78"/>
    </row>
    <row r="9" spans="1:6" ht="14.25">
      <c r="A9" s="77"/>
      <c r="B9" s="78"/>
      <c r="C9" s="78"/>
      <c r="D9" s="78"/>
      <c r="E9" s="78"/>
      <c r="F9" s="78"/>
    </row>
    <row r="10" spans="1:14" ht="14.25">
      <c r="A10" s="77"/>
      <c r="B10" s="78"/>
      <c r="C10" s="78"/>
      <c r="D10" s="78"/>
      <c r="E10" s="78"/>
      <c r="F10" s="78"/>
      <c r="N10" s="10"/>
    </row>
    <row r="11" spans="1:6" ht="14.25">
      <c r="A11" s="77"/>
      <c r="B11" s="78"/>
      <c r="C11" s="78"/>
      <c r="D11" s="78"/>
      <c r="E11" s="78"/>
      <c r="F11" s="78"/>
    </row>
    <row r="12" spans="1:6" ht="14.25">
      <c r="A12" s="77"/>
      <c r="B12" s="78"/>
      <c r="C12" s="78"/>
      <c r="D12" s="78"/>
      <c r="E12" s="78"/>
      <c r="F12" s="78"/>
    </row>
    <row r="13" spans="1:6" ht="14.25">
      <c r="A13" s="77"/>
      <c r="B13" s="78"/>
      <c r="C13" s="78"/>
      <c r="D13" s="78"/>
      <c r="E13" s="78"/>
      <c r="F13" s="78"/>
    </row>
    <row r="14" spans="1:6" ht="14.25">
      <c r="A14" s="77"/>
      <c r="B14" s="78"/>
      <c r="C14" s="78"/>
      <c r="D14" s="78"/>
      <c r="E14" s="78"/>
      <c r="F14" s="78"/>
    </row>
    <row r="15" spans="1:6" ht="14.25">
      <c r="A15" s="77"/>
      <c r="B15" s="78"/>
      <c r="C15" s="78"/>
      <c r="D15" s="78"/>
      <c r="E15" s="78"/>
      <c r="F15" s="78"/>
    </row>
    <row r="16" spans="1:6" ht="14.25">
      <c r="A16" s="77"/>
      <c r="B16" s="78"/>
      <c r="C16" s="78"/>
      <c r="D16" s="78"/>
      <c r="E16" s="78"/>
      <c r="F16" s="78"/>
    </row>
    <row r="17" spans="1:6" ht="14.25">
      <c r="A17" s="77"/>
      <c r="B17" s="78"/>
      <c r="C17" s="78"/>
      <c r="D17" s="78"/>
      <c r="E17" s="78"/>
      <c r="F17" s="78"/>
    </row>
    <row r="18" spans="1:6" ht="14.25">
      <c r="A18" s="77"/>
      <c r="B18" s="78"/>
      <c r="C18" s="78"/>
      <c r="D18" s="78"/>
      <c r="E18" s="78"/>
      <c r="F18" s="78"/>
    </row>
    <row r="19" spans="1:6" ht="14.25">
      <c r="A19" s="77"/>
      <c r="B19" s="78"/>
      <c r="C19" s="78"/>
      <c r="D19" s="78"/>
      <c r="E19" s="78"/>
      <c r="F19" s="78"/>
    </row>
    <row r="20" spans="1:6" ht="14.25">
      <c r="A20" s="77"/>
      <c r="B20" s="78"/>
      <c r="C20" s="78"/>
      <c r="D20" s="78"/>
      <c r="E20" s="78"/>
      <c r="F20" s="78"/>
    </row>
    <row r="21" spans="1:6" ht="15" thickBot="1">
      <c r="A21" s="77"/>
      <c r="B21" s="78"/>
      <c r="C21" s="78"/>
      <c r="D21" s="78"/>
      <c r="E21" s="78"/>
      <c r="F21" s="78"/>
    </row>
    <row r="22" spans="1:6" ht="30.75" thickBot="1">
      <c r="A22" s="25" t="s">
        <v>106</v>
      </c>
      <c r="B22" s="18" t="s">
        <v>112</v>
      </c>
      <c r="C22" s="18" t="s">
        <v>90</v>
      </c>
      <c r="D22" s="82"/>
      <c r="E22" s="78"/>
      <c r="F22" s="78"/>
    </row>
    <row r="23" spans="1:6" ht="28.5">
      <c r="A23" s="27" t="s">
        <v>5</v>
      </c>
      <c r="B23" s="28">
        <v>-0.14343311777275902</v>
      </c>
      <c r="C23" s="69">
        <v>0.1572788638610656</v>
      </c>
      <c r="D23" s="82"/>
      <c r="E23" s="78"/>
      <c r="F23" s="78"/>
    </row>
    <row r="24" spans="1:6" ht="14.25">
      <c r="A24" s="27" t="s">
        <v>67</v>
      </c>
      <c r="B24" s="28">
        <v>-0.08629366016618245</v>
      </c>
      <c r="C24" s="69">
        <v>0.08613777491115582</v>
      </c>
      <c r="D24" s="82"/>
      <c r="E24" s="78"/>
      <c r="F24" s="78"/>
    </row>
    <row r="25" spans="1:6" ht="14.25">
      <c r="A25" s="27" t="s">
        <v>136</v>
      </c>
      <c r="B25" s="28">
        <v>-0.03897162875780891</v>
      </c>
      <c r="C25" s="69">
        <v>-0.03818319991018759</v>
      </c>
      <c r="D25" s="82"/>
      <c r="E25" s="78"/>
      <c r="F25" s="78"/>
    </row>
    <row r="26" spans="1:6" ht="14.25">
      <c r="A26" s="27" t="s">
        <v>0</v>
      </c>
      <c r="B26" s="28">
        <v>-0.03676889750313528</v>
      </c>
      <c r="C26" s="69">
        <v>-0.12658947586064306</v>
      </c>
      <c r="D26" s="82"/>
      <c r="E26" s="78"/>
      <c r="F26" s="78"/>
    </row>
    <row r="27" spans="1:6" ht="14.25">
      <c r="A27" s="27" t="s">
        <v>1</v>
      </c>
      <c r="B27" s="28">
        <v>-0.03604030823947835</v>
      </c>
      <c r="C27" s="69">
        <v>-0.05572437820574849</v>
      </c>
      <c r="D27" s="82"/>
      <c r="E27" s="78"/>
      <c r="F27" s="78"/>
    </row>
    <row r="28" spans="1:6" ht="14.25">
      <c r="A28" s="27" t="s">
        <v>11</v>
      </c>
      <c r="B28" s="28">
        <v>0.003992733055573128</v>
      </c>
      <c r="C28" s="69">
        <v>-0.01630477999585156</v>
      </c>
      <c r="D28" s="82"/>
      <c r="E28" s="78"/>
      <c r="F28" s="78"/>
    </row>
    <row r="29" spans="1:6" ht="14.25">
      <c r="A29" s="27" t="s">
        <v>94</v>
      </c>
      <c r="B29" s="28">
        <v>0.008733492490405226</v>
      </c>
      <c r="C29" s="69">
        <v>0.19503655279569831</v>
      </c>
      <c r="D29" s="82"/>
      <c r="E29" s="78"/>
      <c r="F29" s="78"/>
    </row>
    <row r="30" spans="1:6" ht="14.25">
      <c r="A30" s="27" t="s">
        <v>9</v>
      </c>
      <c r="B30" s="28">
        <v>0.01727192446232495</v>
      </c>
      <c r="C30" s="69">
        <v>0.1796178621344502</v>
      </c>
      <c r="D30" s="82"/>
      <c r="E30" s="78"/>
      <c r="F30" s="78"/>
    </row>
    <row r="31" spans="1:6" ht="14.25">
      <c r="A31" s="27" t="s">
        <v>12</v>
      </c>
      <c r="B31" s="28">
        <v>0.01974203993000856</v>
      </c>
      <c r="C31" s="69">
        <v>0.011291369240752802</v>
      </c>
      <c r="D31" s="82"/>
      <c r="E31" s="78"/>
      <c r="F31" s="78"/>
    </row>
    <row r="32" spans="1:6" ht="14.25">
      <c r="A32" s="27" t="s">
        <v>7</v>
      </c>
      <c r="B32" s="28">
        <v>0.026882462451962796</v>
      </c>
      <c r="C32" s="69">
        <v>0.022801283030395636</v>
      </c>
      <c r="D32" s="82"/>
      <c r="E32" s="78"/>
      <c r="F32" s="78"/>
    </row>
    <row r="33" spans="1:6" ht="14.25">
      <c r="A33" s="27" t="s">
        <v>10</v>
      </c>
      <c r="B33" s="28">
        <v>0.03325911354713629</v>
      </c>
      <c r="C33" s="69">
        <v>0.15332541264895916</v>
      </c>
      <c r="D33" s="82"/>
      <c r="E33" s="78"/>
      <c r="F33" s="78"/>
    </row>
    <row r="34" spans="1:6" ht="14.25">
      <c r="A34" s="27" t="s">
        <v>6</v>
      </c>
      <c r="B34" s="28">
        <v>0.06104338023464573</v>
      </c>
      <c r="C34" s="69">
        <v>0.19716455386122833</v>
      </c>
      <c r="D34" s="82"/>
      <c r="E34" s="78"/>
      <c r="F34" s="78"/>
    </row>
    <row r="35" spans="1:6" ht="15" thickBot="1">
      <c r="A35" s="83" t="s">
        <v>8</v>
      </c>
      <c r="B35" s="84">
        <v>0.31947582536096153</v>
      </c>
      <c r="C35" s="85">
        <v>0.47381526822148756</v>
      </c>
      <c r="D35" s="82"/>
      <c r="E35" s="78"/>
      <c r="F35" s="78"/>
    </row>
    <row r="36" spans="1:6" ht="14.25">
      <c r="A36" s="77"/>
      <c r="B36" s="78"/>
      <c r="C36" s="78"/>
      <c r="D36" s="82"/>
      <c r="E36" s="78"/>
      <c r="F36" s="78"/>
    </row>
    <row r="37" spans="1:6" ht="14.25">
      <c r="A37" s="77"/>
      <c r="B37" s="78"/>
      <c r="C37" s="78"/>
      <c r="D37" s="82"/>
      <c r="E37" s="78"/>
      <c r="F37" s="78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75390625" style="31" customWidth="1"/>
    <col min="2" max="2" width="46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45.253906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77" t="s">
        <v>131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30.75" thickBot="1">
      <c r="A2" s="15" t="s">
        <v>50</v>
      </c>
      <c r="B2" s="49" t="s">
        <v>32</v>
      </c>
      <c r="C2" s="18" t="s">
        <v>43</v>
      </c>
      <c r="D2" s="18" t="s">
        <v>44</v>
      </c>
      <c r="E2" s="17" t="s">
        <v>51</v>
      </c>
      <c r="F2" s="17" t="s">
        <v>82</v>
      </c>
      <c r="G2" s="17" t="s">
        <v>83</v>
      </c>
      <c r="H2" s="18" t="s">
        <v>84</v>
      </c>
      <c r="I2" s="18" t="s">
        <v>16</v>
      </c>
      <c r="J2" s="18" t="s">
        <v>17</v>
      </c>
    </row>
    <row r="3" spans="1:11" ht="14.25" customHeight="1">
      <c r="A3" s="21">
        <v>1</v>
      </c>
      <c r="B3" s="117" t="s">
        <v>104</v>
      </c>
      <c r="C3" s="118" t="s">
        <v>48</v>
      </c>
      <c r="D3" s="119" t="s">
        <v>45</v>
      </c>
      <c r="E3" s="120">
        <v>5897432.84</v>
      </c>
      <c r="F3" s="121">
        <v>174949</v>
      </c>
      <c r="G3" s="120">
        <v>33.70944012255</v>
      </c>
      <c r="H3" s="55">
        <v>100</v>
      </c>
      <c r="I3" s="117" t="s">
        <v>124</v>
      </c>
      <c r="J3" s="122" t="s">
        <v>96</v>
      </c>
      <c r="K3" s="50"/>
    </row>
    <row r="4" spans="1:11" ht="14.25">
      <c r="A4" s="21">
        <v>2</v>
      </c>
      <c r="B4" s="117" t="s">
        <v>66</v>
      </c>
      <c r="C4" s="118" t="s">
        <v>48</v>
      </c>
      <c r="D4" s="119" t="s">
        <v>49</v>
      </c>
      <c r="E4" s="120">
        <v>3795131.06</v>
      </c>
      <c r="F4" s="121">
        <v>4806</v>
      </c>
      <c r="G4" s="120">
        <v>789.6652226383687</v>
      </c>
      <c r="H4" s="55">
        <v>1000</v>
      </c>
      <c r="I4" s="117" t="s">
        <v>30</v>
      </c>
      <c r="J4" s="122" t="s">
        <v>127</v>
      </c>
      <c r="K4" s="51"/>
    </row>
    <row r="5" spans="1:11" ht="14.25" customHeight="1">
      <c r="A5" s="21">
        <v>3</v>
      </c>
      <c r="B5" s="117" t="s">
        <v>105</v>
      </c>
      <c r="C5" s="118" t="s">
        <v>48</v>
      </c>
      <c r="D5" s="119" t="s">
        <v>45</v>
      </c>
      <c r="E5" s="120">
        <v>1599837.87</v>
      </c>
      <c r="F5" s="121">
        <v>1011</v>
      </c>
      <c r="G5" s="120">
        <v>1582.4311275964392</v>
      </c>
      <c r="H5" s="55">
        <v>1000</v>
      </c>
      <c r="I5" s="117" t="s">
        <v>81</v>
      </c>
      <c r="J5" s="122" t="s">
        <v>57</v>
      </c>
      <c r="K5" s="52"/>
    </row>
    <row r="6" spans="1:11" ht="14.25" customHeight="1">
      <c r="A6" s="21">
        <v>4</v>
      </c>
      <c r="B6" s="117" t="s">
        <v>140</v>
      </c>
      <c r="C6" s="118" t="s">
        <v>48</v>
      </c>
      <c r="D6" s="119" t="s">
        <v>45</v>
      </c>
      <c r="E6" s="120">
        <v>1044049.49</v>
      </c>
      <c r="F6" s="121">
        <v>648</v>
      </c>
      <c r="G6" s="120">
        <v>1611.1874845679013</v>
      </c>
      <c r="H6" s="55">
        <v>5000</v>
      </c>
      <c r="I6" s="117" t="s">
        <v>25</v>
      </c>
      <c r="J6" s="122" t="s">
        <v>42</v>
      </c>
      <c r="K6" s="52"/>
    </row>
    <row r="7" spans="1:10" ht="15.75" thickBot="1">
      <c r="A7" s="178" t="s">
        <v>61</v>
      </c>
      <c r="B7" s="179"/>
      <c r="C7" s="123" t="s">
        <v>62</v>
      </c>
      <c r="D7" s="123" t="s">
        <v>62</v>
      </c>
      <c r="E7" s="105">
        <f>SUM(E3:E6)</f>
        <v>12336451.26</v>
      </c>
      <c r="F7" s="106">
        <f>SUM(F3:F6)</f>
        <v>181414</v>
      </c>
      <c r="G7" s="123" t="s">
        <v>62</v>
      </c>
      <c r="H7" s="123" t="s">
        <v>62</v>
      </c>
      <c r="I7" s="123" t="s">
        <v>62</v>
      </c>
      <c r="J7" s="124" t="s">
        <v>62</v>
      </c>
    </row>
  </sheetData>
  <mergeCells count="2">
    <mergeCell ref="A1:J1"/>
    <mergeCell ref="A7:B7"/>
  </mergeCells>
  <hyperlinks>
    <hyperlink ref="J3" r:id="rId1" display="http://www.kinto.com/"/>
    <hyperlink ref="J5" r:id="rId2" display="http://pioglobal.ua/"/>
    <hyperlink ref="J4" r:id="rId3" display="http://pioglobal.ua/"/>
    <hyperlink ref="J7" r:id="rId4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4"/>
  <sheetViews>
    <sheetView zoomScale="85" zoomScaleNormal="85" workbookViewId="0" topLeftCell="A1">
      <selection activeCell="E4" activeCellId="1" sqref="B4:B7 E4:E7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3" customFormat="1" ht="16.5" thickBot="1">
      <c r="A1" s="189" t="s">
        <v>122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1" s="22" customFormat="1" ht="15.75" customHeight="1" thickBot="1">
      <c r="A2" s="182" t="s">
        <v>50</v>
      </c>
      <c r="B2" s="109"/>
      <c r="C2" s="110"/>
      <c r="D2" s="111"/>
      <c r="E2" s="184" t="s">
        <v>87</v>
      </c>
      <c r="F2" s="184"/>
      <c r="G2" s="184"/>
      <c r="H2" s="184"/>
      <c r="I2" s="184"/>
      <c r="J2" s="184"/>
      <c r="K2" s="184"/>
    </row>
    <row r="3" spans="1:11" s="22" customFormat="1" ht="60.75" thickBot="1">
      <c r="A3" s="183"/>
      <c r="B3" s="112" t="s">
        <v>32</v>
      </c>
      <c r="C3" s="26" t="s">
        <v>13</v>
      </c>
      <c r="D3" s="26" t="s">
        <v>14</v>
      </c>
      <c r="E3" s="17" t="s">
        <v>117</v>
      </c>
      <c r="F3" s="17" t="s">
        <v>128</v>
      </c>
      <c r="G3" s="17" t="s">
        <v>132</v>
      </c>
      <c r="H3" s="17" t="s">
        <v>111</v>
      </c>
      <c r="I3" s="17" t="s">
        <v>133</v>
      </c>
      <c r="J3" s="17" t="s">
        <v>63</v>
      </c>
      <c r="K3" s="18" t="s">
        <v>118</v>
      </c>
    </row>
    <row r="4" spans="1:11" s="22" customFormat="1" ht="14.25" collapsed="1">
      <c r="A4" s="21">
        <v>1</v>
      </c>
      <c r="B4" s="27" t="s">
        <v>140</v>
      </c>
      <c r="C4" s="113">
        <v>38945</v>
      </c>
      <c r="D4" s="113">
        <v>39016</v>
      </c>
      <c r="E4" s="107">
        <v>-0.014143899915459723</v>
      </c>
      <c r="F4" s="107">
        <v>-0.04115663025659044</v>
      </c>
      <c r="G4" s="107">
        <v>-0.03758097637037583</v>
      </c>
      <c r="H4" s="107">
        <v>-0.16786207894428984</v>
      </c>
      <c r="I4" s="107">
        <v>-0.09634021981191265</v>
      </c>
      <c r="J4" s="114">
        <v>-0.6777625030864136</v>
      </c>
      <c r="K4" s="132">
        <v>-0.12117716367002729</v>
      </c>
    </row>
    <row r="5" spans="1:11" s="22" customFormat="1" ht="14.25" collapsed="1">
      <c r="A5" s="21">
        <v>2</v>
      </c>
      <c r="B5" s="27" t="s">
        <v>66</v>
      </c>
      <c r="C5" s="113">
        <v>39205</v>
      </c>
      <c r="D5" s="113">
        <v>39322</v>
      </c>
      <c r="E5" s="107">
        <v>-0.0037258604779202287</v>
      </c>
      <c r="F5" s="107">
        <v>-0.013031353930665013</v>
      </c>
      <c r="G5" s="107">
        <v>0.029797349880992252</v>
      </c>
      <c r="H5" s="107">
        <v>-0.09155912302955482</v>
      </c>
      <c r="I5" s="107" t="s">
        <v>28</v>
      </c>
      <c r="J5" s="114">
        <v>-0.21033477736164874</v>
      </c>
      <c r="K5" s="133">
        <v>-0.029344312442537768</v>
      </c>
    </row>
    <row r="6" spans="1:11" s="22" customFormat="1" ht="14.25" collapsed="1">
      <c r="A6" s="21">
        <v>3</v>
      </c>
      <c r="B6" s="27" t="s">
        <v>105</v>
      </c>
      <c r="C6" s="113">
        <v>40050</v>
      </c>
      <c r="D6" s="113">
        <v>40319</v>
      </c>
      <c r="E6" s="107">
        <v>-0.012526872252553889</v>
      </c>
      <c r="F6" s="107">
        <v>-0.022588962964141923</v>
      </c>
      <c r="G6" s="107" t="s">
        <v>28</v>
      </c>
      <c r="H6" s="107">
        <v>0.16450997348970509</v>
      </c>
      <c r="I6" s="107">
        <v>-0.022057365815733365</v>
      </c>
      <c r="J6" s="114">
        <v>0.5824311275964269</v>
      </c>
      <c r="K6" s="133">
        <v>0.09232507207191598</v>
      </c>
    </row>
    <row r="7" spans="1:11" s="22" customFormat="1" ht="14.25" collapsed="1">
      <c r="A7" s="21">
        <v>4</v>
      </c>
      <c r="B7" s="27" t="s">
        <v>104</v>
      </c>
      <c r="C7" s="113">
        <v>40555</v>
      </c>
      <c r="D7" s="113">
        <v>40626</v>
      </c>
      <c r="E7" s="107">
        <v>-0.04462468172894607</v>
      </c>
      <c r="F7" s="107">
        <v>-0.09364805990338798</v>
      </c>
      <c r="G7" s="107">
        <v>-0.02447328186861386</v>
      </c>
      <c r="H7" s="107">
        <v>-0.2680599244677422</v>
      </c>
      <c r="I7" s="107">
        <v>-0.05257835231137786</v>
      </c>
      <c r="J7" s="114">
        <v>-0.6629055987745073</v>
      </c>
      <c r="K7" s="133">
        <v>-0.22090438107811172</v>
      </c>
    </row>
    <row r="8" spans="1:11" s="22" customFormat="1" ht="15.75" collapsed="1" thickBot="1">
      <c r="A8" s="21"/>
      <c r="B8" s="164" t="s">
        <v>135</v>
      </c>
      <c r="C8" s="165" t="s">
        <v>62</v>
      </c>
      <c r="D8" s="165" t="s">
        <v>62</v>
      </c>
      <c r="E8" s="166">
        <f>AVERAGE(E4:E7)</f>
        <v>-0.018755328593719978</v>
      </c>
      <c r="F8" s="166">
        <f>AVERAGE(F4:F7)</f>
        <v>-0.04260625176369634</v>
      </c>
      <c r="G8" s="166">
        <f>AVERAGE(G4:G7)</f>
        <v>-0.010752302785999146</v>
      </c>
      <c r="H8" s="166">
        <f>AVERAGE(H4:H7)</f>
        <v>-0.09074278823797044</v>
      </c>
      <c r="I8" s="166">
        <f>AVERAGE(I4:I7)</f>
        <v>-0.05699197931300796</v>
      </c>
      <c r="J8" s="165" t="s">
        <v>62</v>
      </c>
      <c r="K8" s="165" t="s">
        <v>62</v>
      </c>
    </row>
    <row r="9" spans="1:11" s="22" customFormat="1" ht="14.25">
      <c r="A9" s="192" t="s">
        <v>119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</row>
    <row r="10" spans="1:11" s="22" customFormat="1" ht="15" hidden="1" thickBot="1">
      <c r="A10" s="191" t="s">
        <v>120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</row>
    <row r="11" spans="3:4" s="22" customFormat="1" ht="15.75" customHeight="1" hidden="1">
      <c r="C11" s="68"/>
      <c r="D11" s="68"/>
    </row>
    <row r="12" spans="2:8" ht="14.25">
      <c r="B12" s="29"/>
      <c r="C12" s="115"/>
      <c r="E12" s="115"/>
      <c r="F12" s="115"/>
      <c r="G12" s="115"/>
      <c r="H12" s="115"/>
    </row>
    <row r="13" spans="2:5" ht="14.25">
      <c r="B13" s="29"/>
      <c r="C13" s="115"/>
      <c r="E13" s="115"/>
    </row>
    <row r="14" spans="5:6" ht="14.25">
      <c r="E14" s="115"/>
      <c r="F14" s="115"/>
    </row>
  </sheetData>
  <mergeCells count="5">
    <mergeCell ref="A10:K10"/>
    <mergeCell ref="A1:J1"/>
    <mergeCell ref="A2:A3"/>
    <mergeCell ref="E2:K2"/>
    <mergeCell ref="A9:K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3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4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186" t="s">
        <v>115</v>
      </c>
      <c r="B1" s="186"/>
      <c r="C1" s="186"/>
      <c r="D1" s="186"/>
      <c r="E1" s="186"/>
      <c r="F1" s="186"/>
      <c r="G1" s="186"/>
    </row>
    <row r="2" spans="1:7" s="29" customFormat="1" ht="15.75" customHeight="1" thickBot="1">
      <c r="A2" s="196" t="s">
        <v>50</v>
      </c>
      <c r="B2" s="97"/>
      <c r="C2" s="187" t="s">
        <v>33</v>
      </c>
      <c r="D2" s="193"/>
      <c r="E2" s="194" t="s">
        <v>85</v>
      </c>
      <c r="F2" s="195"/>
      <c r="G2" s="98"/>
    </row>
    <row r="3" spans="1:7" s="29" customFormat="1" ht="45.75" thickBot="1">
      <c r="A3" s="183"/>
      <c r="B3" s="35" t="s">
        <v>32</v>
      </c>
      <c r="C3" s="35" t="s">
        <v>64</v>
      </c>
      <c r="D3" s="35" t="s">
        <v>35</v>
      </c>
      <c r="E3" s="35" t="s">
        <v>36</v>
      </c>
      <c r="F3" s="35" t="s">
        <v>35</v>
      </c>
      <c r="G3" s="36" t="s">
        <v>126</v>
      </c>
    </row>
    <row r="4" spans="1:7" s="29" customFormat="1" ht="14.25">
      <c r="A4" s="21">
        <v>1</v>
      </c>
      <c r="B4" s="37" t="s">
        <v>104</v>
      </c>
      <c r="C4" s="38">
        <v>37.470049999999816</v>
      </c>
      <c r="D4" s="107">
        <v>0.006394247087019441</v>
      </c>
      <c r="E4" s="39">
        <v>8869</v>
      </c>
      <c r="F4" s="107">
        <v>0.053401974951830446</v>
      </c>
      <c r="G4" s="40">
        <v>298.1753997779382</v>
      </c>
    </row>
    <row r="5" spans="1:7" s="29" customFormat="1" ht="14.25">
      <c r="A5" s="21">
        <v>2</v>
      </c>
      <c r="B5" s="37" t="s">
        <v>66</v>
      </c>
      <c r="C5" s="38">
        <v>-14.193009999999775</v>
      </c>
      <c r="D5" s="107">
        <v>-0.0037258604779193214</v>
      </c>
      <c r="E5" s="39">
        <v>0</v>
      </c>
      <c r="F5" s="107">
        <v>0</v>
      </c>
      <c r="G5" s="40">
        <v>0</v>
      </c>
    </row>
    <row r="6" spans="1:7" s="45" customFormat="1" ht="14.25">
      <c r="A6" s="21">
        <v>3</v>
      </c>
      <c r="B6" s="37" t="s">
        <v>140</v>
      </c>
      <c r="C6" s="38">
        <v>-14.978790000000037</v>
      </c>
      <c r="D6" s="107">
        <v>-0.014143899915496154</v>
      </c>
      <c r="E6" s="39">
        <v>0</v>
      </c>
      <c r="F6" s="107">
        <v>0</v>
      </c>
      <c r="G6" s="40">
        <v>0</v>
      </c>
    </row>
    <row r="7" spans="1:7" s="45" customFormat="1" ht="14.25">
      <c r="A7" s="21">
        <v>4</v>
      </c>
      <c r="B7" s="37" t="s">
        <v>105</v>
      </c>
      <c r="C7" s="38">
        <v>-20.295199999999955</v>
      </c>
      <c r="D7" s="107">
        <v>-0.01252687225253661</v>
      </c>
      <c r="E7" s="39">
        <v>0</v>
      </c>
      <c r="F7" s="107">
        <v>0</v>
      </c>
      <c r="G7" s="40">
        <v>0</v>
      </c>
    </row>
    <row r="8" spans="1:7" s="29" customFormat="1" ht="15.75" thickBot="1">
      <c r="A8" s="127"/>
      <c r="B8" s="99" t="s">
        <v>61</v>
      </c>
      <c r="C8" s="100">
        <v>-11.99694999999995</v>
      </c>
      <c r="D8" s="104">
        <v>-0.0009715350298254156</v>
      </c>
      <c r="E8" s="101">
        <v>8869</v>
      </c>
      <c r="F8" s="104">
        <v>0.05140108377524704</v>
      </c>
      <c r="G8" s="128">
        <v>298.1753997779382</v>
      </c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pans="2:5" s="29" customFormat="1" ht="15" thickBot="1">
      <c r="B30" s="87"/>
      <c r="C30" s="87"/>
      <c r="D30" s="88"/>
      <c r="E30" s="87"/>
    </row>
    <row r="31" s="29" customFormat="1" ht="14.25"/>
    <row r="32" s="29" customFormat="1" ht="14.25"/>
    <row r="33" s="29" customFormat="1" ht="14.25"/>
    <row r="34" s="29" customFormat="1" ht="14.25"/>
    <row r="35" s="29" customFormat="1" ht="14.25"/>
    <row r="36" spans="2:5" s="29" customFormat="1" ht="30.75" thickBot="1">
      <c r="B36" s="48" t="s">
        <v>32</v>
      </c>
      <c r="C36" s="35" t="s">
        <v>69</v>
      </c>
      <c r="D36" s="35" t="s">
        <v>70</v>
      </c>
      <c r="E36" s="36" t="s">
        <v>65</v>
      </c>
    </row>
    <row r="37" spans="2:5" s="29" customFormat="1" ht="14.25">
      <c r="B37" s="140" t="str">
        <f aca="true" t="shared" si="0" ref="B37:D40">B4</f>
        <v>Індекс Української Біржі</v>
      </c>
      <c r="C37" s="141">
        <f t="shared" si="0"/>
        <v>37.470049999999816</v>
      </c>
      <c r="D37" s="168">
        <f t="shared" si="0"/>
        <v>0.006394247087019441</v>
      </c>
      <c r="E37" s="142">
        <f>G4</f>
        <v>298.1753997779382</v>
      </c>
    </row>
    <row r="38" spans="2:5" s="29" customFormat="1" ht="14.25">
      <c r="B38" s="37" t="str">
        <f t="shared" si="0"/>
        <v>АнтиБанк</v>
      </c>
      <c r="C38" s="38">
        <f t="shared" si="0"/>
        <v>-14.193009999999775</v>
      </c>
      <c r="D38" s="169">
        <f t="shared" si="0"/>
        <v>-0.0037258604779193214</v>
      </c>
      <c r="E38" s="40">
        <f>G5</f>
        <v>0</v>
      </c>
    </row>
    <row r="39" spans="2:5" s="29" customFormat="1" ht="14.25">
      <c r="B39" s="37" t="str">
        <f t="shared" si="0"/>
        <v>ТАСК Універсал</v>
      </c>
      <c r="C39" s="38">
        <f t="shared" si="0"/>
        <v>-14.978790000000037</v>
      </c>
      <c r="D39" s="169">
        <f t="shared" si="0"/>
        <v>-0.014143899915496154</v>
      </c>
      <c r="E39" s="40">
        <f>G6</f>
        <v>0</v>
      </c>
    </row>
    <row r="40" spans="2:5" s="29" customFormat="1" ht="14.25">
      <c r="B40" s="37" t="str">
        <f t="shared" si="0"/>
        <v>УНІВЕР.УА/Скiф: Фонд Нерухомостi</v>
      </c>
      <c r="C40" s="38">
        <f t="shared" si="0"/>
        <v>-20.295199999999955</v>
      </c>
      <c r="D40" s="169">
        <f t="shared" si="0"/>
        <v>-0.01252687225253661</v>
      </c>
      <c r="E40" s="40">
        <f>G7</f>
        <v>0</v>
      </c>
    </row>
    <row r="41" spans="2:6" ht="14.25">
      <c r="B41" s="37"/>
      <c r="C41" s="38"/>
      <c r="D41" s="169"/>
      <c r="E41" s="40"/>
      <c r="F41" s="19"/>
    </row>
    <row r="42" spans="2:6" ht="14.25">
      <c r="B42" s="37"/>
      <c r="C42" s="38"/>
      <c r="D42" s="169"/>
      <c r="E42" s="40"/>
      <c r="F42" s="19"/>
    </row>
    <row r="43" spans="2:6" ht="14.25">
      <c r="B43" s="170"/>
      <c r="C43" s="171"/>
      <c r="D43" s="172"/>
      <c r="E43" s="173"/>
      <c r="F43" s="19"/>
    </row>
    <row r="44" spans="2:6" ht="14.25">
      <c r="B44" s="29"/>
      <c r="C44" s="174"/>
      <c r="D44" s="6"/>
      <c r="F44" s="19"/>
    </row>
    <row r="45" spans="2:6" ht="14.25">
      <c r="B45" s="29"/>
      <c r="C45" s="29"/>
      <c r="D45" s="6"/>
      <c r="F45" s="19"/>
    </row>
    <row r="46" spans="2:6" ht="14.25">
      <c r="B46" s="29"/>
      <c r="C46" s="29"/>
      <c r="D46" s="6"/>
      <c r="F46" s="19"/>
    </row>
    <row r="47" spans="2:6" ht="14.25">
      <c r="B47" s="29"/>
      <c r="C47" s="29"/>
      <c r="D47" s="6"/>
      <c r="F47" s="19"/>
    </row>
    <row r="48" spans="2:6" ht="14.25">
      <c r="B48" s="29"/>
      <c r="C48" s="29"/>
      <c r="D48" s="6"/>
      <c r="F48" s="19"/>
    </row>
    <row r="49" spans="2:6" ht="14.25">
      <c r="B49" s="29"/>
      <c r="C49" s="29"/>
      <c r="D49" s="6"/>
      <c r="F49" s="19"/>
    </row>
    <row r="50" spans="2:6" ht="14.25">
      <c r="B50" s="29"/>
      <c r="C50" s="29"/>
      <c r="D50" s="6"/>
      <c r="F50" s="19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  <row r="123" spans="2:4" ht="14.25">
      <c r="B123" s="29"/>
      <c r="C123" s="29"/>
      <c r="D123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6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32</v>
      </c>
      <c r="B1" s="71" t="s">
        <v>109</v>
      </c>
      <c r="C1" s="10"/>
      <c r="D1" s="10"/>
    </row>
    <row r="2" spans="1:4" ht="14.25">
      <c r="A2" s="27" t="s">
        <v>104</v>
      </c>
      <c r="B2" s="152">
        <v>-0.04462468172894607</v>
      </c>
      <c r="C2" s="10"/>
      <c r="D2" s="10"/>
    </row>
    <row r="3" spans="1:4" ht="14.25">
      <c r="A3" s="27" t="s">
        <v>140</v>
      </c>
      <c r="B3" s="152">
        <v>-0.014143899915459723</v>
      </c>
      <c r="C3" s="10"/>
      <c r="D3" s="10"/>
    </row>
    <row r="4" spans="1:4" ht="14.25">
      <c r="A4" s="27" t="s">
        <v>105</v>
      </c>
      <c r="B4" s="152">
        <v>-0.012526872252553889</v>
      </c>
      <c r="C4" s="10"/>
      <c r="D4" s="10"/>
    </row>
    <row r="5" spans="1:4" ht="14.25">
      <c r="A5" s="27" t="s">
        <v>66</v>
      </c>
      <c r="B5" s="152">
        <v>-0.0037258604779202287</v>
      </c>
      <c r="C5" s="10"/>
      <c r="D5" s="10"/>
    </row>
    <row r="6" spans="1:4" ht="14.25">
      <c r="A6" s="27" t="s">
        <v>37</v>
      </c>
      <c r="B6" s="153">
        <v>-0.018755328593719978</v>
      </c>
      <c r="C6" s="10"/>
      <c r="D6" s="10"/>
    </row>
    <row r="7" spans="1:4" ht="14.25">
      <c r="A7" s="27" t="s">
        <v>1</v>
      </c>
      <c r="B7" s="153">
        <v>-0.03604030823947835</v>
      </c>
      <c r="C7" s="10"/>
      <c r="D7" s="10"/>
    </row>
    <row r="8" spans="1:4" ht="14.25">
      <c r="A8" s="27" t="s">
        <v>0</v>
      </c>
      <c r="B8" s="153">
        <v>-0.03676889750313528</v>
      </c>
      <c r="C8" s="10"/>
      <c r="D8" s="10"/>
    </row>
    <row r="9" spans="1:4" ht="14.25">
      <c r="A9" s="27" t="s">
        <v>38</v>
      </c>
      <c r="B9" s="153">
        <v>-0.002880193101155837</v>
      </c>
      <c r="C9" s="10"/>
      <c r="D9" s="10"/>
    </row>
    <row r="10" spans="1:4" ht="14.25">
      <c r="A10" s="27" t="s">
        <v>39</v>
      </c>
      <c r="B10" s="153">
        <v>0.007614726248040382</v>
      </c>
      <c r="C10" s="10"/>
      <c r="D10" s="10"/>
    </row>
    <row r="11" spans="1:4" ht="14.25">
      <c r="A11" s="27" t="s">
        <v>40</v>
      </c>
      <c r="B11" s="153">
        <v>0.018273972602739726</v>
      </c>
      <c r="C11" s="10"/>
      <c r="D11" s="10"/>
    </row>
    <row r="12" spans="1:4" ht="15" thickBot="1">
      <c r="A12" s="83" t="s">
        <v>138</v>
      </c>
      <c r="B12" s="154">
        <v>-0.017985180637313025</v>
      </c>
      <c r="C12" s="10"/>
      <c r="D12" s="10"/>
    </row>
    <row r="13" spans="3:4" ht="12.75">
      <c r="C13" s="10"/>
      <c r="D13" s="10"/>
    </row>
    <row r="14" spans="1:4" ht="12.75">
      <c r="A14" s="10"/>
      <c r="B14" s="10"/>
      <c r="C14" s="10"/>
      <c r="D14" s="10"/>
    </row>
    <row r="15" spans="2:4" ht="12.75">
      <c r="B15" s="10"/>
      <c r="C15" s="10"/>
      <c r="D15" s="10"/>
    </row>
    <row r="16" ht="12.75">
      <c r="C1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9"/>
  <sheetViews>
    <sheetView zoomScale="80" zoomScaleNormal="80" workbookViewId="0" topLeftCell="A10">
      <selection activeCell="C34" sqref="C34"/>
    </sheetView>
  </sheetViews>
  <sheetFormatPr defaultColWidth="9.125" defaultRowHeight="12.75"/>
  <cols>
    <col min="1" max="1" width="4.75390625" style="22" customWidth="1"/>
    <col min="2" max="2" width="61.7539062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7" t="s">
        <v>129</v>
      </c>
      <c r="B1" s="177"/>
      <c r="C1" s="177"/>
      <c r="D1" s="177"/>
      <c r="E1" s="177"/>
      <c r="F1" s="177"/>
      <c r="G1" s="177"/>
      <c r="H1" s="177"/>
      <c r="I1" s="13"/>
    </row>
    <row r="2" spans="1:9" ht="30.75" thickBot="1">
      <c r="A2" s="15" t="s">
        <v>50</v>
      </c>
      <c r="B2" s="16" t="s">
        <v>110</v>
      </c>
      <c r="C2" s="17" t="s">
        <v>51</v>
      </c>
      <c r="D2" s="17" t="s">
        <v>52</v>
      </c>
      <c r="E2" s="17" t="s">
        <v>53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0" t="s">
        <v>95</v>
      </c>
      <c r="C3" s="91">
        <v>21828061.3199</v>
      </c>
      <c r="D3" s="92">
        <v>52526</v>
      </c>
      <c r="E3" s="91">
        <v>415.5667920629783</v>
      </c>
      <c r="F3" s="92">
        <v>100</v>
      </c>
      <c r="G3" s="90" t="s">
        <v>124</v>
      </c>
      <c r="H3" s="93" t="s">
        <v>96</v>
      </c>
      <c r="I3" s="19"/>
    </row>
    <row r="4" spans="1:9" ht="14.25">
      <c r="A4" s="21">
        <v>2</v>
      </c>
      <c r="B4" s="90" t="s">
        <v>76</v>
      </c>
      <c r="C4" s="91">
        <v>3879536.51</v>
      </c>
      <c r="D4" s="92">
        <v>4597</v>
      </c>
      <c r="E4" s="91">
        <v>843.927889928214</v>
      </c>
      <c r="F4" s="92">
        <v>1000</v>
      </c>
      <c r="G4" s="90" t="s">
        <v>98</v>
      </c>
      <c r="H4" s="93" t="s">
        <v>108</v>
      </c>
      <c r="I4" s="19"/>
    </row>
    <row r="5" spans="1:9" ht="14.25" customHeight="1">
      <c r="A5" s="21">
        <v>3</v>
      </c>
      <c r="B5" s="90" t="s">
        <v>97</v>
      </c>
      <c r="C5" s="91">
        <v>3699167</v>
      </c>
      <c r="D5" s="92">
        <v>4694</v>
      </c>
      <c r="E5" s="91">
        <v>788.0628461866212</v>
      </c>
      <c r="F5" s="92">
        <v>1000</v>
      </c>
      <c r="G5" s="90" t="s">
        <v>124</v>
      </c>
      <c r="H5" s="93" t="s">
        <v>96</v>
      </c>
      <c r="I5" s="19"/>
    </row>
    <row r="6" spans="1:9" ht="14.25">
      <c r="A6" s="21">
        <v>4</v>
      </c>
      <c r="B6" s="90" t="s">
        <v>100</v>
      </c>
      <c r="C6" s="91">
        <v>3602007.55</v>
      </c>
      <c r="D6" s="92">
        <v>1710</v>
      </c>
      <c r="E6" s="91">
        <v>2106.43716374269</v>
      </c>
      <c r="F6" s="92">
        <v>1000</v>
      </c>
      <c r="G6" s="90" t="s">
        <v>19</v>
      </c>
      <c r="H6" s="93" t="s">
        <v>57</v>
      </c>
      <c r="I6" s="19"/>
    </row>
    <row r="7" spans="1:9" ht="14.25" customHeight="1">
      <c r="A7" s="21">
        <v>5</v>
      </c>
      <c r="B7" s="90" t="s">
        <v>21</v>
      </c>
      <c r="C7" s="91">
        <v>3218439.2036</v>
      </c>
      <c r="D7" s="92">
        <v>10458</v>
      </c>
      <c r="E7" s="91">
        <v>307.74901545228533</v>
      </c>
      <c r="F7" s="92">
        <v>1000</v>
      </c>
      <c r="G7" s="90" t="s">
        <v>46</v>
      </c>
      <c r="H7" s="93" t="s">
        <v>47</v>
      </c>
      <c r="I7" s="19"/>
    </row>
    <row r="8" spans="1:9" ht="14.25">
      <c r="A8" s="21">
        <v>6</v>
      </c>
      <c r="B8" s="90" t="s">
        <v>79</v>
      </c>
      <c r="C8" s="91">
        <v>2845799.98</v>
      </c>
      <c r="D8" s="92">
        <v>1269</v>
      </c>
      <c r="E8" s="91">
        <v>2242.5531757289205</v>
      </c>
      <c r="F8" s="92">
        <v>1000</v>
      </c>
      <c r="G8" s="90" t="s">
        <v>56</v>
      </c>
      <c r="H8" s="93" t="s">
        <v>78</v>
      </c>
      <c r="I8" s="19"/>
    </row>
    <row r="9" spans="1:9" ht="14.25">
      <c r="A9" s="21">
        <v>7</v>
      </c>
      <c r="B9" s="90" t="s">
        <v>101</v>
      </c>
      <c r="C9" s="91">
        <v>2739340.96</v>
      </c>
      <c r="D9" s="92">
        <v>1514</v>
      </c>
      <c r="E9" s="91">
        <v>1809.3401321003962</v>
      </c>
      <c r="F9" s="92">
        <v>1000</v>
      </c>
      <c r="G9" s="90" t="s">
        <v>19</v>
      </c>
      <c r="H9" s="93" t="s">
        <v>57</v>
      </c>
      <c r="I9" s="19"/>
    </row>
    <row r="10" spans="1:9" ht="14.25">
      <c r="A10" s="21">
        <v>8</v>
      </c>
      <c r="B10" s="90" t="s">
        <v>77</v>
      </c>
      <c r="C10" s="91">
        <v>2311239.83</v>
      </c>
      <c r="D10" s="92">
        <v>738</v>
      </c>
      <c r="E10" s="91">
        <v>3131.761287262873</v>
      </c>
      <c r="F10" s="92">
        <v>1000</v>
      </c>
      <c r="G10" s="90" t="s">
        <v>18</v>
      </c>
      <c r="H10" s="93" t="s">
        <v>78</v>
      </c>
      <c r="I10" s="19"/>
    </row>
    <row r="11" spans="1:9" ht="14.25">
      <c r="A11" s="21">
        <v>9</v>
      </c>
      <c r="B11" s="90" t="s">
        <v>75</v>
      </c>
      <c r="C11" s="91">
        <v>2052153.93</v>
      </c>
      <c r="D11" s="92">
        <v>2898206</v>
      </c>
      <c r="E11" s="91">
        <v>0.7080773174853685</v>
      </c>
      <c r="F11" s="92">
        <v>1</v>
      </c>
      <c r="G11" s="90" t="s">
        <v>23</v>
      </c>
      <c r="H11" s="93" t="s">
        <v>60</v>
      </c>
      <c r="I11" s="19"/>
    </row>
    <row r="12" spans="1:9" ht="14.25">
      <c r="A12" s="21">
        <v>10</v>
      </c>
      <c r="B12" s="90" t="s">
        <v>134</v>
      </c>
      <c r="C12" s="91">
        <v>2014739.6899</v>
      </c>
      <c r="D12" s="92">
        <v>14692</v>
      </c>
      <c r="E12" s="91">
        <v>137.13175128641439</v>
      </c>
      <c r="F12" s="92">
        <v>100</v>
      </c>
      <c r="G12" s="90" t="s">
        <v>124</v>
      </c>
      <c r="H12" s="93" t="s">
        <v>96</v>
      </c>
      <c r="I12" s="19"/>
    </row>
    <row r="13" spans="1:9" ht="14.25">
      <c r="A13" s="21">
        <v>11</v>
      </c>
      <c r="B13" s="90" t="s">
        <v>31</v>
      </c>
      <c r="C13" s="91">
        <v>1705604.21</v>
      </c>
      <c r="D13" s="92">
        <v>51866</v>
      </c>
      <c r="E13" s="91">
        <v>32.884822619828014</v>
      </c>
      <c r="F13" s="92">
        <v>100</v>
      </c>
      <c r="G13" s="90" t="s">
        <v>54</v>
      </c>
      <c r="H13" s="93" t="s">
        <v>55</v>
      </c>
      <c r="I13" s="19"/>
    </row>
    <row r="14" spans="1:9" ht="14.25">
      <c r="A14" s="21">
        <v>12</v>
      </c>
      <c r="B14" s="90" t="s">
        <v>22</v>
      </c>
      <c r="C14" s="91">
        <v>1520700.92</v>
      </c>
      <c r="D14" s="92">
        <v>745</v>
      </c>
      <c r="E14" s="91">
        <v>2041.2092885906038</v>
      </c>
      <c r="F14" s="92">
        <v>1000</v>
      </c>
      <c r="G14" s="90" t="s">
        <v>23</v>
      </c>
      <c r="H14" s="93" t="s">
        <v>60</v>
      </c>
      <c r="I14" s="19"/>
    </row>
    <row r="15" spans="1:9" ht="14.25">
      <c r="A15" s="21">
        <v>13</v>
      </c>
      <c r="B15" s="90" t="s">
        <v>91</v>
      </c>
      <c r="C15" s="91">
        <v>1457247.72</v>
      </c>
      <c r="D15" s="92">
        <v>1469</v>
      </c>
      <c r="E15" s="91">
        <v>991.9998093941457</v>
      </c>
      <c r="F15" s="92">
        <v>1000</v>
      </c>
      <c r="G15" s="90" t="s">
        <v>92</v>
      </c>
      <c r="H15" s="93" t="s">
        <v>93</v>
      </c>
      <c r="I15" s="19"/>
    </row>
    <row r="16" spans="1:9" ht="14.25">
      <c r="A16" s="21">
        <v>14</v>
      </c>
      <c r="B16" s="90" t="s">
        <v>20</v>
      </c>
      <c r="C16" s="91">
        <v>1172381.57</v>
      </c>
      <c r="D16" s="92">
        <v>25718</v>
      </c>
      <c r="E16" s="91">
        <v>45.58603196204993</v>
      </c>
      <c r="F16" s="92">
        <v>100</v>
      </c>
      <c r="G16" s="90" t="s">
        <v>46</v>
      </c>
      <c r="H16" s="93" t="s">
        <v>47</v>
      </c>
      <c r="I16" s="19"/>
    </row>
    <row r="17" spans="1:9" ht="14.25">
      <c r="A17" s="21">
        <v>15</v>
      </c>
      <c r="B17" s="90" t="s">
        <v>102</v>
      </c>
      <c r="C17" s="91">
        <v>1099363.73</v>
      </c>
      <c r="D17" s="92">
        <v>615</v>
      </c>
      <c r="E17" s="91">
        <v>1787.583300813008</v>
      </c>
      <c r="F17" s="92">
        <v>1000</v>
      </c>
      <c r="G17" s="90" t="s">
        <v>19</v>
      </c>
      <c r="H17" s="93" t="s">
        <v>57</v>
      </c>
      <c r="I17" s="19"/>
    </row>
    <row r="18" spans="1:9" ht="14.25">
      <c r="A18" s="21">
        <v>16</v>
      </c>
      <c r="B18" s="90" t="s">
        <v>99</v>
      </c>
      <c r="C18" s="91">
        <v>960156.99</v>
      </c>
      <c r="D18" s="92">
        <v>1477</v>
      </c>
      <c r="E18" s="91">
        <v>650.0724373730535</v>
      </c>
      <c r="F18" s="92">
        <v>1000</v>
      </c>
      <c r="G18" s="90" t="s">
        <v>19</v>
      </c>
      <c r="H18" s="93" t="s">
        <v>57</v>
      </c>
      <c r="I18" s="19"/>
    </row>
    <row r="19" spans="1:9" ht="14.25">
      <c r="A19" s="21">
        <v>17</v>
      </c>
      <c r="B19" s="90" t="s">
        <v>24</v>
      </c>
      <c r="C19" s="91">
        <v>957434.81</v>
      </c>
      <c r="D19" s="92">
        <v>952</v>
      </c>
      <c r="E19" s="91">
        <v>1005.7088340336135</v>
      </c>
      <c r="F19" s="92">
        <v>1000</v>
      </c>
      <c r="G19" s="90" t="s">
        <v>25</v>
      </c>
      <c r="H19" s="93" t="s">
        <v>42</v>
      </c>
      <c r="I19" s="19"/>
    </row>
    <row r="20" spans="1:9" ht="14.25">
      <c r="A20" s="21">
        <v>18</v>
      </c>
      <c r="B20" s="90" t="s">
        <v>143</v>
      </c>
      <c r="C20" s="91">
        <v>760196.1117</v>
      </c>
      <c r="D20" s="92">
        <v>8937</v>
      </c>
      <c r="E20" s="91">
        <v>85.06166629741524</v>
      </c>
      <c r="F20" s="92">
        <v>100</v>
      </c>
      <c r="G20" s="90" t="s">
        <v>144</v>
      </c>
      <c r="H20" s="93" t="s">
        <v>145</v>
      </c>
      <c r="I20" s="19"/>
    </row>
    <row r="21" spans="1:9" ht="14.25">
      <c r="A21" s="21">
        <v>19</v>
      </c>
      <c r="B21" s="90" t="s">
        <v>29</v>
      </c>
      <c r="C21" s="91">
        <v>648154.46</v>
      </c>
      <c r="D21" s="92">
        <v>9869</v>
      </c>
      <c r="E21" s="91">
        <v>65.67579896646063</v>
      </c>
      <c r="F21" s="92">
        <v>100</v>
      </c>
      <c r="G21" s="90" t="s">
        <v>58</v>
      </c>
      <c r="H21" s="93" t="s">
        <v>127</v>
      </c>
      <c r="I21" s="19"/>
    </row>
    <row r="22" spans="1:9" ht="14.25">
      <c r="A22" s="21">
        <v>20</v>
      </c>
      <c r="B22" s="90" t="s">
        <v>137</v>
      </c>
      <c r="C22" s="91">
        <v>531017.3</v>
      </c>
      <c r="D22" s="92">
        <v>330</v>
      </c>
      <c r="E22" s="91">
        <v>1609.1433333333334</v>
      </c>
      <c r="F22" s="92">
        <v>1000</v>
      </c>
      <c r="G22" s="90" t="s">
        <v>23</v>
      </c>
      <c r="H22" s="93" t="s">
        <v>60</v>
      </c>
      <c r="I22" s="19"/>
    </row>
    <row r="23" spans="1:9" ht="14.25">
      <c r="A23" s="21">
        <v>21</v>
      </c>
      <c r="B23" s="90" t="s">
        <v>26</v>
      </c>
      <c r="C23" s="91">
        <v>488830.67</v>
      </c>
      <c r="D23" s="92">
        <v>1121</v>
      </c>
      <c r="E23" s="91">
        <v>436.0666101694915</v>
      </c>
      <c r="F23" s="92">
        <v>1000</v>
      </c>
      <c r="G23" s="90" t="s">
        <v>27</v>
      </c>
      <c r="H23" s="93" t="s">
        <v>59</v>
      </c>
      <c r="I23" s="19"/>
    </row>
    <row r="24" spans="1:9" ht="14.25">
      <c r="A24" s="21">
        <v>22</v>
      </c>
      <c r="B24" s="90" t="s">
        <v>80</v>
      </c>
      <c r="C24" s="91">
        <v>487397.22</v>
      </c>
      <c r="D24" s="92">
        <v>199</v>
      </c>
      <c r="E24" s="91">
        <v>2449.2322613065326</v>
      </c>
      <c r="F24" s="92">
        <v>1000</v>
      </c>
      <c r="G24" s="90" t="s">
        <v>56</v>
      </c>
      <c r="H24" s="93" t="s">
        <v>78</v>
      </c>
      <c r="I24" s="19"/>
    </row>
    <row r="25" spans="1:9" ht="14.25">
      <c r="A25" s="21">
        <v>23</v>
      </c>
      <c r="B25" s="90" t="s">
        <v>107</v>
      </c>
      <c r="C25" s="91">
        <v>272293.03</v>
      </c>
      <c r="D25" s="92">
        <v>10422</v>
      </c>
      <c r="E25" s="91">
        <v>26.12675398196124</v>
      </c>
      <c r="F25" s="92">
        <v>100</v>
      </c>
      <c r="G25" s="90" t="s">
        <v>46</v>
      </c>
      <c r="H25" s="93" t="s">
        <v>47</v>
      </c>
      <c r="I25" s="19"/>
    </row>
    <row r="26" spans="1:8" ht="15" customHeight="1" thickBot="1">
      <c r="A26" s="178" t="s">
        <v>61</v>
      </c>
      <c r="B26" s="179"/>
      <c r="C26" s="105">
        <f>SUM(C3:C25)</f>
        <v>60251264.7151</v>
      </c>
      <c r="D26" s="106">
        <f>SUM(D3:D25)</f>
        <v>3104124</v>
      </c>
      <c r="E26" s="59" t="s">
        <v>62</v>
      </c>
      <c r="F26" s="59" t="s">
        <v>62</v>
      </c>
      <c r="G26" s="59" t="s">
        <v>62</v>
      </c>
      <c r="H26" s="60" t="s">
        <v>62</v>
      </c>
    </row>
    <row r="27" spans="1:8" ht="15" customHeight="1" thickBot="1">
      <c r="A27" s="180" t="s">
        <v>125</v>
      </c>
      <c r="B27" s="180"/>
      <c r="C27" s="180"/>
      <c r="D27" s="180"/>
      <c r="E27" s="180"/>
      <c r="F27" s="180"/>
      <c r="G27" s="180"/>
      <c r="H27" s="180"/>
    </row>
    <row r="29" spans="2:4" ht="14.25">
      <c r="B29" s="20" t="s">
        <v>68</v>
      </c>
      <c r="C29" s="23">
        <f>C26-SUM(C3:C13)</f>
        <v>10355174.5317</v>
      </c>
      <c r="D29" s="139">
        <f>C29/$C$26</f>
        <v>0.1718665090378562</v>
      </c>
    </row>
    <row r="30" spans="2:8" ht="14.25">
      <c r="B30" s="90" t="str">
        <f>B3</f>
        <v>КІНТО-Класичний</v>
      </c>
      <c r="C30" s="91">
        <f>C3</f>
        <v>21828061.3199</v>
      </c>
      <c r="D30" s="139">
        <f>C30/$C$26</f>
        <v>0.36228386944431246</v>
      </c>
      <c r="H30" s="19"/>
    </row>
    <row r="31" spans="2:8" ht="14.25">
      <c r="B31" s="90" t="str">
        <f>B4</f>
        <v>Софіївський</v>
      </c>
      <c r="C31" s="91">
        <f>C4</f>
        <v>3879536.51</v>
      </c>
      <c r="D31" s="139">
        <f aca="true" t="shared" si="0" ref="D31:D39">C31/$C$26</f>
        <v>0.0643892958653152</v>
      </c>
      <c r="H31" s="19"/>
    </row>
    <row r="32" spans="2:8" ht="14.25">
      <c r="B32" s="90" t="str">
        <f aca="true" t="shared" si="1" ref="B32:C39">B5</f>
        <v>КІНТО-Еквіті</v>
      </c>
      <c r="C32" s="91">
        <f t="shared" si="1"/>
        <v>3699167</v>
      </c>
      <c r="D32" s="139">
        <f t="shared" si="0"/>
        <v>0.061395673891521244</v>
      </c>
      <c r="H32" s="19"/>
    </row>
    <row r="33" spans="2:8" ht="14.25">
      <c r="B33" s="90" t="str">
        <f t="shared" si="1"/>
        <v>УНIВЕР.УА/Михайло Грушевський: Фонд Державних Паперiв</v>
      </c>
      <c r="C33" s="91">
        <f t="shared" si="1"/>
        <v>3602007.55</v>
      </c>
      <c r="D33" s="139">
        <f t="shared" si="0"/>
        <v>0.05978310276194543</v>
      </c>
      <c r="H33" s="19"/>
    </row>
    <row r="34" spans="2:8" ht="14.25">
      <c r="B34" s="90" t="str">
        <f t="shared" si="1"/>
        <v>Преміум-фонд Індексний</v>
      </c>
      <c r="C34" s="91">
        <f t="shared" si="1"/>
        <v>3218439.2036</v>
      </c>
      <c r="D34" s="139">
        <f t="shared" si="0"/>
        <v>0.05341695678619347</v>
      </c>
      <c r="H34" s="19"/>
    </row>
    <row r="35" spans="2:8" ht="14.25">
      <c r="B35" s="90" t="str">
        <f t="shared" si="1"/>
        <v>Альтус-Депозит</v>
      </c>
      <c r="C35" s="91">
        <f t="shared" si="1"/>
        <v>2845799.98</v>
      </c>
      <c r="D35" s="139">
        <f t="shared" si="0"/>
        <v>0.04723220323185671</v>
      </c>
      <c r="H35" s="19"/>
    </row>
    <row r="36" spans="2:8" ht="14.25">
      <c r="B36" s="90" t="str">
        <f t="shared" si="1"/>
        <v>УНIВЕР.УА/Тарас Шевченко: Фонд Заощаджень</v>
      </c>
      <c r="C36" s="91">
        <f t="shared" si="1"/>
        <v>2739340.96</v>
      </c>
      <c r="D36" s="139">
        <f t="shared" si="0"/>
        <v>0.0454652856326429</v>
      </c>
      <c r="H36" s="19"/>
    </row>
    <row r="37" spans="2:8" ht="14.25">
      <c r="B37" s="90" t="str">
        <f t="shared" si="1"/>
        <v>Альтус-Збалансований</v>
      </c>
      <c r="C37" s="91">
        <f t="shared" si="1"/>
        <v>2311239.83</v>
      </c>
      <c r="D37" s="139">
        <f t="shared" si="0"/>
        <v>0.03836002183404399</v>
      </c>
      <c r="H37" s="19"/>
    </row>
    <row r="38" spans="2:4" ht="14.25">
      <c r="B38" s="90" t="str">
        <f t="shared" si="1"/>
        <v>ОТП Фонд Акцій</v>
      </c>
      <c r="C38" s="91">
        <f t="shared" si="1"/>
        <v>2052153.93</v>
      </c>
      <c r="D38" s="139">
        <f t="shared" si="0"/>
        <v>0.034059931184908306</v>
      </c>
    </row>
    <row r="39" spans="2:4" ht="14.25">
      <c r="B39" s="90" t="str">
        <f t="shared" si="1"/>
        <v>КІНТО-Казначейський</v>
      </c>
      <c r="C39" s="91">
        <f t="shared" si="1"/>
        <v>2014739.6899</v>
      </c>
      <c r="D39" s="139">
        <f t="shared" si="0"/>
        <v>0.03343896098159533</v>
      </c>
    </row>
  </sheetData>
  <mergeCells count="3">
    <mergeCell ref="A1:H1"/>
    <mergeCell ref="A26:B26"/>
    <mergeCell ref="A27:H27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2" r:id="rId9" display="http://otpcapital.com.ua/"/>
    <hyperlink ref="H16" r:id="rId10" display="http://www.delta-capital.com.ua/"/>
    <hyperlink ref="H17" r:id="rId11" display="http://www.am.eavex.com.ua/"/>
    <hyperlink ref="H18" r:id="rId12" display="http://www.altus.ua/"/>
    <hyperlink ref="H22" r:id="rId13" display="http://www.delta-capital.com.ua/"/>
    <hyperlink ref="H25" r:id="rId14" display="http://raam.com.ua/"/>
    <hyperlink ref="H24" r:id="rId15" display="http://ukrsibfunds.com"/>
    <hyperlink ref="H23" r:id="rId16" display="http://am.concorde.ua/"/>
    <hyperlink ref="H13" r:id="rId17" display="http://www.vseswit.com.ua/"/>
    <hyperlink ref="H21" r:id="rId18" display="http://pioglobal.ua/"/>
    <hyperlink ref="H19" r:id="rId19" display="http://www.seb.ua/"/>
    <hyperlink ref="H26" r:id="rId20" display="http://art-capital.com.ua/"/>
    <hyperlink ref="H20" r:id="rId21" display="http://www.dragon-am.com/"/>
  </hyperlinks>
  <printOptions/>
  <pageMargins left="0.75" right="0.75" top="1" bottom="1" header="0.5" footer="0.5"/>
  <pageSetup horizontalDpi="600" verticalDpi="600" orientation="portrait" paperSize="9" scale="29" r:id="rId23"/>
  <drawing r:id="rId2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8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81" t="s">
        <v>116</v>
      </c>
      <c r="B1" s="181"/>
      <c r="C1" s="181"/>
      <c r="D1" s="181"/>
      <c r="E1" s="181"/>
      <c r="F1" s="181"/>
      <c r="G1" s="181"/>
      <c r="H1" s="181"/>
      <c r="I1" s="181"/>
      <c r="J1" s="108"/>
    </row>
    <row r="2" spans="1:11" s="20" customFormat="1" ht="15.75" customHeight="1" thickBot="1">
      <c r="A2" s="182" t="s">
        <v>50</v>
      </c>
      <c r="B2" s="109"/>
      <c r="C2" s="110"/>
      <c r="D2" s="111"/>
      <c r="E2" s="184" t="s">
        <v>87</v>
      </c>
      <c r="F2" s="184"/>
      <c r="G2" s="184"/>
      <c r="H2" s="184"/>
      <c r="I2" s="184"/>
      <c r="J2" s="184"/>
      <c r="K2" s="184"/>
    </row>
    <row r="3" spans="1:11" s="22" customFormat="1" ht="60.75" thickBot="1">
      <c r="A3" s="183"/>
      <c r="B3" s="112" t="s">
        <v>32</v>
      </c>
      <c r="C3" s="26" t="s">
        <v>13</v>
      </c>
      <c r="D3" s="26" t="s">
        <v>14</v>
      </c>
      <c r="E3" s="17" t="s">
        <v>117</v>
      </c>
      <c r="F3" s="17" t="s">
        <v>128</v>
      </c>
      <c r="G3" s="17" t="s">
        <v>132</v>
      </c>
      <c r="H3" s="17" t="s">
        <v>111</v>
      </c>
      <c r="I3" s="17" t="s">
        <v>133</v>
      </c>
      <c r="J3" s="17" t="s">
        <v>63</v>
      </c>
      <c r="K3" s="18" t="s">
        <v>118</v>
      </c>
    </row>
    <row r="4" spans="1:11" s="20" customFormat="1" ht="14.25" collapsed="1">
      <c r="A4" s="21">
        <v>1</v>
      </c>
      <c r="B4" s="160" t="s">
        <v>95</v>
      </c>
      <c r="C4" s="161">
        <v>38118</v>
      </c>
      <c r="D4" s="161">
        <v>38182</v>
      </c>
      <c r="E4" s="162">
        <v>-0.0042901100751479015</v>
      </c>
      <c r="F4" s="162">
        <v>0.008490535854318804</v>
      </c>
      <c r="G4" s="162">
        <v>0.06696383055643929</v>
      </c>
      <c r="H4" s="162">
        <v>0.05011881415206676</v>
      </c>
      <c r="I4" s="162">
        <v>0.08052265359552879</v>
      </c>
      <c r="J4" s="163">
        <v>3.155667920629522</v>
      </c>
      <c r="K4" s="132">
        <v>0.13756229089446026</v>
      </c>
    </row>
    <row r="5" spans="1:11" s="20" customFormat="1" ht="14.25" collapsed="1">
      <c r="A5" s="21">
        <v>2</v>
      </c>
      <c r="B5" s="160" t="s">
        <v>77</v>
      </c>
      <c r="C5" s="161">
        <v>38828</v>
      </c>
      <c r="D5" s="161">
        <v>39028</v>
      </c>
      <c r="E5" s="162">
        <v>0.02079434698850835</v>
      </c>
      <c r="F5" s="162">
        <v>0.041105080503266</v>
      </c>
      <c r="G5" s="162">
        <v>0.12267714900224824</v>
      </c>
      <c r="H5" s="162">
        <v>0.278426708382127</v>
      </c>
      <c r="I5" s="162">
        <v>0.14563161630065058</v>
      </c>
      <c r="J5" s="163">
        <v>2.1317612872628233</v>
      </c>
      <c r="K5" s="133">
        <v>0.13962969535118597</v>
      </c>
    </row>
    <row r="6" spans="1:11" s="20" customFormat="1" ht="14.25" collapsed="1">
      <c r="A6" s="21">
        <v>3</v>
      </c>
      <c r="B6" s="160" t="s">
        <v>102</v>
      </c>
      <c r="C6" s="161">
        <v>38919</v>
      </c>
      <c r="D6" s="161">
        <v>39092</v>
      </c>
      <c r="E6" s="162">
        <v>-0.009983672386537523</v>
      </c>
      <c r="F6" s="162">
        <v>-0.03597145965633153</v>
      </c>
      <c r="G6" s="162" t="s">
        <v>28</v>
      </c>
      <c r="H6" s="162">
        <v>0.026168034913890637</v>
      </c>
      <c r="I6" s="162">
        <v>0.06288063377284692</v>
      </c>
      <c r="J6" s="163">
        <v>0.7875833008129933</v>
      </c>
      <c r="K6" s="133">
        <v>0.07022264064554529</v>
      </c>
    </row>
    <row r="7" spans="1:11" s="20" customFormat="1" ht="14.25" collapsed="1">
      <c r="A7" s="21">
        <v>4</v>
      </c>
      <c r="B7" s="160" t="s">
        <v>99</v>
      </c>
      <c r="C7" s="161">
        <v>38919</v>
      </c>
      <c r="D7" s="161">
        <v>39092</v>
      </c>
      <c r="E7" s="162">
        <v>-0.031389520153772055</v>
      </c>
      <c r="F7" s="162">
        <v>-0.0771163202499382</v>
      </c>
      <c r="G7" s="162" t="s">
        <v>28</v>
      </c>
      <c r="H7" s="162">
        <v>-0.20021222327778954</v>
      </c>
      <c r="I7" s="162">
        <v>0.023985864954675584</v>
      </c>
      <c r="J7" s="163">
        <v>-0.34992756262695046</v>
      </c>
      <c r="K7" s="133">
        <v>-0.049073523132406205</v>
      </c>
    </row>
    <row r="8" spans="1:11" s="20" customFormat="1" ht="14.25" collapsed="1">
      <c r="A8" s="21">
        <v>5</v>
      </c>
      <c r="B8" s="160" t="s">
        <v>143</v>
      </c>
      <c r="C8" s="161">
        <v>38968</v>
      </c>
      <c r="D8" s="161">
        <v>39140</v>
      </c>
      <c r="E8" s="162">
        <v>-0.035402135737986784</v>
      </c>
      <c r="F8" s="162" t="s">
        <v>28</v>
      </c>
      <c r="G8" s="162">
        <v>0.15412258541701407</v>
      </c>
      <c r="H8" s="162">
        <v>0.009778199887117589</v>
      </c>
      <c r="I8" s="162">
        <v>0.15481556136923036</v>
      </c>
      <c r="J8" s="163">
        <v>-0.14938333702585926</v>
      </c>
      <c r="K8" s="133">
        <v>-0.019015419825371804</v>
      </c>
    </row>
    <row r="9" spans="1:11" s="20" customFormat="1" ht="14.25" collapsed="1">
      <c r="A9" s="21">
        <v>6</v>
      </c>
      <c r="B9" s="160" t="s">
        <v>107</v>
      </c>
      <c r="C9" s="161">
        <v>39269</v>
      </c>
      <c r="D9" s="161">
        <v>39443</v>
      </c>
      <c r="E9" s="162">
        <v>-0.016876222775748073</v>
      </c>
      <c r="F9" s="162">
        <v>-0.037115906205718585</v>
      </c>
      <c r="G9" s="162" t="s">
        <v>28</v>
      </c>
      <c r="H9" s="162">
        <v>-0.19985962302105442</v>
      </c>
      <c r="I9" s="162">
        <v>-0.07125397089170593</v>
      </c>
      <c r="J9" s="163">
        <v>-0.7387324601803934</v>
      </c>
      <c r="K9" s="133">
        <v>-0.1619439636623301</v>
      </c>
    </row>
    <row r="10" spans="1:11" s="20" customFormat="1" ht="14.25" collapsed="1">
      <c r="A10" s="21">
        <v>7</v>
      </c>
      <c r="B10" s="160" t="s">
        <v>20</v>
      </c>
      <c r="C10" s="161">
        <v>39269</v>
      </c>
      <c r="D10" s="161">
        <v>39471</v>
      </c>
      <c r="E10" s="162">
        <v>-0.0020393141573479268</v>
      </c>
      <c r="F10" s="162">
        <v>-0.019339753836883578</v>
      </c>
      <c r="G10" s="162" t="s">
        <v>28</v>
      </c>
      <c r="H10" s="162">
        <v>-0.016116248684614698</v>
      </c>
      <c r="I10" s="162">
        <v>-0.001487480287722609</v>
      </c>
      <c r="J10" s="163">
        <v>-0.544139680379502</v>
      </c>
      <c r="K10" s="133">
        <v>-0.09918586430811827</v>
      </c>
    </row>
    <row r="11" spans="1:11" s="20" customFormat="1" ht="14.25" collapsed="1">
      <c r="A11" s="21">
        <v>8</v>
      </c>
      <c r="B11" s="160" t="s">
        <v>21</v>
      </c>
      <c r="C11" s="161">
        <v>39378</v>
      </c>
      <c r="D11" s="161">
        <v>39478</v>
      </c>
      <c r="E11" s="162">
        <v>-0.004817865584579528</v>
      </c>
      <c r="F11" s="162">
        <v>-0.011519531219679857</v>
      </c>
      <c r="G11" s="162" t="s">
        <v>28</v>
      </c>
      <c r="H11" s="162">
        <v>-0.06915679353698401</v>
      </c>
      <c r="I11" s="162">
        <v>-0.017341092476958253</v>
      </c>
      <c r="J11" s="163">
        <v>-0.6922509845477176</v>
      </c>
      <c r="K11" s="133">
        <v>-0.14538203478897105</v>
      </c>
    </row>
    <row r="12" spans="1:11" s="20" customFormat="1" ht="14.25" collapsed="1">
      <c r="A12" s="21">
        <v>9</v>
      </c>
      <c r="B12" s="160" t="s">
        <v>22</v>
      </c>
      <c r="C12" s="161">
        <v>39413</v>
      </c>
      <c r="D12" s="161">
        <v>39589</v>
      </c>
      <c r="E12" s="162">
        <v>0.018399158342087274</v>
      </c>
      <c r="F12" s="162">
        <v>0.04636525099424671</v>
      </c>
      <c r="G12" s="162" t="s">
        <v>28</v>
      </c>
      <c r="H12" s="162">
        <v>0.18592388241209412</v>
      </c>
      <c r="I12" s="162">
        <v>0.09998138707303306</v>
      </c>
      <c r="J12" s="163">
        <v>1.0412092885905886</v>
      </c>
      <c r="K12" s="133">
        <v>0.10422180590162133</v>
      </c>
    </row>
    <row r="13" spans="1:11" s="20" customFormat="1" ht="14.25" collapsed="1">
      <c r="A13" s="21">
        <v>10</v>
      </c>
      <c r="B13" s="160" t="s">
        <v>24</v>
      </c>
      <c r="C13" s="161">
        <v>39429</v>
      </c>
      <c r="D13" s="161">
        <v>39618</v>
      </c>
      <c r="E13" s="162">
        <v>-0.008987311596577507</v>
      </c>
      <c r="F13" s="162">
        <v>-0.012076660600413236</v>
      </c>
      <c r="G13" s="162">
        <v>-0.01442206123755252</v>
      </c>
      <c r="H13" s="162">
        <v>-0.07149086326338872</v>
      </c>
      <c r="I13" s="162">
        <v>-0.02280648367903182</v>
      </c>
      <c r="J13" s="163">
        <v>0.005708834033608223</v>
      </c>
      <c r="K13" s="133">
        <v>0.0008000886239445393</v>
      </c>
    </row>
    <row r="14" spans="1:11" s="20" customFormat="1" ht="14.25" collapsed="1">
      <c r="A14" s="21">
        <v>11</v>
      </c>
      <c r="B14" s="160" t="s">
        <v>26</v>
      </c>
      <c r="C14" s="161">
        <v>39429</v>
      </c>
      <c r="D14" s="161">
        <v>39651</v>
      </c>
      <c r="E14" s="162">
        <v>-0.010547012331943773</v>
      </c>
      <c r="F14" s="162">
        <v>-0.022899359431584165</v>
      </c>
      <c r="G14" s="162">
        <v>-0.046507408804584593</v>
      </c>
      <c r="H14" s="162">
        <v>-0.20224401065974373</v>
      </c>
      <c r="I14" s="162">
        <v>-0.10582387855069786</v>
      </c>
      <c r="J14" s="163">
        <v>-0.5639333898305084</v>
      </c>
      <c r="K14" s="133">
        <v>-0.11139593017240856</v>
      </c>
    </row>
    <row r="15" spans="1:11" s="20" customFormat="1" ht="14.25" collapsed="1">
      <c r="A15" s="21">
        <v>12</v>
      </c>
      <c r="B15" s="160" t="s">
        <v>80</v>
      </c>
      <c r="C15" s="161">
        <v>39527</v>
      </c>
      <c r="D15" s="161">
        <v>39715</v>
      </c>
      <c r="E15" s="162">
        <v>0.009224434345033394</v>
      </c>
      <c r="F15" s="162">
        <v>0.0340675193283535</v>
      </c>
      <c r="G15" s="162">
        <v>0.11185718623009477</v>
      </c>
      <c r="H15" s="162">
        <v>0.3150086166537791</v>
      </c>
      <c r="I15" s="162">
        <v>0.18331943450531152</v>
      </c>
      <c r="J15" s="163">
        <v>1.4492322613065642</v>
      </c>
      <c r="K15" s="133">
        <v>0.13966094458230338</v>
      </c>
    </row>
    <row r="16" spans="1:11" s="20" customFormat="1" ht="14.25" collapsed="1">
      <c r="A16" s="21">
        <v>13</v>
      </c>
      <c r="B16" s="160" t="s">
        <v>29</v>
      </c>
      <c r="C16" s="161">
        <v>39560</v>
      </c>
      <c r="D16" s="161">
        <v>39770</v>
      </c>
      <c r="E16" s="162">
        <v>-0.027134264213960146</v>
      </c>
      <c r="F16" s="162">
        <v>-0.04565926919814223</v>
      </c>
      <c r="G16" s="162">
        <v>0.0038249864452089</v>
      </c>
      <c r="H16" s="162">
        <v>-0.1308515565151004</v>
      </c>
      <c r="I16" s="162" t="s">
        <v>28</v>
      </c>
      <c r="J16" s="163">
        <v>-0.34324201033538204</v>
      </c>
      <c r="K16" s="133">
        <v>-0.06081177221116396</v>
      </c>
    </row>
    <row r="17" spans="1:11" s="20" customFormat="1" ht="14.25" collapsed="1">
      <c r="A17" s="21">
        <v>14</v>
      </c>
      <c r="B17" s="160" t="s">
        <v>97</v>
      </c>
      <c r="C17" s="161">
        <v>39884</v>
      </c>
      <c r="D17" s="161">
        <v>40001</v>
      </c>
      <c r="E17" s="162">
        <v>-0.019629841141989512</v>
      </c>
      <c r="F17" s="162">
        <v>-0.029235990471196738</v>
      </c>
      <c r="G17" s="162">
        <v>0.06576068670130675</v>
      </c>
      <c r="H17" s="162">
        <v>-0.07688227086495547</v>
      </c>
      <c r="I17" s="162">
        <v>0.07040151496926894</v>
      </c>
      <c r="J17" s="163">
        <v>-0.21193715381342282</v>
      </c>
      <c r="K17" s="133">
        <v>-0.03848796861164927</v>
      </c>
    </row>
    <row r="18" spans="1:11" s="20" customFormat="1" ht="14.25" collapsed="1">
      <c r="A18" s="21">
        <v>15</v>
      </c>
      <c r="B18" s="160" t="s">
        <v>31</v>
      </c>
      <c r="C18" s="161">
        <v>40031</v>
      </c>
      <c r="D18" s="161">
        <v>40129</v>
      </c>
      <c r="E18" s="162">
        <v>-0.04019405977876678</v>
      </c>
      <c r="F18" s="162">
        <v>-0.09669715658214639</v>
      </c>
      <c r="G18" s="162">
        <v>-0.027847882196944562</v>
      </c>
      <c r="H18" s="162">
        <v>-0.266083475446527</v>
      </c>
      <c r="I18" s="162">
        <v>-0.07828485342217739</v>
      </c>
      <c r="J18" s="163">
        <v>-0.671151773801721</v>
      </c>
      <c r="K18" s="133">
        <v>-0.17676033744065212</v>
      </c>
    </row>
    <row r="19" spans="1:11" s="20" customFormat="1" ht="14.25" collapsed="1">
      <c r="A19" s="21">
        <v>16</v>
      </c>
      <c r="B19" s="160" t="s">
        <v>75</v>
      </c>
      <c r="C19" s="161">
        <v>40253</v>
      </c>
      <c r="D19" s="161">
        <v>40366</v>
      </c>
      <c r="E19" s="162">
        <v>-0.014321108603191246</v>
      </c>
      <c r="F19" s="162">
        <v>-0.03169491814688974</v>
      </c>
      <c r="G19" s="162" t="s">
        <v>28</v>
      </c>
      <c r="H19" s="162">
        <v>-0.1419972720157694</v>
      </c>
      <c r="I19" s="162">
        <v>-0.002351539453349538</v>
      </c>
      <c r="J19" s="163">
        <v>-0.2919226825146193</v>
      </c>
      <c r="K19" s="133">
        <v>-0.06583987818369474</v>
      </c>
    </row>
    <row r="20" spans="1:11" s="20" customFormat="1" ht="14.25" collapsed="1">
      <c r="A20" s="21">
        <v>17</v>
      </c>
      <c r="B20" s="160" t="s">
        <v>76</v>
      </c>
      <c r="C20" s="161">
        <v>40114</v>
      </c>
      <c r="D20" s="161">
        <v>40401</v>
      </c>
      <c r="E20" s="162">
        <v>-0.020356744762781154</v>
      </c>
      <c r="F20" s="162">
        <v>-0.08529236346204305</v>
      </c>
      <c r="G20" s="162" t="s">
        <v>28</v>
      </c>
      <c r="H20" s="162" t="s">
        <v>28</v>
      </c>
      <c r="I20" s="162">
        <v>0.00933063543990409</v>
      </c>
      <c r="J20" s="163">
        <v>-0.15607211007178323</v>
      </c>
      <c r="K20" s="133">
        <v>-0.03354895125065305</v>
      </c>
    </row>
    <row r="21" spans="1:11" s="20" customFormat="1" ht="14.25">
      <c r="A21" s="21">
        <v>18</v>
      </c>
      <c r="B21" s="160" t="s">
        <v>79</v>
      </c>
      <c r="C21" s="161">
        <v>40226</v>
      </c>
      <c r="D21" s="161">
        <v>40430</v>
      </c>
      <c r="E21" s="162">
        <v>0.02066954107554908</v>
      </c>
      <c r="F21" s="162">
        <v>0.04298599481781329</v>
      </c>
      <c r="G21" s="162">
        <v>0.12815623280348465</v>
      </c>
      <c r="H21" s="162">
        <v>0.29592804493167324</v>
      </c>
      <c r="I21" s="162">
        <v>0.1545420088995384</v>
      </c>
      <c r="J21" s="163">
        <v>1.2425531757289083</v>
      </c>
      <c r="K21" s="133">
        <v>0.17945221200654715</v>
      </c>
    </row>
    <row r="22" spans="1:11" s="20" customFormat="1" ht="14.25">
      <c r="A22" s="21">
        <v>19</v>
      </c>
      <c r="B22" s="160" t="s">
        <v>101</v>
      </c>
      <c r="C22" s="161">
        <v>40427</v>
      </c>
      <c r="D22" s="161">
        <v>40543</v>
      </c>
      <c r="E22" s="162">
        <v>0.01306172212429968</v>
      </c>
      <c r="F22" s="162">
        <v>0.021359838597445613</v>
      </c>
      <c r="G22" s="162" t="s">
        <v>28</v>
      </c>
      <c r="H22" s="162">
        <v>0.341979681459726</v>
      </c>
      <c r="I22" s="162">
        <v>0.16657274660635646</v>
      </c>
      <c r="J22" s="163">
        <v>0.8093401321003921</v>
      </c>
      <c r="K22" s="133">
        <v>0.13810787999519936</v>
      </c>
    </row>
    <row r="23" spans="1:11" s="20" customFormat="1" ht="14.25">
      <c r="A23" s="21">
        <v>20</v>
      </c>
      <c r="B23" s="160" t="s">
        <v>91</v>
      </c>
      <c r="C23" s="161">
        <v>40444</v>
      </c>
      <c r="D23" s="161">
        <v>40638</v>
      </c>
      <c r="E23" s="162">
        <v>0.0030510729187338548</v>
      </c>
      <c r="F23" s="162">
        <v>-0.004631217857086645</v>
      </c>
      <c r="G23" s="162">
        <v>0.14389519488128322</v>
      </c>
      <c r="H23" s="162">
        <v>0.043028165953621356</v>
      </c>
      <c r="I23" s="162">
        <v>0.1748512036587453</v>
      </c>
      <c r="J23" s="163">
        <v>-0.008000190605855328</v>
      </c>
      <c r="K23" s="133">
        <v>-0.0018562046494601248</v>
      </c>
    </row>
    <row r="24" spans="1:11" s="20" customFormat="1" ht="14.25">
      <c r="A24" s="21">
        <v>21</v>
      </c>
      <c r="B24" s="160" t="s">
        <v>100</v>
      </c>
      <c r="C24" s="161">
        <v>40427</v>
      </c>
      <c r="D24" s="161">
        <v>40708</v>
      </c>
      <c r="E24" s="162">
        <v>0.011982691199850182</v>
      </c>
      <c r="F24" s="162">
        <v>0.02014507062369031</v>
      </c>
      <c r="G24" s="162" t="s">
        <v>28</v>
      </c>
      <c r="H24" s="162">
        <v>0.34177029024717753</v>
      </c>
      <c r="I24" s="162">
        <v>0.17800089895476034</v>
      </c>
      <c r="J24" s="163">
        <v>1.1064371637426818</v>
      </c>
      <c r="K24" s="133">
        <v>0.1976018839737359</v>
      </c>
    </row>
    <row r="25" spans="1:11" s="20" customFormat="1" ht="14.25" collapsed="1">
      <c r="A25" s="21">
        <v>22</v>
      </c>
      <c r="B25" s="160" t="s">
        <v>134</v>
      </c>
      <c r="C25" s="161">
        <v>41026</v>
      </c>
      <c r="D25" s="161">
        <v>41242</v>
      </c>
      <c r="E25" s="162">
        <v>-0.021689527354590288</v>
      </c>
      <c r="F25" s="162">
        <v>-0.03630387445978045</v>
      </c>
      <c r="G25" s="162">
        <v>0.09374590816670314</v>
      </c>
      <c r="H25" s="162">
        <v>0.10583222754996946</v>
      </c>
      <c r="I25" s="162">
        <v>0.1203205654410342</v>
      </c>
      <c r="J25" s="163">
        <v>0.37131751286414105</v>
      </c>
      <c r="K25" s="133">
        <v>0.12561937186511307</v>
      </c>
    </row>
    <row r="26" spans="1:11" s="20" customFormat="1" ht="14.25" collapsed="1">
      <c r="A26" s="21">
        <v>23</v>
      </c>
      <c r="B26" s="160" t="s">
        <v>137</v>
      </c>
      <c r="C26" s="161">
        <v>41127</v>
      </c>
      <c r="D26" s="161">
        <v>41332</v>
      </c>
      <c r="E26" s="162">
        <v>0.0020217343718977876</v>
      </c>
      <c r="F26" s="162">
        <v>0.02168803724056323</v>
      </c>
      <c r="G26" s="162" t="s">
        <v>28</v>
      </c>
      <c r="H26" s="162">
        <v>0.27049089768492207</v>
      </c>
      <c r="I26" s="162">
        <v>0.13556580052508238</v>
      </c>
      <c r="J26" s="163">
        <v>0.6091433333333183</v>
      </c>
      <c r="K26" s="133">
        <v>0.21703235117345177</v>
      </c>
    </row>
    <row r="27" spans="1:12" s="20" customFormat="1" ht="15.75" thickBot="1">
      <c r="A27" s="159"/>
      <c r="B27" s="164" t="s">
        <v>135</v>
      </c>
      <c r="C27" s="165" t="s">
        <v>62</v>
      </c>
      <c r="D27" s="165" t="s">
        <v>62</v>
      </c>
      <c r="E27" s="166">
        <f>AVERAGE(E4:E26)</f>
        <v>-0.007324087360389591</v>
      </c>
      <c r="F27" s="166">
        <f>AVERAGE(F4:F26)</f>
        <v>-0.014061202428097134</v>
      </c>
      <c r="G27" s="166">
        <f>AVERAGE(G4:G26)</f>
        <v>0.06685220066372512</v>
      </c>
      <c r="H27" s="166">
        <f>AVERAGE(H4:H26)</f>
        <v>0.040434510315556255</v>
      </c>
      <c r="I27" s="166">
        <f>AVERAGE(I4:I26)</f>
        <v>0.06642605578656016</v>
      </c>
      <c r="J27" s="165" t="s">
        <v>62</v>
      </c>
      <c r="K27" s="165" t="s">
        <v>62</v>
      </c>
      <c r="L27" s="167"/>
    </row>
    <row r="28" spans="1:11" s="20" customFormat="1" ht="14.25">
      <c r="A28" s="185" t="s">
        <v>119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</row>
    <row r="29" s="20" customFormat="1" ht="14.25" collapsed="1">
      <c r="J29" s="19"/>
    </row>
    <row r="30" spans="5:10" s="20" customFormat="1" ht="14.25" collapsed="1">
      <c r="E30" s="115"/>
      <c r="J30" s="19"/>
    </row>
    <row r="31" spans="5:10" s="20" customFormat="1" ht="14.25" collapsed="1">
      <c r="E31" s="116"/>
      <c r="J31" s="19"/>
    </row>
    <row r="32" spans="5:10" s="20" customFormat="1" ht="14.25">
      <c r="E32" s="115"/>
      <c r="F32" s="115"/>
      <c r="J32" s="19"/>
    </row>
    <row r="33" spans="5:10" s="20" customFormat="1" ht="14.25" collapsed="1">
      <c r="E33" s="116"/>
      <c r="I33" s="116"/>
      <c r="J33" s="19"/>
    </row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 collapsed="1"/>
    <row r="41" s="20" customFormat="1" ht="14.25" collapsed="1"/>
    <row r="42" s="20" customFormat="1" ht="14.25" collapsed="1"/>
    <row r="43" s="20" customFormat="1" ht="14.25" collapsed="1"/>
    <row r="44" s="20" customFormat="1" ht="14.25" collapsed="1"/>
    <row r="45" s="20" customFormat="1" ht="14.25" collapsed="1"/>
    <row r="46" s="20" customFormat="1" ht="14.25" collapsed="1"/>
    <row r="47" s="20" customFormat="1" ht="14.25"/>
    <row r="48" s="20" customFormat="1" ht="14.25"/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  <row r="64" spans="3:8" s="29" customFormat="1" ht="14.25">
      <c r="C64" s="30"/>
      <c r="D64" s="30"/>
      <c r="E64" s="31"/>
      <c r="F64" s="31"/>
      <c r="G64" s="31"/>
      <c r="H64" s="31"/>
    </row>
    <row r="65" spans="3:8" s="29" customFormat="1" ht="14.25">
      <c r="C65" s="30"/>
      <c r="D65" s="30"/>
      <c r="E65" s="31"/>
      <c r="F65" s="31"/>
      <c r="G65" s="31"/>
      <c r="H65" s="31"/>
    </row>
    <row r="66" spans="3:8" s="29" customFormat="1" ht="14.25">
      <c r="C66" s="30"/>
      <c r="D66" s="30"/>
      <c r="E66" s="31"/>
      <c r="F66" s="31"/>
      <c r="G66" s="31"/>
      <c r="H66" s="31"/>
    </row>
    <row r="67" spans="3:8" s="29" customFormat="1" ht="14.25">
      <c r="C67" s="30"/>
      <c r="D67" s="30"/>
      <c r="E67" s="31"/>
      <c r="F67" s="31"/>
      <c r="G67" s="31"/>
      <c r="H67" s="31"/>
    </row>
    <row r="68" spans="3:8" s="29" customFormat="1" ht="14.25">
      <c r="C68" s="30"/>
      <c r="D68" s="30"/>
      <c r="E68" s="31"/>
      <c r="F68" s="31"/>
      <c r="G68" s="31"/>
      <c r="H68" s="31"/>
    </row>
  </sheetData>
  <mergeCells count="4">
    <mergeCell ref="A1:I1"/>
    <mergeCell ref="A2:A3"/>
    <mergeCell ref="E2:K2"/>
    <mergeCell ref="A28:K28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73"/>
  <sheetViews>
    <sheetView zoomScale="85" zoomScaleNormal="85" workbookViewId="0" topLeftCell="A1">
      <selection activeCell="G24" sqref="G2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186" t="s">
        <v>113</v>
      </c>
      <c r="B1" s="186"/>
      <c r="C1" s="186"/>
      <c r="D1" s="186"/>
      <c r="E1" s="186"/>
      <c r="F1" s="186"/>
      <c r="G1" s="186"/>
    </row>
    <row r="2" spans="1:7" ht="15.75" thickBot="1">
      <c r="A2" s="182" t="s">
        <v>50</v>
      </c>
      <c r="B2" s="97"/>
      <c r="C2" s="187" t="s">
        <v>33</v>
      </c>
      <c r="D2" s="188"/>
      <c r="E2" s="187" t="s">
        <v>34</v>
      </c>
      <c r="F2" s="188"/>
      <c r="G2" s="98"/>
    </row>
    <row r="3" spans="1:7" ht="45.75" thickBot="1">
      <c r="A3" s="183"/>
      <c r="B3" s="42" t="s">
        <v>32</v>
      </c>
      <c r="C3" s="35" t="s">
        <v>64</v>
      </c>
      <c r="D3" s="35" t="s">
        <v>35</v>
      </c>
      <c r="E3" s="35" t="s">
        <v>36</v>
      </c>
      <c r="F3" s="35" t="s">
        <v>35</v>
      </c>
      <c r="G3" s="36" t="s">
        <v>126</v>
      </c>
    </row>
    <row r="4" spans="1:8" ht="15" customHeight="1">
      <c r="A4" s="21">
        <v>1</v>
      </c>
      <c r="B4" s="37" t="s">
        <v>91</v>
      </c>
      <c r="C4" s="38">
        <v>36.08008000000007</v>
      </c>
      <c r="D4" s="103">
        <v>0.025387631257914146</v>
      </c>
      <c r="E4" s="39">
        <v>32</v>
      </c>
      <c r="F4" s="103">
        <v>0.022268615170494086</v>
      </c>
      <c r="G4" s="40">
        <v>30.7484317678513</v>
      </c>
      <c r="H4" s="56"/>
    </row>
    <row r="5" spans="1:8" ht="14.25" customHeight="1">
      <c r="A5" s="21">
        <v>2</v>
      </c>
      <c r="B5" s="37" t="s">
        <v>31</v>
      </c>
      <c r="C5" s="38">
        <v>-70.70656000000005</v>
      </c>
      <c r="D5" s="103">
        <v>-0.03980528699941399</v>
      </c>
      <c r="E5" s="39">
        <v>21</v>
      </c>
      <c r="F5" s="103">
        <v>0.00040505352493008003</v>
      </c>
      <c r="G5" s="40">
        <v>0.3632946220820905</v>
      </c>
      <c r="H5" s="56"/>
    </row>
    <row r="6" spans="1:7" ht="14.25">
      <c r="A6" s="21">
        <v>3</v>
      </c>
      <c r="B6" s="37" t="s">
        <v>79</v>
      </c>
      <c r="C6" s="38">
        <v>57.63018999999995</v>
      </c>
      <c r="D6" s="103">
        <v>0.02066954107554546</v>
      </c>
      <c r="E6" s="39">
        <v>0</v>
      </c>
      <c r="F6" s="103">
        <v>0</v>
      </c>
      <c r="G6" s="40">
        <v>0</v>
      </c>
    </row>
    <row r="7" spans="1:7" ht="14.25">
      <c r="A7" s="21">
        <v>4</v>
      </c>
      <c r="B7" s="37" t="s">
        <v>77</v>
      </c>
      <c r="C7" s="38">
        <v>47.081689999999945</v>
      </c>
      <c r="D7" s="103">
        <v>0.020794346988501404</v>
      </c>
      <c r="E7" s="39">
        <v>0</v>
      </c>
      <c r="F7" s="103">
        <v>0</v>
      </c>
      <c r="G7" s="40">
        <v>0</v>
      </c>
    </row>
    <row r="8" spans="1:7" ht="14.25">
      <c r="A8" s="21">
        <v>5</v>
      </c>
      <c r="B8" s="37" t="s">
        <v>80</v>
      </c>
      <c r="C8" s="38">
        <v>4.454869999999995</v>
      </c>
      <c r="D8" s="103">
        <v>0.009224434345010323</v>
      </c>
      <c r="E8" s="39">
        <v>0</v>
      </c>
      <c r="F8" s="103">
        <v>0</v>
      </c>
      <c r="G8" s="40">
        <v>0</v>
      </c>
    </row>
    <row r="9" spans="1:7" ht="14.25">
      <c r="A9" s="21">
        <v>6</v>
      </c>
      <c r="B9" s="37" t="s">
        <v>20</v>
      </c>
      <c r="C9" s="38">
        <v>-2.3957399999999907</v>
      </c>
      <c r="D9" s="103">
        <v>-0.0020393141573359043</v>
      </c>
      <c r="E9" s="39">
        <v>0</v>
      </c>
      <c r="F9" s="103">
        <v>0</v>
      </c>
      <c r="G9" s="40">
        <v>0</v>
      </c>
    </row>
    <row r="10" spans="1:8" ht="14.25">
      <c r="A10" s="21">
        <v>7</v>
      </c>
      <c r="B10" s="37" t="s">
        <v>107</v>
      </c>
      <c r="C10" s="38">
        <v>-4.674159999999974</v>
      </c>
      <c r="D10" s="103">
        <v>-0.016876222775701243</v>
      </c>
      <c r="E10" s="39">
        <v>0</v>
      </c>
      <c r="F10" s="103">
        <v>0</v>
      </c>
      <c r="G10" s="40">
        <v>0</v>
      </c>
      <c r="H10" s="56"/>
    </row>
    <row r="11" spans="1:7" ht="14.25">
      <c r="A11" s="21">
        <v>8</v>
      </c>
      <c r="B11" s="37" t="s">
        <v>26</v>
      </c>
      <c r="C11" s="38">
        <v>-5.210660000000033</v>
      </c>
      <c r="D11" s="103">
        <v>-0.010547012331944034</v>
      </c>
      <c r="E11" s="39">
        <v>0</v>
      </c>
      <c r="F11" s="103">
        <v>0</v>
      </c>
      <c r="G11" s="40">
        <v>0</v>
      </c>
    </row>
    <row r="12" spans="1:7" ht="14.25">
      <c r="A12" s="21">
        <v>9</v>
      </c>
      <c r="B12" s="37" t="s">
        <v>24</v>
      </c>
      <c r="C12" s="38">
        <v>-8.68279999999993</v>
      </c>
      <c r="D12" s="103">
        <v>-0.008987311596566313</v>
      </c>
      <c r="E12" s="39">
        <v>0</v>
      </c>
      <c r="F12" s="103">
        <v>0</v>
      </c>
      <c r="G12" s="40">
        <v>0</v>
      </c>
    </row>
    <row r="13" spans="1:7" ht="14.25">
      <c r="A13" s="21">
        <v>10</v>
      </c>
      <c r="B13" s="37" t="s">
        <v>102</v>
      </c>
      <c r="C13" s="38">
        <v>-11.086370000000112</v>
      </c>
      <c r="D13" s="103">
        <v>-0.009983672386539575</v>
      </c>
      <c r="E13" s="39">
        <v>0</v>
      </c>
      <c r="F13" s="103">
        <v>0</v>
      </c>
      <c r="G13" s="40">
        <v>0</v>
      </c>
    </row>
    <row r="14" spans="1:7" ht="14.25">
      <c r="A14" s="21">
        <v>11</v>
      </c>
      <c r="B14" s="37" t="s">
        <v>21</v>
      </c>
      <c r="C14" s="38">
        <v>-15.58107499999972</v>
      </c>
      <c r="D14" s="103">
        <v>-0.004817865584548756</v>
      </c>
      <c r="E14" s="39">
        <v>0</v>
      </c>
      <c r="F14" s="103">
        <v>0</v>
      </c>
      <c r="G14" s="40">
        <v>0</v>
      </c>
    </row>
    <row r="15" spans="1:7" ht="14.25">
      <c r="A15" s="21">
        <v>12</v>
      </c>
      <c r="B15" s="37" t="s">
        <v>29</v>
      </c>
      <c r="C15" s="38">
        <v>-18.077720000000088</v>
      </c>
      <c r="D15" s="103">
        <v>-0.02713426421401633</v>
      </c>
      <c r="E15" s="39">
        <v>0</v>
      </c>
      <c r="F15" s="103">
        <v>0</v>
      </c>
      <c r="G15" s="40">
        <v>0</v>
      </c>
    </row>
    <row r="16" spans="1:7" ht="14.25">
      <c r="A16" s="21">
        <v>13</v>
      </c>
      <c r="B16" s="37" t="s">
        <v>143</v>
      </c>
      <c r="C16" s="38">
        <v>-27.900295999999976</v>
      </c>
      <c r="D16" s="103">
        <v>-0.0354021357379675</v>
      </c>
      <c r="E16" s="39">
        <v>0</v>
      </c>
      <c r="F16" s="103">
        <v>0</v>
      </c>
      <c r="G16" s="40">
        <v>0</v>
      </c>
    </row>
    <row r="17" spans="1:7" ht="14.25">
      <c r="A17" s="21">
        <v>14</v>
      </c>
      <c r="B17" s="37" t="s">
        <v>99</v>
      </c>
      <c r="C17" s="38">
        <v>-31.115570000000066</v>
      </c>
      <c r="D17" s="103">
        <v>-0.03138952015377089</v>
      </c>
      <c r="E17" s="39">
        <v>0</v>
      </c>
      <c r="F17" s="103">
        <v>0</v>
      </c>
      <c r="G17" s="40">
        <v>0</v>
      </c>
    </row>
    <row r="18" spans="1:7" ht="14.25">
      <c r="A18" s="21">
        <v>15</v>
      </c>
      <c r="B18" s="37" t="s">
        <v>134</v>
      </c>
      <c r="C18" s="38">
        <v>-44.6675700999999</v>
      </c>
      <c r="D18" s="103">
        <v>-0.021689527354584494</v>
      </c>
      <c r="E18" s="39">
        <v>0</v>
      </c>
      <c r="F18" s="103">
        <v>0</v>
      </c>
      <c r="G18" s="40">
        <v>0</v>
      </c>
    </row>
    <row r="19" spans="1:7" ht="14.25">
      <c r="A19" s="21">
        <v>16</v>
      </c>
      <c r="B19" s="37" t="s">
        <v>76</v>
      </c>
      <c r="C19" s="38">
        <v>-80.61581000000005</v>
      </c>
      <c r="D19" s="103">
        <v>-0.020356744762787322</v>
      </c>
      <c r="E19" s="39">
        <v>0</v>
      </c>
      <c r="F19" s="103">
        <v>0</v>
      </c>
      <c r="G19" s="40">
        <v>0</v>
      </c>
    </row>
    <row r="20" spans="1:7" ht="14.25">
      <c r="A20" s="21">
        <v>17</v>
      </c>
      <c r="B20" s="37" t="s">
        <v>95</v>
      </c>
      <c r="C20" s="38">
        <v>-99.47390810000151</v>
      </c>
      <c r="D20" s="103">
        <v>-0.004536483789248687</v>
      </c>
      <c r="E20" s="39">
        <v>-13</v>
      </c>
      <c r="F20" s="103">
        <v>-0.0002474352385846704</v>
      </c>
      <c r="G20" s="40">
        <v>-5.4199862896763715</v>
      </c>
    </row>
    <row r="21" spans="1:7" ht="13.5" customHeight="1">
      <c r="A21" s="21">
        <v>18</v>
      </c>
      <c r="B21" s="37" t="s">
        <v>75</v>
      </c>
      <c r="C21" s="38">
        <v>-35.563040000000036</v>
      </c>
      <c r="D21" s="103">
        <v>-0.01703441630787723</v>
      </c>
      <c r="E21" s="39">
        <v>-8000</v>
      </c>
      <c r="F21" s="103">
        <v>-0.002752729847780921</v>
      </c>
      <c r="G21" s="40">
        <v>-5.733724317857833</v>
      </c>
    </row>
    <row r="22" spans="1:7" ht="14.25">
      <c r="A22" s="21">
        <v>19</v>
      </c>
      <c r="B22" s="37" t="s">
        <v>137</v>
      </c>
      <c r="C22" s="38">
        <v>-8.563969999999971</v>
      </c>
      <c r="D22" s="103">
        <v>-0.01587151088472728</v>
      </c>
      <c r="E22" s="39">
        <v>-6</v>
      </c>
      <c r="F22" s="103">
        <v>-0.017857142857142856</v>
      </c>
      <c r="G22" s="40">
        <v>-9.653665892857168</v>
      </c>
    </row>
    <row r="23" spans="1:7" ht="14.25">
      <c r="A23" s="21">
        <v>20</v>
      </c>
      <c r="B23" s="37" t="s">
        <v>97</v>
      </c>
      <c r="C23" s="38">
        <v>-110.2408999999999</v>
      </c>
      <c r="D23" s="103">
        <v>-0.028939116758801255</v>
      </c>
      <c r="E23" s="39">
        <v>-45</v>
      </c>
      <c r="F23" s="103">
        <v>-0.009495674192867693</v>
      </c>
      <c r="G23" s="40">
        <v>-36.00388762397123</v>
      </c>
    </row>
    <row r="24" spans="1:7" ht="14.25">
      <c r="A24" s="21">
        <v>21</v>
      </c>
      <c r="B24" s="37" t="s">
        <v>101</v>
      </c>
      <c r="C24" s="38">
        <v>-68.2695</v>
      </c>
      <c r="D24" s="103">
        <v>-0.024315873221244517</v>
      </c>
      <c r="E24" s="39">
        <v>-58</v>
      </c>
      <c r="F24" s="103">
        <v>-0.03689567430025445</v>
      </c>
      <c r="G24" s="40">
        <v>-104.87038302970605</v>
      </c>
    </row>
    <row r="25" spans="1:7" ht="14.25">
      <c r="A25" s="21">
        <v>22</v>
      </c>
      <c r="B25" s="37" t="s">
        <v>22</v>
      </c>
      <c r="C25" s="38">
        <v>-233.08895000000018</v>
      </c>
      <c r="D25" s="103">
        <v>-0.13290585946878583</v>
      </c>
      <c r="E25" s="39">
        <v>-130</v>
      </c>
      <c r="F25" s="103">
        <v>-0.14857142857142858</v>
      </c>
      <c r="G25" s="40">
        <v>-264.85669154285716</v>
      </c>
    </row>
    <row r="26" spans="1:7" ht="14.25">
      <c r="A26" s="21">
        <v>23</v>
      </c>
      <c r="B26" s="37" t="s">
        <v>100</v>
      </c>
      <c r="C26" s="38">
        <v>-327.85548</v>
      </c>
      <c r="D26" s="103">
        <v>-0.08342669388149133</v>
      </c>
      <c r="E26" s="39">
        <v>-178</v>
      </c>
      <c r="F26" s="103">
        <v>-0.09427966101694915</v>
      </c>
      <c r="G26" s="40">
        <v>-371.3303074377202</v>
      </c>
    </row>
    <row r="27" spans="1:8" ht="15.75" thickBot="1">
      <c r="A27" s="96"/>
      <c r="B27" s="99" t="s">
        <v>61</v>
      </c>
      <c r="C27" s="100">
        <v>-1058.5232492000014</v>
      </c>
      <c r="D27" s="104">
        <v>-0.017865256503291644</v>
      </c>
      <c r="E27" s="101">
        <v>-8377</v>
      </c>
      <c r="F27" s="104">
        <v>-0.0027041693015934813</v>
      </c>
      <c r="G27" s="102">
        <v>-766.7569197447126</v>
      </c>
      <c r="H27" s="56"/>
    </row>
    <row r="28" spans="2:8" ht="14.25">
      <c r="B28" s="72"/>
      <c r="C28" s="73"/>
      <c r="D28" s="74"/>
      <c r="E28" s="75"/>
      <c r="F28" s="74"/>
      <c r="G28" s="73"/>
      <c r="H28" s="56"/>
    </row>
    <row r="47" spans="2:5" ht="15">
      <c r="B47" s="64"/>
      <c r="C47" s="65"/>
      <c r="D47" s="66"/>
      <c r="E47" s="67"/>
    </row>
    <row r="48" spans="2:5" ht="15">
      <c r="B48" s="64"/>
      <c r="C48" s="65"/>
      <c r="D48" s="66"/>
      <c r="E48" s="67"/>
    </row>
    <row r="49" spans="2:5" ht="15">
      <c r="B49" s="64"/>
      <c r="C49" s="65"/>
      <c r="D49" s="66"/>
      <c r="E49" s="67"/>
    </row>
    <row r="50" spans="2:5" ht="15">
      <c r="B50" s="64"/>
      <c r="C50" s="65"/>
      <c r="D50" s="66"/>
      <c r="E50" s="67"/>
    </row>
    <row r="51" spans="2:5" ht="15">
      <c r="B51" s="64"/>
      <c r="C51" s="65"/>
      <c r="D51" s="66"/>
      <c r="E51" s="67"/>
    </row>
    <row r="52" spans="2:5" ht="15">
      <c r="B52" s="64"/>
      <c r="C52" s="65"/>
      <c r="D52" s="66"/>
      <c r="E52" s="67"/>
    </row>
    <row r="53" spans="2:5" ht="15.75" thickBot="1">
      <c r="B53" s="86"/>
      <c r="C53" s="86"/>
      <c r="D53" s="86"/>
      <c r="E53" s="86"/>
    </row>
    <row r="56" ht="14.25" customHeight="1"/>
    <row r="57" ht="14.25">
      <c r="F57" s="56"/>
    </row>
    <row r="59" ht="14.25">
      <c r="F59"/>
    </row>
    <row r="60" ht="14.25">
      <c r="F60"/>
    </row>
    <row r="61" spans="2:6" ht="30.75" thickBot="1">
      <c r="B61" s="42" t="s">
        <v>32</v>
      </c>
      <c r="C61" s="35" t="s">
        <v>69</v>
      </c>
      <c r="D61" s="35" t="s">
        <v>70</v>
      </c>
      <c r="E61" s="63" t="s">
        <v>65</v>
      </c>
      <c r="F61"/>
    </row>
    <row r="62" spans="2:5" ht="14.25">
      <c r="B62" s="37" t="str">
        <f aca="true" t="shared" si="0" ref="B62:D66">B4</f>
        <v>ВСІ</v>
      </c>
      <c r="C62" s="38">
        <f t="shared" si="0"/>
        <v>36.08008000000007</v>
      </c>
      <c r="D62" s="103">
        <f t="shared" si="0"/>
        <v>0.025387631257914146</v>
      </c>
      <c r="E62" s="40">
        <f>G4</f>
        <v>30.7484317678513</v>
      </c>
    </row>
    <row r="63" spans="2:5" ht="14.25">
      <c r="B63" s="37" t="str">
        <f t="shared" si="0"/>
        <v>Аргентум</v>
      </c>
      <c r="C63" s="38">
        <f t="shared" si="0"/>
        <v>-70.70656000000005</v>
      </c>
      <c r="D63" s="103">
        <f t="shared" si="0"/>
        <v>-0.03980528699941399</v>
      </c>
      <c r="E63" s="40">
        <f>G5</f>
        <v>0.3632946220820905</v>
      </c>
    </row>
    <row r="64" spans="2:5" ht="14.25">
      <c r="B64" s="37" t="str">
        <f t="shared" si="0"/>
        <v>Альтус-Депозит</v>
      </c>
      <c r="C64" s="38">
        <f t="shared" si="0"/>
        <v>57.63018999999995</v>
      </c>
      <c r="D64" s="103">
        <f t="shared" si="0"/>
        <v>0.02066954107554546</v>
      </c>
      <c r="E64" s="40">
        <f>G6</f>
        <v>0</v>
      </c>
    </row>
    <row r="65" spans="2:5" ht="14.25">
      <c r="B65" s="37" t="str">
        <f t="shared" si="0"/>
        <v>Альтус-Збалансований</v>
      </c>
      <c r="C65" s="38">
        <f t="shared" si="0"/>
        <v>47.081689999999945</v>
      </c>
      <c r="D65" s="103">
        <f t="shared" si="0"/>
        <v>0.020794346988501404</v>
      </c>
      <c r="E65" s="40">
        <f>G7</f>
        <v>0</v>
      </c>
    </row>
    <row r="66" spans="2:5" ht="14.25">
      <c r="B66" s="135" t="str">
        <f t="shared" si="0"/>
        <v>Альтус-Стратегічний</v>
      </c>
      <c r="C66" s="136">
        <f t="shared" si="0"/>
        <v>4.454869999999995</v>
      </c>
      <c r="D66" s="137">
        <f t="shared" si="0"/>
        <v>0.009224434345010323</v>
      </c>
      <c r="E66" s="138">
        <f>G8</f>
        <v>0</v>
      </c>
    </row>
    <row r="67" spans="2:5" ht="14.25">
      <c r="B67" s="134" t="str">
        <f>B22</f>
        <v>ОТП Облігаційний</v>
      </c>
      <c r="C67" s="38">
        <f aca="true" t="shared" si="1" ref="C67:D70">C22</f>
        <v>-8.563969999999971</v>
      </c>
      <c r="D67" s="103">
        <f t="shared" si="1"/>
        <v>-0.01587151088472728</v>
      </c>
      <c r="E67" s="40">
        <f>G22</f>
        <v>-9.653665892857168</v>
      </c>
    </row>
    <row r="68" spans="2:5" ht="14.25">
      <c r="B68" s="134" t="str">
        <f>B23</f>
        <v>КІНТО-Еквіті</v>
      </c>
      <c r="C68" s="38">
        <f t="shared" si="1"/>
        <v>-110.2408999999999</v>
      </c>
      <c r="D68" s="103">
        <f t="shared" si="1"/>
        <v>-0.028939116758801255</v>
      </c>
      <c r="E68" s="40">
        <f>G23</f>
        <v>-36.00388762397123</v>
      </c>
    </row>
    <row r="69" spans="2:5" ht="14.25">
      <c r="B69" s="134" t="str">
        <f>B24</f>
        <v>УНIВЕР.УА/Тарас Шевченко: Фонд Заощаджень</v>
      </c>
      <c r="C69" s="38">
        <f t="shared" si="1"/>
        <v>-68.2695</v>
      </c>
      <c r="D69" s="103">
        <f t="shared" si="1"/>
        <v>-0.024315873221244517</v>
      </c>
      <c r="E69" s="40">
        <f>G24</f>
        <v>-104.87038302970605</v>
      </c>
    </row>
    <row r="70" spans="2:5" ht="14.25">
      <c r="B70" s="134" t="str">
        <f>B25</f>
        <v>ОТП Класичний</v>
      </c>
      <c r="C70" s="38">
        <f t="shared" si="1"/>
        <v>-233.08895000000018</v>
      </c>
      <c r="D70" s="103">
        <f t="shared" si="1"/>
        <v>-0.13290585946878583</v>
      </c>
      <c r="E70" s="40">
        <f>G25</f>
        <v>-264.85669154285716</v>
      </c>
    </row>
    <row r="71" spans="2:5" ht="14.25">
      <c r="B71" s="134" t="str">
        <f>B26</f>
        <v>УНIВЕР.УА/Михайло Грушевський: Фонд Державних Паперiв</v>
      </c>
      <c r="C71" s="38">
        <f>C26</f>
        <v>-327.85548</v>
      </c>
      <c r="D71" s="103">
        <f>D26</f>
        <v>-0.08342669388149133</v>
      </c>
      <c r="E71" s="40">
        <f>G26</f>
        <v>-371.3303074377202</v>
      </c>
    </row>
    <row r="72" spans="2:5" ht="14.25">
      <c r="B72" s="145" t="s">
        <v>68</v>
      </c>
      <c r="C72" s="146">
        <f>C27-SUM(C62:C71)</f>
        <v>-385.0447192000013</v>
      </c>
      <c r="D72" s="147"/>
      <c r="E72" s="146">
        <f>G27-SUM(E62:E71)</f>
        <v>-11.153710607534208</v>
      </c>
    </row>
    <row r="73" spans="2:5" ht="15">
      <c r="B73" s="143" t="s">
        <v>61</v>
      </c>
      <c r="C73" s="144">
        <f>SUM(C62:C72)</f>
        <v>-1058.5232492000014</v>
      </c>
      <c r="D73" s="144"/>
      <c r="E73" s="144">
        <f>SUM(E62:E72)</f>
        <v>-766.7569197447126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13"/>
  <sheetViews>
    <sheetView zoomScale="80" zoomScaleNormal="80" workbookViewId="0" topLeftCell="A1">
      <selection activeCell="A4" sqref="A4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0" t="s">
        <v>32</v>
      </c>
      <c r="B1" s="71" t="s">
        <v>109</v>
      </c>
      <c r="C1" s="10"/>
    </row>
    <row r="2" spans="1:3" ht="14.25">
      <c r="A2" s="197" t="s">
        <v>31</v>
      </c>
      <c r="B2" s="198">
        <v>-0.04019405977876678</v>
      </c>
      <c r="C2" s="10"/>
    </row>
    <row r="3" spans="1:3" ht="14.25">
      <c r="A3" s="148" t="s">
        <v>143</v>
      </c>
      <c r="B3" s="155">
        <v>-0.035402135737986784</v>
      </c>
      <c r="C3" s="10"/>
    </row>
    <row r="4" spans="1:3" ht="14.25">
      <c r="A4" s="148" t="s">
        <v>99</v>
      </c>
      <c r="B4" s="155">
        <v>-0.031389520153772055</v>
      </c>
      <c r="C4" s="10"/>
    </row>
    <row r="5" spans="1:3" ht="14.25">
      <c r="A5" s="148" t="s">
        <v>29</v>
      </c>
      <c r="B5" s="156">
        <v>-0.027134264213960146</v>
      </c>
      <c r="C5" s="10"/>
    </row>
    <row r="6" spans="1:3" ht="14.25">
      <c r="A6" s="148" t="s">
        <v>134</v>
      </c>
      <c r="B6" s="156">
        <v>-0.021689527354590288</v>
      </c>
      <c r="C6" s="10"/>
    </row>
    <row r="7" spans="1:3" ht="14.25">
      <c r="A7" s="148" t="s">
        <v>76</v>
      </c>
      <c r="B7" s="156">
        <v>-0.020356744762781154</v>
      </c>
      <c r="C7" s="10"/>
    </row>
    <row r="8" spans="1:3" ht="14.25">
      <c r="A8" s="149" t="s">
        <v>97</v>
      </c>
      <c r="B8" s="157">
        <v>-0.019629841141989512</v>
      </c>
      <c r="C8" s="10"/>
    </row>
    <row r="9" spans="1:3" ht="14.25">
      <c r="A9" s="148" t="s">
        <v>107</v>
      </c>
      <c r="B9" s="156">
        <v>-0.016876222775748073</v>
      </c>
      <c r="C9" s="10"/>
    </row>
    <row r="10" spans="1:3" ht="14.25">
      <c r="A10" s="148" t="s">
        <v>75</v>
      </c>
      <c r="B10" s="156">
        <v>-0.014321108603191246</v>
      </c>
      <c r="C10" s="10"/>
    </row>
    <row r="11" spans="1:3" ht="14.25">
      <c r="A11" s="148" t="s">
        <v>26</v>
      </c>
      <c r="B11" s="156">
        <v>-0.010547012331943773</v>
      </c>
      <c r="C11" s="10"/>
    </row>
    <row r="12" spans="1:3" ht="14.25">
      <c r="A12" s="148" t="s">
        <v>102</v>
      </c>
      <c r="B12" s="156">
        <v>-0.009983672386537523</v>
      </c>
      <c r="C12" s="10"/>
    </row>
    <row r="13" spans="1:3" ht="14.25">
      <c r="A13" s="148" t="s">
        <v>24</v>
      </c>
      <c r="B13" s="156">
        <v>-0.008987311596577507</v>
      </c>
      <c r="C13" s="10"/>
    </row>
    <row r="14" spans="1:3" ht="14.25">
      <c r="A14" s="148" t="s">
        <v>21</v>
      </c>
      <c r="B14" s="156">
        <v>-0.004817865584579528</v>
      </c>
      <c r="C14" s="10"/>
    </row>
    <row r="15" spans="1:3" ht="14.25">
      <c r="A15" s="149" t="s">
        <v>95</v>
      </c>
      <c r="B15" s="157">
        <v>-0.0042901100751479015</v>
      </c>
      <c r="C15" s="10"/>
    </row>
    <row r="16" spans="1:3" ht="14.25">
      <c r="A16" s="148" t="s">
        <v>20</v>
      </c>
      <c r="B16" s="156">
        <v>-0.0020393141573479268</v>
      </c>
      <c r="C16" s="10"/>
    </row>
    <row r="17" spans="1:3" ht="14.25">
      <c r="A17" s="148" t="s">
        <v>137</v>
      </c>
      <c r="B17" s="156">
        <v>0.0020217343718977876</v>
      </c>
      <c r="C17" s="10"/>
    </row>
    <row r="18" spans="1:3" ht="14.25">
      <c r="A18" s="148" t="s">
        <v>91</v>
      </c>
      <c r="B18" s="156">
        <v>0.0030510729187338548</v>
      </c>
      <c r="C18" s="10"/>
    </row>
    <row r="19" spans="1:3" ht="14.25">
      <c r="A19" s="148" t="s">
        <v>80</v>
      </c>
      <c r="B19" s="156">
        <v>0.009224434345033394</v>
      </c>
      <c r="C19" s="10"/>
    </row>
    <row r="20" spans="1:3" ht="14.25">
      <c r="A20" s="148" t="s">
        <v>100</v>
      </c>
      <c r="B20" s="156">
        <v>0.011982691199850182</v>
      </c>
      <c r="C20" s="10"/>
    </row>
    <row r="21" spans="1:3" ht="14.25">
      <c r="A21" s="148" t="s">
        <v>101</v>
      </c>
      <c r="B21" s="156">
        <v>0.01306172212429968</v>
      </c>
      <c r="C21" s="10"/>
    </row>
    <row r="22" spans="1:3" ht="14.25">
      <c r="A22" s="148" t="s">
        <v>22</v>
      </c>
      <c r="B22" s="156">
        <v>0.018399158342087274</v>
      </c>
      <c r="C22" s="10"/>
    </row>
    <row r="23" spans="1:3" ht="14.25">
      <c r="A23" s="148" t="s">
        <v>79</v>
      </c>
      <c r="B23" s="156">
        <v>0.02066954107554908</v>
      </c>
      <c r="C23" s="10"/>
    </row>
    <row r="24" spans="1:3" ht="14.25">
      <c r="A24" s="148" t="s">
        <v>77</v>
      </c>
      <c r="B24" s="156">
        <v>0.02079434698850835</v>
      </c>
      <c r="C24" s="10"/>
    </row>
    <row r="25" spans="1:3" ht="14.25">
      <c r="A25" s="150" t="s">
        <v>37</v>
      </c>
      <c r="B25" s="155">
        <v>-0.007324087360389591</v>
      </c>
      <c r="C25" s="10"/>
    </row>
    <row r="26" spans="1:3" ht="14.25">
      <c r="A26" s="150" t="s">
        <v>1</v>
      </c>
      <c r="B26" s="155">
        <v>-0.03604030823947835</v>
      </c>
      <c r="C26" s="10"/>
    </row>
    <row r="27" spans="1:3" ht="14.25">
      <c r="A27" s="150" t="s">
        <v>0</v>
      </c>
      <c r="B27" s="155">
        <v>-0.03676889750313528</v>
      </c>
      <c r="C27" s="61"/>
    </row>
    <row r="28" spans="1:3" ht="14.25">
      <c r="A28" s="150" t="s">
        <v>38</v>
      </c>
      <c r="B28" s="155">
        <v>-0.002880193101155837</v>
      </c>
      <c r="C28" s="9"/>
    </row>
    <row r="29" spans="1:3" ht="14.25">
      <c r="A29" s="150" t="s">
        <v>39</v>
      </c>
      <c r="B29" s="155">
        <v>0.007614726248040382</v>
      </c>
      <c r="C29" s="81"/>
    </row>
    <row r="30" spans="1:3" ht="14.25">
      <c r="A30" s="150" t="s">
        <v>40</v>
      </c>
      <c r="B30" s="155">
        <v>0.018273972602739726</v>
      </c>
      <c r="C30" s="10"/>
    </row>
    <row r="31" spans="1:3" ht="15" thickBot="1">
      <c r="A31" s="151" t="s">
        <v>138</v>
      </c>
      <c r="B31" s="158">
        <v>-0.017985180637313025</v>
      </c>
      <c r="C31" s="10"/>
    </row>
    <row r="32" spans="2:3" ht="12.75">
      <c r="B32" s="10"/>
      <c r="C32" s="10"/>
    </row>
    <row r="33" ht="12.75">
      <c r="C33" s="10"/>
    </row>
    <row r="34" spans="2:3" ht="12.75">
      <c r="B34" s="10"/>
      <c r="C34" s="10"/>
    </row>
    <row r="35" ht="12.75">
      <c r="C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9"/>
  <sheetViews>
    <sheetView zoomScale="85" zoomScaleNormal="85" workbookViewId="0" topLeftCell="A1">
      <selection activeCell="B6" sqref="B6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77" t="s">
        <v>130</v>
      </c>
      <c r="B1" s="177"/>
      <c r="C1" s="177"/>
      <c r="D1" s="177"/>
      <c r="E1" s="177"/>
      <c r="F1" s="177"/>
      <c r="G1" s="177"/>
      <c r="H1" s="177"/>
      <c r="I1" s="177"/>
      <c r="J1" s="177"/>
      <c r="K1" s="13"/>
      <c r="L1" s="14"/>
      <c r="M1" s="14"/>
    </row>
    <row r="2" spans="1:10" ht="30.75" thickBot="1">
      <c r="A2" s="15" t="s">
        <v>50</v>
      </c>
      <c r="B2" s="15" t="s">
        <v>32</v>
      </c>
      <c r="C2" s="44" t="s">
        <v>43</v>
      </c>
      <c r="D2" s="44" t="s">
        <v>44</v>
      </c>
      <c r="E2" s="44" t="s">
        <v>51</v>
      </c>
      <c r="F2" s="44" t="s">
        <v>52</v>
      </c>
      <c r="G2" s="44" t="s">
        <v>53</v>
      </c>
      <c r="H2" s="44" t="s">
        <v>15</v>
      </c>
      <c r="I2" s="44" t="s">
        <v>16</v>
      </c>
      <c r="J2" s="25" t="s">
        <v>17</v>
      </c>
    </row>
    <row r="3" spans="1:10" ht="14.25">
      <c r="A3" s="21">
        <v>1</v>
      </c>
      <c r="B3" s="117" t="s">
        <v>72</v>
      </c>
      <c r="C3" s="118" t="s">
        <v>48</v>
      </c>
      <c r="D3" s="119" t="s">
        <v>49</v>
      </c>
      <c r="E3" s="120">
        <v>10811382.29</v>
      </c>
      <c r="F3" s="121">
        <v>32580</v>
      </c>
      <c r="G3" s="120">
        <v>331.8410770411295</v>
      </c>
      <c r="H3" s="55">
        <v>100</v>
      </c>
      <c r="I3" s="117" t="s">
        <v>73</v>
      </c>
      <c r="J3" s="122" t="s">
        <v>74</v>
      </c>
    </row>
    <row r="4" spans="1:10" ht="14.25" customHeight="1">
      <c r="A4" s="21">
        <v>2</v>
      </c>
      <c r="B4" s="117" t="s">
        <v>86</v>
      </c>
      <c r="C4" s="118" t="s">
        <v>48</v>
      </c>
      <c r="D4" s="119" t="s">
        <v>142</v>
      </c>
      <c r="E4" s="120">
        <v>1986338.17</v>
      </c>
      <c r="F4" s="121">
        <v>56724</v>
      </c>
      <c r="G4" s="120">
        <v>35.017596960722095</v>
      </c>
      <c r="H4" s="89">
        <v>100</v>
      </c>
      <c r="I4" s="117" t="s">
        <v>54</v>
      </c>
      <c r="J4" s="122" t="s">
        <v>55</v>
      </c>
    </row>
    <row r="5" spans="1:10" ht="14.25">
      <c r="A5" s="21">
        <v>3</v>
      </c>
      <c r="B5" s="117" t="s">
        <v>139</v>
      </c>
      <c r="C5" s="118" t="s">
        <v>48</v>
      </c>
      <c r="D5" s="119" t="s">
        <v>142</v>
      </c>
      <c r="E5" s="120">
        <v>1368025.7902</v>
      </c>
      <c r="F5" s="121">
        <v>2940</v>
      </c>
      <c r="G5" s="120">
        <v>465.31489462585034</v>
      </c>
      <c r="H5" s="55">
        <v>1000</v>
      </c>
      <c r="I5" s="117" t="s">
        <v>25</v>
      </c>
      <c r="J5" s="122" t="s">
        <v>42</v>
      </c>
    </row>
    <row r="6" spans="1:10" ht="14.25">
      <c r="A6" s="21">
        <v>4</v>
      </c>
      <c r="B6" s="117" t="s">
        <v>41</v>
      </c>
      <c r="C6" s="118" t="s">
        <v>48</v>
      </c>
      <c r="D6" s="119" t="s">
        <v>49</v>
      </c>
      <c r="E6" s="120">
        <v>1094032.64</v>
      </c>
      <c r="F6" s="121">
        <v>795</v>
      </c>
      <c r="G6" s="120">
        <v>1376.141685534591</v>
      </c>
      <c r="H6" s="55">
        <v>1000</v>
      </c>
      <c r="I6" s="117" t="s">
        <v>30</v>
      </c>
      <c r="J6" s="122" t="s">
        <v>127</v>
      </c>
    </row>
    <row r="7" spans="1:10" s="45" customFormat="1" ht="14.25" collapsed="1">
      <c r="A7" s="21">
        <v>5</v>
      </c>
      <c r="B7" s="117" t="s">
        <v>103</v>
      </c>
      <c r="C7" s="118" t="s">
        <v>48</v>
      </c>
      <c r="D7" s="119" t="s">
        <v>49</v>
      </c>
      <c r="E7" s="120">
        <v>784479.63</v>
      </c>
      <c r="F7" s="121">
        <v>910</v>
      </c>
      <c r="G7" s="120">
        <v>862.0655274725275</v>
      </c>
      <c r="H7" s="55">
        <v>1000</v>
      </c>
      <c r="I7" s="117" t="s">
        <v>19</v>
      </c>
      <c r="J7" s="122" t="s">
        <v>57</v>
      </c>
    </row>
    <row r="8" spans="1:10" s="45" customFormat="1" ht="14.25">
      <c r="A8" s="21">
        <v>6</v>
      </c>
      <c r="B8" s="117" t="s">
        <v>88</v>
      </c>
      <c r="C8" s="118" t="s">
        <v>48</v>
      </c>
      <c r="D8" s="119" t="s">
        <v>49</v>
      </c>
      <c r="E8" s="120">
        <v>632856.78</v>
      </c>
      <c r="F8" s="121">
        <v>679</v>
      </c>
      <c r="G8" s="120">
        <v>932.0423858615611</v>
      </c>
      <c r="H8" s="55">
        <v>1000</v>
      </c>
      <c r="I8" s="117" t="s">
        <v>89</v>
      </c>
      <c r="J8" s="122" t="s">
        <v>59</v>
      </c>
    </row>
    <row r="9" spans="1:10" ht="15.75" thickBot="1">
      <c r="A9" s="178" t="s">
        <v>61</v>
      </c>
      <c r="B9" s="179"/>
      <c r="C9" s="123" t="s">
        <v>62</v>
      </c>
      <c r="D9" s="123" t="s">
        <v>62</v>
      </c>
      <c r="E9" s="105">
        <f>SUM(E3:E8)</f>
        <v>16677115.3002</v>
      </c>
      <c r="F9" s="106">
        <f>SUM(F3:F8)</f>
        <v>94628</v>
      </c>
      <c r="G9" s="123" t="s">
        <v>62</v>
      </c>
      <c r="H9" s="123" t="s">
        <v>62</v>
      </c>
      <c r="I9" s="123" t="s">
        <v>62</v>
      </c>
      <c r="J9" s="124" t="s">
        <v>62</v>
      </c>
    </row>
  </sheetData>
  <mergeCells count="2">
    <mergeCell ref="A1:J1"/>
    <mergeCell ref="A9:B9"/>
  </mergeCells>
  <hyperlinks>
    <hyperlink ref="J5" r:id="rId1" display="http://am.concorde.ua/"/>
    <hyperlink ref="J6" r:id="rId2" display="http://www.dragon-am.com/"/>
    <hyperlink ref="J7" r:id="rId3" display="http://otpcapital.com.ua/"/>
    <hyperlink ref="J3" r:id="rId4" display="http://dragon-am.com/"/>
    <hyperlink ref="J9" r:id="rId5" display="http://www.sem.biz.ua/"/>
    <hyperlink ref="J4" r:id="rId6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1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89" t="s">
        <v>121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1" ht="15.75" customHeight="1" thickBot="1">
      <c r="A2" s="182" t="s">
        <v>50</v>
      </c>
      <c r="B2" s="109"/>
      <c r="C2" s="110"/>
      <c r="D2" s="111"/>
      <c r="E2" s="184" t="s">
        <v>87</v>
      </c>
      <c r="F2" s="184"/>
      <c r="G2" s="184"/>
      <c r="H2" s="184"/>
      <c r="I2" s="184"/>
      <c r="J2" s="184"/>
      <c r="K2" s="184"/>
    </row>
    <row r="3" spans="1:11" ht="45.75" thickBot="1">
      <c r="A3" s="183"/>
      <c r="B3" s="112" t="s">
        <v>32</v>
      </c>
      <c r="C3" s="26" t="s">
        <v>13</v>
      </c>
      <c r="D3" s="26" t="s">
        <v>14</v>
      </c>
      <c r="E3" s="17" t="s">
        <v>117</v>
      </c>
      <c r="F3" s="17" t="s">
        <v>128</v>
      </c>
      <c r="G3" s="17" t="s">
        <v>132</v>
      </c>
      <c r="H3" s="17" t="s">
        <v>111</v>
      </c>
      <c r="I3" s="17" t="s">
        <v>133</v>
      </c>
      <c r="J3" s="17" t="s">
        <v>63</v>
      </c>
      <c r="K3" s="18" t="s">
        <v>118</v>
      </c>
    </row>
    <row r="4" spans="1:11" ht="14.25" collapsed="1">
      <c r="A4" s="21">
        <v>1</v>
      </c>
      <c r="B4" s="27" t="s">
        <v>88</v>
      </c>
      <c r="C4" s="113">
        <v>38441</v>
      </c>
      <c r="D4" s="113">
        <v>38625</v>
      </c>
      <c r="E4" s="107">
        <v>-0.006401166588871576</v>
      </c>
      <c r="F4" s="107">
        <v>-0.023052457762040346</v>
      </c>
      <c r="G4" s="107">
        <v>0.01669519814146514</v>
      </c>
      <c r="H4" s="107">
        <v>-0.11697085677139585</v>
      </c>
      <c r="I4" s="107">
        <v>-0.027667103147813288</v>
      </c>
      <c r="J4" s="114">
        <v>-0.06795761413843893</v>
      </c>
      <c r="K4" s="175">
        <v>-0.007127803676233335</v>
      </c>
    </row>
    <row r="5" spans="1:11" ht="14.25" collapsed="1">
      <c r="A5" s="21">
        <v>2</v>
      </c>
      <c r="B5" s="27" t="s">
        <v>72</v>
      </c>
      <c r="C5" s="113">
        <v>38862</v>
      </c>
      <c r="D5" s="113">
        <v>38958</v>
      </c>
      <c r="E5" s="107">
        <v>-0.030038427064271178</v>
      </c>
      <c r="F5" s="107">
        <v>-0.02126956684255299</v>
      </c>
      <c r="G5" s="107">
        <v>0.0926595485208026</v>
      </c>
      <c r="H5" s="107">
        <v>-0.012570625893365328</v>
      </c>
      <c r="I5" s="107">
        <v>0.10545381881196514</v>
      </c>
      <c r="J5" s="114">
        <v>2.3184107704113432</v>
      </c>
      <c r="K5" s="176">
        <v>0.14382821456502826</v>
      </c>
    </row>
    <row r="6" spans="1:11" ht="14.25">
      <c r="A6" s="21">
        <v>3</v>
      </c>
      <c r="B6" s="27" t="s">
        <v>139</v>
      </c>
      <c r="C6" s="113">
        <v>39048</v>
      </c>
      <c r="D6" s="113">
        <v>39140</v>
      </c>
      <c r="E6" s="107">
        <v>-0.01634839245960329</v>
      </c>
      <c r="F6" s="107">
        <v>-0.037056390382506854</v>
      </c>
      <c r="G6" s="107">
        <v>-0.01381973275819226</v>
      </c>
      <c r="H6" s="107">
        <v>-0.24479872650547563</v>
      </c>
      <c r="I6" s="107">
        <v>-0.08131930734380854</v>
      </c>
      <c r="J6" s="114">
        <v>-0.5346851053741453</v>
      </c>
      <c r="K6" s="176">
        <v>-0.08678159670422902</v>
      </c>
    </row>
    <row r="7" spans="1:11" ht="14.25">
      <c r="A7" s="21">
        <v>4</v>
      </c>
      <c r="B7" s="27" t="s">
        <v>41</v>
      </c>
      <c r="C7" s="113">
        <v>39100</v>
      </c>
      <c r="D7" s="113">
        <v>39268</v>
      </c>
      <c r="E7" s="107">
        <v>-0.006517477710258568</v>
      </c>
      <c r="F7" s="107">
        <v>-0.0096528946505271</v>
      </c>
      <c r="G7" s="107">
        <v>0.033100547835514194</v>
      </c>
      <c r="H7" s="107">
        <v>-0.0335202717709181</v>
      </c>
      <c r="I7" s="107" t="s">
        <v>28</v>
      </c>
      <c r="J7" s="114">
        <v>0.37614168553459404</v>
      </c>
      <c r="K7" s="176">
        <v>0.040323159057519264</v>
      </c>
    </row>
    <row r="8" spans="1:11" ht="14.25">
      <c r="A8" s="21">
        <v>5</v>
      </c>
      <c r="B8" s="27" t="s">
        <v>103</v>
      </c>
      <c r="C8" s="113">
        <v>39647</v>
      </c>
      <c r="D8" s="113">
        <v>39861</v>
      </c>
      <c r="E8" s="107">
        <v>-0.019272710511458957</v>
      </c>
      <c r="F8" s="107">
        <v>-0.08551753340387291</v>
      </c>
      <c r="G8" s="107" t="s">
        <v>28</v>
      </c>
      <c r="H8" s="107">
        <v>-0.11682739371690232</v>
      </c>
      <c r="I8" s="107">
        <v>-0.01723655251861478</v>
      </c>
      <c r="J8" s="114">
        <v>-0.13793447252747149</v>
      </c>
      <c r="K8" s="176">
        <v>-0.022741565338078806</v>
      </c>
    </row>
    <row r="9" spans="1:11" ht="14.25">
      <c r="A9" s="21">
        <v>6</v>
      </c>
      <c r="B9" s="27" t="s">
        <v>86</v>
      </c>
      <c r="C9" s="113">
        <v>40253</v>
      </c>
      <c r="D9" s="113">
        <v>40445</v>
      </c>
      <c r="E9" s="107">
        <v>-0.016685691004756364</v>
      </c>
      <c r="F9" s="107">
        <v>-0.07183402221381485</v>
      </c>
      <c r="G9" s="107">
        <v>-0.010394714325163257</v>
      </c>
      <c r="H9" s="107">
        <v>-0.21051278453472977</v>
      </c>
      <c r="I9" s="107">
        <v>-0.040150867301126936</v>
      </c>
      <c r="J9" s="114">
        <v>-0.6498240303927781</v>
      </c>
      <c r="K9" s="176">
        <v>-0.19447650468876276</v>
      </c>
    </row>
    <row r="10" spans="1:11" ht="15.75" thickBot="1">
      <c r="A10" s="159"/>
      <c r="B10" s="164" t="s">
        <v>135</v>
      </c>
      <c r="C10" s="165" t="s">
        <v>62</v>
      </c>
      <c r="D10" s="165" t="s">
        <v>62</v>
      </c>
      <c r="E10" s="166">
        <f>AVERAGE(E4:E9)</f>
        <v>-0.01587731088986999</v>
      </c>
      <c r="F10" s="166">
        <f>AVERAGE(F4:F9)</f>
        <v>-0.041397144209219174</v>
      </c>
      <c r="G10" s="166">
        <f>AVERAGE(G4:G9)</f>
        <v>0.023648169482885284</v>
      </c>
      <c r="H10" s="166">
        <f>AVERAGE(H4:H9)</f>
        <v>-0.12253344319879783</v>
      </c>
      <c r="I10" s="166">
        <f>AVERAGE(I4:I9)</f>
        <v>-0.012184002299879681</v>
      </c>
      <c r="J10" s="165" t="s">
        <v>62</v>
      </c>
      <c r="K10" s="165" t="s">
        <v>62</v>
      </c>
    </row>
    <row r="11" spans="1:11" ht="15" thickBot="1">
      <c r="A11" s="190" t="s">
        <v>119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1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29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4" ht="14.25">
      <c r="C24" s="5"/>
    </row>
    <row r="25" ht="14.25">
      <c r="C25" s="5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</sheetData>
  <mergeCells count="4">
    <mergeCell ref="A2:A3"/>
    <mergeCell ref="A1:J1"/>
    <mergeCell ref="E2:K2"/>
    <mergeCell ref="A11:K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4"/>
  <sheetViews>
    <sheetView zoomScale="85" zoomScaleNormal="85" workbookViewId="0" topLeftCell="A1">
      <selection activeCell="D8" sqref="D8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186" t="s">
        <v>114</v>
      </c>
      <c r="B1" s="186"/>
      <c r="C1" s="186"/>
      <c r="D1" s="186"/>
      <c r="E1" s="186"/>
      <c r="F1" s="186"/>
      <c r="G1" s="186"/>
    </row>
    <row r="2" spans="1:7" s="31" customFormat="1" ht="15.75" customHeight="1" thickBot="1">
      <c r="A2" s="182" t="s">
        <v>50</v>
      </c>
      <c r="B2" s="97"/>
      <c r="C2" s="187" t="s">
        <v>33</v>
      </c>
      <c r="D2" s="188"/>
      <c r="E2" s="187" t="s">
        <v>34</v>
      </c>
      <c r="F2" s="188"/>
      <c r="G2" s="98"/>
    </row>
    <row r="3" spans="1:7" s="31" customFormat="1" ht="45.75" thickBot="1">
      <c r="A3" s="183"/>
      <c r="B3" s="35" t="s">
        <v>32</v>
      </c>
      <c r="C3" s="35" t="s">
        <v>64</v>
      </c>
      <c r="D3" s="35" t="s">
        <v>35</v>
      </c>
      <c r="E3" s="35" t="s">
        <v>36</v>
      </c>
      <c r="F3" s="35" t="s">
        <v>35</v>
      </c>
      <c r="G3" s="36" t="s">
        <v>126</v>
      </c>
    </row>
    <row r="4" spans="1:7" s="31" customFormat="1" ht="14.25">
      <c r="A4" s="21">
        <v>1</v>
      </c>
      <c r="B4" s="37" t="s">
        <v>88</v>
      </c>
      <c r="C4" s="38">
        <v>-4.077119999999995</v>
      </c>
      <c r="D4" s="107">
        <v>-0.006401166588872087</v>
      </c>
      <c r="E4" s="39">
        <v>0</v>
      </c>
      <c r="F4" s="107">
        <v>0</v>
      </c>
      <c r="G4" s="40">
        <v>0</v>
      </c>
    </row>
    <row r="5" spans="1:7" s="31" customFormat="1" ht="14.25">
      <c r="A5" s="21">
        <v>2</v>
      </c>
      <c r="B5" s="37" t="s">
        <v>41</v>
      </c>
      <c r="C5" s="38">
        <v>-7.177110000000102</v>
      </c>
      <c r="D5" s="107">
        <v>-0.006517477710309142</v>
      </c>
      <c r="E5" s="39">
        <v>0</v>
      </c>
      <c r="F5" s="107">
        <v>0</v>
      </c>
      <c r="G5" s="40">
        <v>0</v>
      </c>
    </row>
    <row r="6" spans="1:7" s="31" customFormat="1" ht="14.25">
      <c r="A6" s="21">
        <v>3</v>
      </c>
      <c r="B6" s="37" t="s">
        <v>103</v>
      </c>
      <c r="C6" s="38">
        <v>-15.416160000000033</v>
      </c>
      <c r="D6" s="107">
        <v>-0.019272710511453038</v>
      </c>
      <c r="E6" s="39">
        <v>0</v>
      </c>
      <c r="F6" s="107">
        <v>0</v>
      </c>
      <c r="G6" s="40">
        <v>0</v>
      </c>
    </row>
    <row r="7" spans="1:7" s="31" customFormat="1" ht="14.25">
      <c r="A7" s="21">
        <v>4</v>
      </c>
      <c r="B7" s="37" t="s">
        <v>86</v>
      </c>
      <c r="C7" s="38">
        <v>-33.70583000000008</v>
      </c>
      <c r="D7" s="107">
        <v>-0.016685691004750428</v>
      </c>
      <c r="E7" s="39">
        <v>0</v>
      </c>
      <c r="F7" s="107">
        <v>0</v>
      </c>
      <c r="G7" s="40">
        <v>0</v>
      </c>
    </row>
    <row r="8" spans="1:7" s="31" customFormat="1" ht="14.25">
      <c r="A8" s="21">
        <v>5</v>
      </c>
      <c r="B8" s="37" t="s">
        <v>139</v>
      </c>
      <c r="C8" s="38">
        <v>-23.209780000000027</v>
      </c>
      <c r="D8" s="107">
        <v>-0.016682854073852827</v>
      </c>
      <c r="E8" s="39">
        <v>-1</v>
      </c>
      <c r="F8" s="107">
        <v>-0.00034002040122407346</v>
      </c>
      <c r="G8" s="40">
        <v>-0.46510729350557883</v>
      </c>
    </row>
    <row r="9" spans="1:7" s="31" customFormat="1" ht="14.25">
      <c r="A9" s="21">
        <v>6</v>
      </c>
      <c r="B9" s="37" t="s">
        <v>72</v>
      </c>
      <c r="C9" s="38">
        <v>-734.40775</v>
      </c>
      <c r="D9" s="107">
        <v>-0.06360827171251765</v>
      </c>
      <c r="E9" s="39">
        <v>-1168</v>
      </c>
      <c r="F9" s="107">
        <v>-0.0346094583382719</v>
      </c>
      <c r="G9" s="40">
        <v>-397.91568225267656</v>
      </c>
    </row>
    <row r="10" spans="1:7" s="31" customFormat="1" ht="15.75" thickBot="1">
      <c r="A10" s="125"/>
      <c r="B10" s="99" t="s">
        <v>61</v>
      </c>
      <c r="C10" s="126">
        <v>-817.9937500000002</v>
      </c>
      <c r="D10" s="104">
        <v>-0.04675556737902409</v>
      </c>
      <c r="E10" s="101">
        <v>-1169</v>
      </c>
      <c r="F10" s="104">
        <v>-0.012202887355553933</v>
      </c>
      <c r="G10" s="102">
        <v>-398.38078954618214</v>
      </c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/>
    <row r="33" s="31" customFormat="1" ht="14.25"/>
    <row r="34" spans="8:9" s="31" customFormat="1" ht="14.25">
      <c r="H34" s="22"/>
      <c r="I34" s="22"/>
    </row>
    <row r="37" spans="2:5" ht="30.75" thickBot="1">
      <c r="B37" s="42" t="s">
        <v>32</v>
      </c>
      <c r="C37" s="35" t="s">
        <v>69</v>
      </c>
      <c r="D37" s="35" t="s">
        <v>70</v>
      </c>
      <c r="E37" s="36" t="s">
        <v>65</v>
      </c>
    </row>
    <row r="38" spans="1:5" ht="14.25">
      <c r="A38" s="22">
        <v>1</v>
      </c>
      <c r="B38" s="37" t="str">
        <f>B4</f>
        <v>Оптімум</v>
      </c>
      <c r="C38" s="130">
        <f>C4</f>
        <v>-4.077119999999995</v>
      </c>
      <c r="D38" s="107">
        <f>D4</f>
        <v>-0.006401166588872087</v>
      </c>
      <c r="E38" s="131">
        <f>G4</f>
        <v>0</v>
      </c>
    </row>
    <row r="39" spans="1:5" ht="14.25">
      <c r="A39" s="22">
        <v>2</v>
      </c>
      <c r="B39" s="37" t="str">
        <f>B5</f>
        <v>Збалансований фонд "Паритет"</v>
      </c>
      <c r="C39" s="130">
        <f>C5</f>
        <v>-7.177110000000102</v>
      </c>
      <c r="D39" s="107">
        <f>D5</f>
        <v>-0.006517477710309142</v>
      </c>
      <c r="E39" s="131">
        <f>G5</f>
        <v>0</v>
      </c>
    </row>
    <row r="40" spans="1:5" ht="14.25">
      <c r="A40" s="22">
        <v>3</v>
      </c>
      <c r="B40" s="37" t="str">
        <f>B6</f>
        <v>УНІВЕР.УА/Отаман: Фонд Перспективних Акцій</v>
      </c>
      <c r="C40" s="130">
        <f>C6</f>
        <v>-15.416160000000033</v>
      </c>
      <c r="D40" s="107">
        <f>D6</f>
        <v>-0.019272710511453038</v>
      </c>
      <c r="E40" s="131">
        <f>G6</f>
        <v>0</v>
      </c>
    </row>
    <row r="41" spans="1:5" ht="14.25">
      <c r="A41" s="22">
        <v>4</v>
      </c>
      <c r="B41" s="37" t="str">
        <f>B7</f>
        <v>Аурум</v>
      </c>
      <c r="C41" s="130">
        <f>C7</f>
        <v>-33.70583000000008</v>
      </c>
      <c r="D41" s="107">
        <f>D7</f>
        <v>-0.016685691004750428</v>
      </c>
      <c r="E41" s="131">
        <f>G7</f>
        <v>0</v>
      </c>
    </row>
    <row r="42" spans="1:5" ht="14.25">
      <c r="A42" s="22">
        <v>5</v>
      </c>
      <c r="B42" s="37" t="str">
        <f>B8</f>
        <v>ТАСК Український Капітал</v>
      </c>
      <c r="C42" s="130">
        <f>C8</f>
        <v>-23.209780000000027</v>
      </c>
      <c r="D42" s="107">
        <f>D8</f>
        <v>-0.016682854073852827</v>
      </c>
      <c r="E42" s="131">
        <f>G8</f>
        <v>-0.46510729350557883</v>
      </c>
    </row>
    <row r="43" spans="1:5" ht="14.25">
      <c r="A43" s="22">
        <v>6</v>
      </c>
      <c r="B43" s="37" t="str">
        <f>B9</f>
        <v>Платинум</v>
      </c>
      <c r="C43" s="130">
        <f>C9</f>
        <v>-734.40775</v>
      </c>
      <c r="D43" s="107">
        <f>D9</f>
        <v>-0.06360827171251765</v>
      </c>
      <c r="E43" s="131">
        <f>G9</f>
        <v>-397.91568225267656</v>
      </c>
    </row>
    <row r="44" spans="2:5" ht="14.25">
      <c r="B44" s="37"/>
      <c r="C44" s="130"/>
      <c r="D44" s="107"/>
      <c r="E44" s="131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0" t="s">
        <v>32</v>
      </c>
      <c r="B1" s="71" t="s">
        <v>109</v>
      </c>
      <c r="C1" s="10"/>
      <c r="D1" s="10"/>
    </row>
    <row r="2" spans="1:4" ht="14.25">
      <c r="A2" s="27" t="s">
        <v>72</v>
      </c>
      <c r="B2" s="152">
        <v>-0.030038427064271178</v>
      </c>
      <c r="C2" s="10"/>
      <c r="D2" s="10"/>
    </row>
    <row r="3" spans="1:4" ht="14.25">
      <c r="A3" s="27" t="s">
        <v>103</v>
      </c>
      <c r="B3" s="152">
        <v>-0.019272710511458957</v>
      </c>
      <c r="C3" s="10"/>
      <c r="D3" s="10"/>
    </row>
    <row r="4" spans="1:4" ht="14.25">
      <c r="A4" s="27" t="s">
        <v>86</v>
      </c>
      <c r="B4" s="152">
        <v>-0.016685691004756364</v>
      </c>
      <c r="C4" s="10"/>
      <c r="D4" s="10"/>
    </row>
    <row r="5" spans="1:4" ht="14.25">
      <c r="A5" s="27" t="s">
        <v>139</v>
      </c>
      <c r="B5" s="152">
        <v>-0.01634839245960329</v>
      </c>
      <c r="C5" s="10"/>
      <c r="D5" s="10"/>
    </row>
    <row r="6" spans="1:4" ht="14.25">
      <c r="A6" s="27" t="s">
        <v>41</v>
      </c>
      <c r="B6" s="152">
        <v>-0.006517477710258568</v>
      </c>
      <c r="C6" s="10"/>
      <c r="D6" s="10"/>
    </row>
    <row r="7" spans="1:4" ht="14.25">
      <c r="A7" s="27" t="s">
        <v>88</v>
      </c>
      <c r="B7" s="152">
        <v>-0.006401166588871576</v>
      </c>
      <c r="C7" s="10"/>
      <c r="D7" s="10"/>
    </row>
    <row r="8" spans="1:4" ht="14.25">
      <c r="A8" s="27" t="s">
        <v>37</v>
      </c>
      <c r="B8" s="153">
        <v>0.01587731088987</v>
      </c>
      <c r="C8" s="10"/>
      <c r="D8" s="10"/>
    </row>
    <row r="9" spans="1:4" ht="14.25">
      <c r="A9" s="27" t="s">
        <v>1</v>
      </c>
      <c r="B9" s="153">
        <v>-0.03604030823947835</v>
      </c>
      <c r="C9" s="10"/>
      <c r="D9" s="10"/>
    </row>
    <row r="10" spans="1:4" ht="14.25">
      <c r="A10" s="27" t="s">
        <v>0</v>
      </c>
      <c r="B10" s="153">
        <v>-0.03676889750313528</v>
      </c>
      <c r="C10" s="10"/>
      <c r="D10" s="10"/>
    </row>
    <row r="11" spans="1:4" ht="14.25">
      <c r="A11" s="27" t="s">
        <v>38</v>
      </c>
      <c r="B11" s="153">
        <v>-0.002880193101155837</v>
      </c>
      <c r="C11" s="10"/>
      <c r="D11" s="10"/>
    </row>
    <row r="12" spans="1:4" ht="14.25">
      <c r="A12" s="27" t="s">
        <v>39</v>
      </c>
      <c r="B12" s="153">
        <v>0.007614726248040382</v>
      </c>
      <c r="C12" s="10"/>
      <c r="D12" s="10"/>
    </row>
    <row r="13" spans="1:4" ht="14.25">
      <c r="A13" s="27" t="s">
        <v>40</v>
      </c>
      <c r="B13" s="153">
        <v>0.018273972602739726</v>
      </c>
      <c r="C13" s="10"/>
      <c r="D13" s="10"/>
    </row>
    <row r="14" spans="1:4" ht="15" thickBot="1">
      <c r="A14" s="83" t="s">
        <v>138</v>
      </c>
      <c r="B14" s="154">
        <v>-0.017985180637313025</v>
      </c>
      <c r="C14" s="10"/>
      <c r="D14" s="10"/>
    </row>
    <row r="15" spans="2:4" ht="12.75">
      <c r="B15" s="10"/>
      <c r="C15" s="10"/>
      <c r="D15" s="10"/>
    </row>
    <row r="16" spans="1:4" ht="14.25">
      <c r="A16" s="57"/>
      <c r="B16" s="58"/>
      <c r="C16" s="10"/>
      <c r="D16" s="10"/>
    </row>
    <row r="17" spans="1:4" ht="14.25">
      <c r="A17" s="57"/>
      <c r="B17" s="58"/>
      <c r="C17" s="10"/>
      <c r="D17" s="10"/>
    </row>
    <row r="18" spans="1:4" ht="14.25">
      <c r="A18" s="57"/>
      <c r="B18" s="58"/>
      <c r="C18" s="10"/>
      <c r="D18" s="10"/>
    </row>
    <row r="19" spans="1:4" ht="14.25">
      <c r="A19" s="57"/>
      <c r="B19" s="58"/>
      <c r="C19" s="10"/>
      <c r="D19" s="10"/>
    </row>
    <row r="20" spans="1:4" ht="14.25">
      <c r="A20" s="57"/>
      <c r="B20" s="58"/>
      <c r="C20" s="10"/>
      <c r="D20" s="10"/>
    </row>
    <row r="21" ht="12.75">
      <c r="B21" s="10"/>
    </row>
    <row r="25" spans="1:2" ht="12.75">
      <c r="A25" s="7"/>
      <c r="B25" s="8"/>
    </row>
    <row r="26" ht="12.75">
      <c r="B26" s="8"/>
    </row>
    <row r="27" ht="12.75">
      <c r="B27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2015-08-10T11:52:10Z</dcterms:modified>
  <cp:category/>
  <cp:version/>
  <cp:contentType/>
  <cp:contentStatus/>
</cp:coreProperties>
</file>