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<sst xmlns="http://schemas.openxmlformats.org/spreadsheetml/2006/main" count="357" uniqueCount="130">
  <si>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</si>
  <si>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</si>
  <si>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</si>
  <si>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</si>
  <si>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</si>
  <si>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</si>
  <si>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</si>
  <si>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</si>
  <si>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</si>
  <si>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</si>
  <si>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</si>
  <si>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</si>
  <si>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</si>
  <si>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</si>
  <si>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</si>
  <si>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</si>
  <si>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</si>
  <si>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</si>
  <si>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</si>
  <si>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</si>
  <si>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</si>
  <si>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</si>
  <si>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</si>
  <si>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</si>
  <si>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</si>
  <si>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</si>
  <si>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</si>
  <si>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</si>
  <si>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</si>
  <si>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</si>
  <si>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</si>
  <si>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</si>
  <si>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</si>
  <si>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</si>
  <si>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</si>
  <si>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</si>
  <si>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</si>
  <si>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</si>
  <si>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</si>
  <si>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</si>
  <si>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</si>
  <si>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</si>
  <si>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</si>
  <si>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</si>
  <si>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</si>
  <si>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</si>
  <si>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</si>
  <si>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</si>
  <si>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</si>
  <si>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</si>
  <si>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</si>
  <si>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</si>
  <si>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</si>
  <si>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</si>
  <si>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</si>
  <si>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</si>
  <si>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</si>
  <si>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</si>
  <si>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</si>
  <si>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</si>
  <si>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</si>
  <si>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</si>
  <si>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</si>
  <si>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</si>
  <si>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</si>
  <si>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</si>
  <si>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</si>
  <si>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</si>
  <si>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</si>
  <si>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</si>
  <si>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</si>
  <si>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</si>
  <si>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</si>
  <si>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</si>
  <si>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</si>
  <si>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</si>
  <si>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</si>
  <si>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</si>
  <si>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</si>
  <si>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</si>
  <si>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</si>
  <si>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</si>
  <si>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</si>
  <si>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</si>
  <si>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</si>
  <si>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</si>
  <si>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</si>
  <si>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</si>
  <si>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</si>
  <si>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</si>
  <si>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</si>
  <si>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</si>
  <si>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</si>
  <si>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</si>
  <si>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</si>
  <si>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</si>
  <si>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</si>
  <si>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</si>
  <si>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</si>
  <si>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</si>
  <si>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</si>
  <si>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</si>
  <si>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</si>
  <si>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</si>
  <si>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</si>
  <si>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</si>
  <si>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</si>
  <si>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</si>
  <si>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</si>
  <si>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</si>
  <si>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</si>
  <si>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</si>
  <si>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</si>
  <si>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</si>
  <si>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</si>
  <si>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</si>
  <si>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</si>
  <si>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</si>
  <si>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</si>
  <si>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</si>
  <si>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</si>
  <si>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ТАСК Український Капітал</t>
  </si>
  <si>
    <t>ТАСК Універсал</t>
  </si>
  <si>
    <t>WIG20 (Польща)</t>
  </si>
  <si>
    <t>спец.</t>
  </si>
  <si>
    <t>з початку 2018 року</t>
  </si>
  <si>
    <t>Аргентум</t>
  </si>
  <si>
    <t>ТОВ КУА "ОЗОН"</t>
  </si>
  <si>
    <t>http://ozoncap.com/</t>
  </si>
  <si>
    <t>Аурум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</si>
</sst>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3" xfId="21" applyNumberFormat="1" applyFont="1" applyFill="1" applyBorder="1" applyAlignment="1">
      <alignment horizontal="right" vertical="center" inden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5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3117659"/>
        <c:crosses val="autoZero"/>
        <c:auto val="1"/>
        <c:lblOffset val="0"/>
        <c:noMultiLvlLbl val="0"/>
      </c:catAx>
      <c:valAx>
        <c:axId val="53117659"/>
        <c:scaling>
          <c:orientation val="minMax"/>
          <c:max val="0.31"/>
          <c:min val="-0.01"/>
        </c:scaling>
        <c:axPos val="l"/>
        <c:delete val="0"/>
        <c:numFmt formatCode="0%" sourceLinked="0"/>
        <c:majorTickMark val="out"/>
        <c:minorTickMark val="none"/>
        <c:tickLblPos val="nextTo"/>
        <c:crossAx val="5901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8296884"/>
        <c:axId val="7563093"/>
      </c:barChart>
      <c:catAx>
        <c:axId val="829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093"/>
        <c:crosses val="autoZero"/>
        <c:auto val="0"/>
        <c:lblOffset val="100"/>
        <c:tickLblSkip val="1"/>
        <c:noMultiLvlLbl val="0"/>
      </c:catAx>
      <c:valAx>
        <c:axId val="7563093"/>
        <c:scaling>
          <c:orientation val="minMax"/>
          <c:max val="0.25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9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75"/>
          <c:y val="0.31175"/>
          <c:w val="0.4452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ВЧА'!$C$56:$C$65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ВЧА'!$E$56:$E$65</c:f>
              <c:numCache/>
            </c:numRef>
          </c:val>
        </c:ser>
        <c:overlap val="-30"/>
        <c:axId val="958974"/>
        <c:axId val="8630767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10568040"/>
        <c:axId val="28003497"/>
      </c:lineChart>
      <c:catAx>
        <c:axId val="9589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630767"/>
        <c:crosses val="autoZero"/>
        <c:auto val="0"/>
        <c:lblOffset val="40"/>
        <c:tickLblSkip val="1"/>
        <c:noMultiLvlLbl val="0"/>
      </c:catAx>
      <c:valAx>
        <c:axId val="8630767"/>
        <c:scaling>
          <c:orientation val="minMax"/>
          <c:max val="400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958974"/>
        <c:crossesAt val="1"/>
        <c:crossBetween val="between"/>
        <c:dispUnits/>
      </c:valAx>
      <c:catAx>
        <c:axId val="10568040"/>
        <c:scaling>
          <c:orientation val="minMax"/>
        </c:scaling>
        <c:axPos val="b"/>
        <c:delete val="1"/>
        <c:majorTickMark val="in"/>
        <c:minorTickMark val="none"/>
        <c:tickLblPos val="nextTo"/>
        <c:crossAx val="28003497"/>
        <c:crosses val="autoZero"/>
        <c:auto val="0"/>
        <c:lblOffset val="100"/>
        <c:noMultiLvlLbl val="0"/>
      </c:catAx>
      <c:valAx>
        <c:axId val="2800349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05680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1"/>
          <c:h val="0.90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/>
            </c:numRef>
          </c:val>
        </c:ser>
        <c:gapWidth val="60"/>
        <c:axId val="50704882"/>
        <c:axId val="53690755"/>
      </c:barChart>
      <c:catAx>
        <c:axId val="50704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0755"/>
        <c:crosses val="autoZero"/>
        <c:auto val="0"/>
        <c:lblOffset val="0"/>
        <c:tickLblSkip val="1"/>
        <c:noMultiLvlLbl val="0"/>
      </c:catAx>
      <c:valAx>
        <c:axId val="53690755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4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ВЧА'!$B$36:$B$39</c:f>
              <c:strCache/>
            </c:strRef>
          </c:cat>
          <c:val>
            <c:numRef>
              <c:f>'І_динаміка ВЧА'!$C$36:$C$39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ВЧА'!$B$36:$B$39</c:f>
              <c:strCache/>
            </c:strRef>
          </c:cat>
          <c:val>
            <c:numRef>
              <c:f>'І_динаміка ВЧА'!$E$36:$E$39</c:f>
              <c:numCache/>
            </c:numRef>
          </c:val>
        </c:ser>
        <c:overlap val="-20"/>
        <c:axId val="13454748"/>
        <c:axId val="53983869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ВЧА'!$D$36:$D$39</c:f>
              <c:numCache/>
            </c:numRef>
          </c:val>
          <c:smooth val="0"/>
        </c:ser>
        <c:axId val="16092774"/>
        <c:axId val="10617239"/>
      </c:lineChart>
      <c:catAx>
        <c:axId val="134547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3983869"/>
        <c:crosses val="autoZero"/>
        <c:auto val="0"/>
        <c:lblOffset val="100"/>
        <c:noMultiLvlLbl val="0"/>
      </c:catAx>
      <c:valAx>
        <c:axId val="5398386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454748"/>
        <c:crossesAt val="1"/>
        <c:crossBetween val="between"/>
        <c:dispUnits/>
      </c:valAx>
      <c:catAx>
        <c:axId val="16092774"/>
        <c:scaling>
          <c:orientation val="minMax"/>
        </c:scaling>
        <c:axPos val="b"/>
        <c:delete val="1"/>
        <c:majorTickMark val="in"/>
        <c:minorTickMark val="none"/>
        <c:tickLblPos val="nextTo"/>
        <c:crossAx val="10617239"/>
        <c:crosses val="autoZero"/>
        <c:auto val="0"/>
        <c:lblOffset val="100"/>
        <c:noMultiLvlLbl val="0"/>
      </c:catAx>
      <c:valAx>
        <c:axId val="1061723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0927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725"/>
          <c:w val="0.964"/>
          <c:h val="0.8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'І_діаграма(дох)'!$A$2:$A$12</c:f>
              <c:strCache/>
            </c:strRef>
          </c:cat>
          <c:val>
            <c:numRef>
              <c:f>'І_діаграма(дох)'!$B$2:$B$12</c:f>
              <c:numCache/>
            </c:numRef>
          </c:val>
        </c:ser>
        <c:gapWidth val="60"/>
        <c:axId val="28446288"/>
        <c:axId val="54690001"/>
      </c:barChart>
      <c:catAx>
        <c:axId val="2844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90001"/>
        <c:crosses val="autoZero"/>
        <c:auto val="0"/>
        <c:lblOffset val="100"/>
        <c:tickLblSkip val="1"/>
        <c:noMultiLvlLbl val="0"/>
      </c:catAx>
      <c:valAx>
        <c:axId val="54690001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46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22447962"/>
        <c:axId val="705067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6345604"/>
        <c:axId val="57110437"/>
      </c:lineChart>
      <c:catAx>
        <c:axId val="22447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705067"/>
        <c:crosses val="autoZero"/>
        <c:auto val="0"/>
        <c:lblOffset val="100"/>
        <c:noMultiLvlLbl val="0"/>
      </c:catAx>
      <c:valAx>
        <c:axId val="705067"/>
        <c:scaling>
          <c:orientation val="minMax"/>
          <c:max val="640"/>
          <c:min val="-0.0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447962"/>
        <c:crossesAt val="1"/>
        <c:crossBetween val="between"/>
        <c:dispUnits/>
      </c:valAx>
      <c:catAx>
        <c:axId val="6345604"/>
        <c:scaling>
          <c:orientation val="minMax"/>
        </c:scaling>
        <c:axPos val="b"/>
        <c:delete val="1"/>
        <c:majorTickMark val="in"/>
        <c:minorTickMark val="none"/>
        <c:tickLblPos val="nextTo"/>
        <c:crossAx val="57110437"/>
        <c:crosses val="autoZero"/>
        <c:auto val="0"/>
        <c:lblOffset val="100"/>
        <c:noMultiLvlLbl val="0"/>
      </c:catAx>
      <c:valAx>
        <c:axId val="5711043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456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44231886"/>
        <c:axId val="62542655"/>
      </c:barChart>
      <c:catAx>
        <c:axId val="4423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42655"/>
        <c:crosses val="autoZero"/>
        <c:auto val="0"/>
        <c:lblOffset val="100"/>
        <c:tickLblSkip val="1"/>
        <c:noMultiLvlLbl val="0"/>
      </c:catAx>
      <c:valAx>
        <c:axId val="62542655"/>
        <c:scaling>
          <c:orientation val="minMax"/>
          <c:max val="0.05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3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055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104775</xdr:rowOff>
    </xdr:from>
    <xdr:to>
      <xdr:col>10</xdr:col>
      <xdr:colOff>28575</xdr:colOff>
      <xdr:row>46</xdr:row>
      <xdr:rowOff>161925</xdr:rowOff>
    </xdr:to>
    <xdr:graphicFrame>
      <xdr:nvGraphicFramePr>
        <xdr:cNvPr id="1" name="Chart 7"/>
        <xdr:cNvGraphicFramePr/>
      </xdr:nvGraphicFramePr>
      <xdr:xfrm>
        <a:off x="47625" y="4371975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19050</xdr:rowOff>
    </xdr:from>
    <xdr:to>
      <xdr:col>9</xdr:col>
      <xdr:colOff>666750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145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9</xdr:col>
      <xdr:colOff>647700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6" t="s">
        <v>106</v>
      </c>
      <c r="B1" s="76"/>
      <c r="C1" s="76"/>
      <c r="D1" s="77"/>
      <c r="E1" s="77"/>
      <c r="F1" s="77"/>
    </row>
    <row r="2" spans="1:9" ht="15.75" thickBot="1">
      <c r="A2" s="25" t="s">
        <v>61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117</v>
      </c>
      <c r="B3" s="91">
        <v>0.03475122300441469</v>
      </c>
      <c r="C3" s="91">
        <v>0.0582715718166269</v>
      </c>
      <c r="D3" s="91">
        <v>0.017386441794530166</v>
      </c>
      <c r="E3" s="91">
        <v>0.015306958183537148</v>
      </c>
      <c r="F3" s="91">
        <v>0.03800410967448964</v>
      </c>
      <c r="G3" s="59"/>
      <c r="H3" s="59"/>
      <c r="I3" s="2"/>
      <c r="J3" s="2"/>
      <c r="K3" s="2"/>
      <c r="L3" s="2"/>
    </row>
    <row r="4" spans="1:12" ht="14.25">
      <c r="A4" s="90" t="s">
        <v>118</v>
      </c>
      <c r="B4" s="91">
        <v>0.029605926950906802</v>
      </c>
      <c r="C4" s="91">
        <v>0.048541351096125895</v>
      </c>
      <c r="D4" s="91">
        <v>0.007489468203608309</v>
      </c>
      <c r="E4" s="91">
        <v>0.012931920999145058</v>
      </c>
      <c r="F4" s="91">
        <v>0.03432868317056048</v>
      </c>
      <c r="G4" s="59"/>
      <c r="H4" s="59"/>
      <c r="I4" s="2"/>
      <c r="J4" s="2"/>
      <c r="K4" s="2"/>
      <c r="L4" s="2"/>
    </row>
    <row r="5" spans="1:12" ht="15" thickBot="1">
      <c r="A5" s="80" t="s">
        <v>125</v>
      </c>
      <c r="B5" s="81">
        <v>0.13362534120485003</v>
      </c>
      <c r="C5" s="81">
        <v>0.21377215635637992</v>
      </c>
      <c r="D5" s="81">
        <v>0.06281855831484241</v>
      </c>
      <c r="E5" s="81">
        <v>0.08713177438589612</v>
      </c>
      <c r="F5" s="81">
        <v>0.14347734074242102</v>
      </c>
      <c r="G5" s="59"/>
      <c r="H5" s="59"/>
      <c r="I5" s="2"/>
      <c r="J5" s="2"/>
      <c r="K5" s="2"/>
      <c r="L5" s="2"/>
    </row>
    <row r="6" spans="1:14" ht="14.25">
      <c r="A6" s="74"/>
      <c r="B6" s="73"/>
      <c r="C6" s="73"/>
      <c r="D6" s="75"/>
      <c r="E6" s="75"/>
      <c r="F6" s="75"/>
      <c r="G6" s="10"/>
      <c r="J6" s="2"/>
      <c r="K6" s="2"/>
      <c r="L6" s="2"/>
      <c r="M6" s="2"/>
      <c r="N6" s="2"/>
    </row>
    <row r="7" spans="1:14" ht="14.25">
      <c r="A7" s="74"/>
      <c r="B7" s="75"/>
      <c r="C7" s="75"/>
      <c r="D7" s="75"/>
      <c r="E7" s="75"/>
      <c r="F7" s="75"/>
      <c r="J7" s="4"/>
      <c r="K7" s="4"/>
      <c r="L7" s="4"/>
      <c r="M7" s="4"/>
      <c r="N7" s="4"/>
    </row>
    <row r="8" spans="1:6" ht="14.25">
      <c r="A8" s="74"/>
      <c r="B8" s="75"/>
      <c r="C8" s="75"/>
      <c r="D8" s="75"/>
      <c r="E8" s="75"/>
      <c r="F8" s="75"/>
    </row>
    <row r="9" spans="1:6" ht="14.25">
      <c r="A9" s="74"/>
      <c r="B9" s="75"/>
      <c r="C9" s="75"/>
      <c r="D9" s="75"/>
      <c r="E9" s="75"/>
      <c r="F9" s="75"/>
    </row>
    <row r="10" spans="1:14" ht="14.25">
      <c r="A10" s="74"/>
      <c r="B10" s="75"/>
      <c r="C10" s="75"/>
      <c r="D10" s="75"/>
      <c r="E10" s="75"/>
      <c r="F10" s="75"/>
      <c r="N10" s="10"/>
    </row>
    <row r="11" spans="1:6" ht="14.25">
      <c r="A11" s="74"/>
      <c r="B11" s="75"/>
      <c r="C11" s="75"/>
      <c r="D11" s="75"/>
      <c r="E11" s="75"/>
      <c r="F11" s="75"/>
    </row>
    <row r="12" spans="1:6" ht="14.25">
      <c r="A12" s="74"/>
      <c r="B12" s="75"/>
      <c r="C12" s="75"/>
      <c r="D12" s="75"/>
      <c r="E12" s="75"/>
      <c r="F12" s="75"/>
    </row>
    <row r="13" spans="1:6" ht="14.25">
      <c r="A13" s="74"/>
      <c r="B13" s="75"/>
      <c r="C13" s="75"/>
      <c r="D13" s="75"/>
      <c r="E13" s="75"/>
      <c r="F13" s="75"/>
    </row>
    <row r="14" spans="1:6" ht="14.25">
      <c r="A14" s="74"/>
      <c r="B14" s="75"/>
      <c r="C14" s="75"/>
      <c r="D14" s="75"/>
      <c r="E14" s="75"/>
      <c r="F14" s="75"/>
    </row>
    <row r="15" spans="1:6" ht="14.25">
      <c r="A15" s="74"/>
      <c r="B15" s="75"/>
      <c r="C15" s="75"/>
      <c r="D15" s="75"/>
      <c r="E15" s="75"/>
      <c r="F15" s="75"/>
    </row>
    <row r="16" spans="1:6" ht="14.25">
      <c r="A16" s="74"/>
      <c r="B16" s="75"/>
      <c r="C16" s="75"/>
      <c r="D16" s="75"/>
      <c r="E16" s="75"/>
      <c r="F16" s="75"/>
    </row>
    <row r="17" spans="1:6" ht="14.25">
      <c r="A17" s="74"/>
      <c r="B17" s="75"/>
      <c r="C17" s="75"/>
      <c r="D17" s="75"/>
      <c r="E17" s="75"/>
      <c r="F17" s="75"/>
    </row>
    <row r="18" spans="1:6" ht="14.25">
      <c r="A18" s="74"/>
      <c r="B18" s="75"/>
      <c r="C18" s="75"/>
      <c r="D18" s="75"/>
      <c r="E18" s="75"/>
      <c r="F18" s="75"/>
    </row>
    <row r="19" spans="1:6" ht="14.25">
      <c r="A19" s="74"/>
      <c r="B19" s="75"/>
      <c r="C19" s="75"/>
      <c r="D19" s="75"/>
      <c r="E19" s="75"/>
      <c r="F19" s="75"/>
    </row>
    <row r="20" spans="1:6" ht="14.25">
      <c r="A20" s="74"/>
      <c r="B20" s="75"/>
      <c r="C20" s="75"/>
      <c r="D20" s="75"/>
      <c r="E20" s="75"/>
      <c r="F20" s="75"/>
    </row>
    <row r="21" spans="1:6" ht="15" thickBot="1">
      <c r="A21" s="74"/>
      <c r="B21" s="75"/>
      <c r="C21" s="75"/>
      <c r="D21" s="75"/>
      <c r="E21" s="75"/>
      <c r="F21" s="75"/>
    </row>
    <row r="22" spans="1:6" ht="30.75" thickBot="1">
      <c r="A22" s="25" t="s">
        <v>88</v>
      </c>
      <c r="B22" s="18" t="s">
        <v>96</v>
      </c>
      <c r="C22" s="18" t="s">
        <v>74</v>
      </c>
      <c r="D22" s="79"/>
      <c r="E22" s="75"/>
      <c r="F22" s="75"/>
    </row>
    <row r="23" spans="1:6" ht="14.25">
      <c r="A23" s="27" t="s">
        <v>123</v>
      </c>
      <c r="B23" s="28">
        <v>-0.06510962983014146</v>
      </c>
      <c r="C23" s="66">
        <v>-0.10191328655417453</v>
      </c>
      <c r="D23" s="79"/>
      <c r="E23" s="75"/>
      <c r="F23" s="75"/>
    </row>
    <row r="24" spans="1:6" ht="14.25">
      <c r="A24" s="27" t="s">
        <v>9</v>
      </c>
      <c r="B24" s="28">
        <v>-0.0411976668732984</v>
      </c>
      <c r="C24" s="66">
        <v>-0.07054092828709402</v>
      </c>
      <c r="D24" s="79"/>
      <c r="E24" s="75"/>
      <c r="F24" s="75"/>
    </row>
    <row r="25" spans="1:6" ht="14.25">
      <c r="A25" s="27" t="s">
        <v>11</v>
      </c>
      <c r="B25" s="28">
        <v>-0.037000383552011296</v>
      </c>
      <c r="C25" s="66">
        <v>-0.024924330136630535</v>
      </c>
      <c r="D25" s="79"/>
      <c r="E25" s="75"/>
      <c r="F25" s="75"/>
    </row>
    <row r="26" spans="1:6" ht="28.5">
      <c r="A26" s="27" t="s">
        <v>5</v>
      </c>
      <c r="B26" s="28">
        <v>-0.030335876944524887</v>
      </c>
      <c r="C26" s="66">
        <v>-0.044340300413767464</v>
      </c>
      <c r="D26" s="79"/>
      <c r="E26" s="75"/>
      <c r="F26" s="75"/>
    </row>
    <row r="27" spans="1:6" ht="14.25">
      <c r="A27" s="165" t="s">
        <v>57</v>
      </c>
      <c r="B27" s="28">
        <v>-0.02994235571425241</v>
      </c>
      <c r="C27" s="66">
        <v>0.08016943426626133</v>
      </c>
      <c r="D27" s="79"/>
      <c r="E27" s="75"/>
      <c r="F27" s="75"/>
    </row>
    <row r="28" spans="1:6" ht="14.25">
      <c r="A28" s="27" t="s">
        <v>6</v>
      </c>
      <c r="B28" s="28">
        <v>-0.028792460844771717</v>
      </c>
      <c r="C28" s="66">
        <v>-0.027342750011294048</v>
      </c>
      <c r="D28" s="79"/>
      <c r="E28" s="75"/>
      <c r="F28" s="75"/>
    </row>
    <row r="29" spans="1:6" ht="14.25">
      <c r="A29" s="27" t="s">
        <v>10</v>
      </c>
      <c r="B29" s="28">
        <v>-0.027269547316830067</v>
      </c>
      <c r="C29" s="66">
        <v>-0.06354953381577444</v>
      </c>
      <c r="D29" s="79"/>
      <c r="E29" s="75"/>
      <c r="F29" s="75"/>
    </row>
    <row r="30" spans="1:6" ht="14.25">
      <c r="A30" s="27" t="s">
        <v>12</v>
      </c>
      <c r="B30" s="28">
        <v>-0.026884513768364315</v>
      </c>
      <c r="C30" s="66">
        <v>-0.012245615478697403</v>
      </c>
      <c r="D30" s="79"/>
      <c r="E30" s="75"/>
      <c r="F30" s="75"/>
    </row>
    <row r="31" spans="1:6" ht="14.25">
      <c r="A31" s="27" t="s">
        <v>8</v>
      </c>
      <c r="B31" s="28">
        <v>-0.02435878814915482</v>
      </c>
      <c r="C31" s="66">
        <v>0.005823360623547158</v>
      </c>
      <c r="D31" s="79"/>
      <c r="E31" s="75"/>
      <c r="F31" s="75"/>
    </row>
    <row r="32" spans="1:6" ht="14.25">
      <c r="A32" s="27" t="s">
        <v>7</v>
      </c>
      <c r="B32" s="28">
        <v>-0.024239792807156046</v>
      </c>
      <c r="C32" s="66">
        <v>-0.08209923033597533</v>
      </c>
      <c r="D32" s="79"/>
      <c r="E32" s="75"/>
      <c r="F32" s="75"/>
    </row>
    <row r="33" spans="1:6" ht="14.25">
      <c r="A33" s="27" t="s">
        <v>78</v>
      </c>
      <c r="B33" s="28">
        <v>-0.009656913967258873</v>
      </c>
      <c r="C33" s="66">
        <v>0.07815181017566153</v>
      </c>
      <c r="D33" s="79"/>
      <c r="E33" s="75"/>
      <c r="F33" s="75"/>
    </row>
    <row r="34" spans="1:6" ht="14.25">
      <c r="A34" s="166" t="s">
        <v>0</v>
      </c>
      <c r="B34" s="167">
        <v>0.029605926950906802</v>
      </c>
      <c r="C34" s="168">
        <v>0.13362534120485003</v>
      </c>
      <c r="D34" s="79"/>
      <c r="E34" s="75"/>
      <c r="F34" s="75"/>
    </row>
    <row r="35" spans="1:6" ht="15" thickBot="1">
      <c r="A35" s="169" t="s">
        <v>1</v>
      </c>
      <c r="B35" s="170">
        <v>0.048541351096125895</v>
      </c>
      <c r="C35" s="170">
        <v>0.21377215635637992</v>
      </c>
      <c r="D35" s="79"/>
      <c r="E35" s="75"/>
      <c r="F35" s="75"/>
    </row>
    <row r="36" spans="1:6" ht="14.25">
      <c r="A36" s="74"/>
      <c r="B36" s="75"/>
      <c r="C36" s="75"/>
      <c r="D36" s="79"/>
      <c r="E36" s="75"/>
      <c r="F36" s="75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1" t="s">
        <v>113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0.75" thickBot="1">
      <c r="A2" s="15" t="s">
        <v>43</v>
      </c>
      <c r="B2" s="48" t="s">
        <v>27</v>
      </c>
      <c r="C2" s="18" t="s">
        <v>38</v>
      </c>
      <c r="D2" s="18" t="s">
        <v>39</v>
      </c>
      <c r="E2" s="17" t="s">
        <v>44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12" t="s">
        <v>87</v>
      </c>
      <c r="C3" s="113" t="s">
        <v>41</v>
      </c>
      <c r="D3" s="114" t="s">
        <v>40</v>
      </c>
      <c r="E3" s="115">
        <v>11772186.01</v>
      </c>
      <c r="F3" s="116">
        <v>189565</v>
      </c>
      <c r="G3" s="115">
        <v>62.101052462216124</v>
      </c>
      <c r="H3" s="53">
        <v>100</v>
      </c>
      <c r="I3" s="112" t="s">
        <v>107</v>
      </c>
      <c r="J3" s="117" t="s">
        <v>80</v>
      </c>
      <c r="K3" s="49"/>
    </row>
    <row r="4" spans="1:11" ht="14.25">
      <c r="A4" s="21">
        <v>2</v>
      </c>
      <c r="B4" s="112" t="s">
        <v>122</v>
      </c>
      <c r="C4" s="113" t="s">
        <v>41</v>
      </c>
      <c r="D4" s="114" t="s">
        <v>40</v>
      </c>
      <c r="E4" s="115">
        <v>1064492.3901</v>
      </c>
      <c r="F4" s="116">
        <v>648</v>
      </c>
      <c r="G4" s="115">
        <v>1642.7351699074075</v>
      </c>
      <c r="H4" s="53">
        <v>5000</v>
      </c>
      <c r="I4" s="112" t="s">
        <v>23</v>
      </c>
      <c r="J4" s="117" t="s">
        <v>37</v>
      </c>
      <c r="K4" s="50"/>
    </row>
    <row r="5" spans="1:10" ht="15.75" thickBot="1">
      <c r="A5" s="172" t="s">
        <v>52</v>
      </c>
      <c r="B5" s="173"/>
      <c r="C5" s="118" t="s">
        <v>53</v>
      </c>
      <c r="D5" s="118" t="s">
        <v>53</v>
      </c>
      <c r="E5" s="101">
        <f>SUM(E3:E4)</f>
        <v>12836678.4001</v>
      </c>
      <c r="F5" s="102">
        <f>SUM(F3:F4)</f>
        <v>190213</v>
      </c>
      <c r="G5" s="118" t="s">
        <v>53</v>
      </c>
      <c r="H5" s="118" t="s">
        <v>53</v>
      </c>
      <c r="I5" s="118" t="s">
        <v>53</v>
      </c>
      <c r="J5" s="118" t="s">
        <v>53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1" customFormat="1" ht="16.5" thickBo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22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60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s="22" customFormat="1" ht="14.25" collapsed="1">
      <c r="A4" s="21">
        <v>1</v>
      </c>
      <c r="B4" s="27" t="s">
        <v>122</v>
      </c>
      <c r="C4" s="109">
        <v>38945</v>
      </c>
      <c r="D4" s="109">
        <v>39016</v>
      </c>
      <c r="E4" s="103">
        <v>0.018063317179889404</v>
      </c>
      <c r="F4" s="103">
        <v>0.07973767044827906</v>
      </c>
      <c r="G4" s="103">
        <v>0.12009234002885627</v>
      </c>
      <c r="H4" s="103">
        <v>-0.00029353723421010613</v>
      </c>
      <c r="I4" s="103">
        <v>-0.6714529660185151</v>
      </c>
      <c r="J4" s="110">
        <v>-0.09276830611184117</v>
      </c>
    </row>
    <row r="5" spans="1:10" s="22" customFormat="1" ht="14.25" collapsed="1">
      <c r="A5" s="21">
        <v>2</v>
      </c>
      <c r="B5" s="27" t="s">
        <v>87</v>
      </c>
      <c r="C5" s="109">
        <v>40555</v>
      </c>
      <c r="D5" s="109">
        <v>40626</v>
      </c>
      <c r="E5" s="103">
        <v>0.05059404916123156</v>
      </c>
      <c r="F5" s="103">
        <v>0.20721701103656298</v>
      </c>
      <c r="G5" s="103">
        <v>0.40396558801155913</v>
      </c>
      <c r="H5" s="103">
        <v>0.7452344463889515</v>
      </c>
      <c r="I5" s="103">
        <v>-0.37898947537786354</v>
      </c>
      <c r="J5" s="110">
        <v>-0.06559540153030152</v>
      </c>
    </row>
    <row r="6" spans="1:10" s="22" customFormat="1" ht="15.75" collapsed="1" thickBot="1">
      <c r="A6" s="21"/>
      <c r="B6" s="156" t="s">
        <v>116</v>
      </c>
      <c r="C6" s="157" t="s">
        <v>53</v>
      </c>
      <c r="D6" s="157" t="s">
        <v>53</v>
      </c>
      <c r="E6" s="158">
        <f>AVERAGE(E4:E5)</f>
        <v>0.03432868317056048</v>
      </c>
      <c r="F6" s="158">
        <f>AVERAGE(F4:F5)</f>
        <v>0.14347734074242102</v>
      </c>
      <c r="G6" s="158">
        <f>AVERAGE(G4:G5)</f>
        <v>0.2620289640202077</v>
      </c>
      <c r="H6" s="158">
        <f>AVERAGE(H4:H5)</f>
        <v>0.3724704545773707</v>
      </c>
      <c r="I6" s="158">
        <f>AVERAGE(I4:I5)</f>
        <v>-0.5252212206981893</v>
      </c>
      <c r="J6" s="157" t="s">
        <v>53</v>
      </c>
    </row>
    <row r="7" spans="1:10" s="22" customFormat="1" ht="14.25">
      <c r="A7" s="185" t="s">
        <v>103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3:4" s="22" customFormat="1" ht="15.75" customHeight="1">
      <c r="C8" s="65"/>
      <c r="D8" s="65"/>
    </row>
    <row r="9" spans="2:8" ht="14.25">
      <c r="B9" s="29"/>
      <c r="C9" s="111"/>
      <c r="E9" s="111"/>
      <c r="F9" s="111"/>
      <c r="G9" s="111"/>
      <c r="H9" s="111"/>
    </row>
    <row r="10" spans="2:5" ht="14.25">
      <c r="B10" s="29"/>
      <c r="C10" s="111"/>
      <c r="E10" s="111"/>
    </row>
    <row r="11" spans="5:6" ht="14.25">
      <c r="E11" s="111"/>
      <c r="F11" s="111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6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0" t="s">
        <v>99</v>
      </c>
      <c r="B1" s="180"/>
      <c r="C1" s="180"/>
      <c r="D1" s="180"/>
      <c r="E1" s="180"/>
      <c r="F1" s="180"/>
      <c r="G1" s="180"/>
    </row>
    <row r="2" spans="1:7" s="29" customFormat="1" ht="15.75" customHeight="1" thickBot="1">
      <c r="A2" s="189" t="s">
        <v>43</v>
      </c>
      <c r="B2" s="93"/>
      <c r="C2" s="181" t="s">
        <v>28</v>
      </c>
      <c r="D2" s="186"/>
      <c r="E2" s="187" t="s">
        <v>70</v>
      </c>
      <c r="F2" s="188"/>
      <c r="G2" s="94"/>
    </row>
    <row r="3" spans="1:7" s="29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29" customFormat="1" ht="14.25">
      <c r="A4" s="21">
        <v>1</v>
      </c>
      <c r="B4" s="37" t="s">
        <v>87</v>
      </c>
      <c r="C4" s="38">
        <v>566.9197899999991</v>
      </c>
      <c r="D4" s="103">
        <v>0.050594049161287936</v>
      </c>
      <c r="E4" s="39">
        <v>0</v>
      </c>
      <c r="F4" s="103">
        <v>0</v>
      </c>
      <c r="G4" s="40">
        <v>0</v>
      </c>
    </row>
    <row r="5" spans="1:7" s="29" customFormat="1" ht="14.25">
      <c r="A5" s="21">
        <v>2</v>
      </c>
      <c r="B5" s="37" t="s">
        <v>122</v>
      </c>
      <c r="C5" s="38">
        <v>18.887099999999975</v>
      </c>
      <c r="D5" s="103">
        <v>0.01806331717984484</v>
      </c>
      <c r="E5" s="39">
        <v>0</v>
      </c>
      <c r="F5" s="103">
        <v>0</v>
      </c>
      <c r="G5" s="40">
        <v>0</v>
      </c>
    </row>
    <row r="6" spans="1:7" s="29" customFormat="1" ht="15.75" thickBot="1">
      <c r="A6" s="121"/>
      <c r="B6" s="95" t="s">
        <v>52</v>
      </c>
      <c r="C6" s="96">
        <v>585.8068899999992</v>
      </c>
      <c r="D6" s="100">
        <v>0.047817568694361184</v>
      </c>
      <c r="E6" s="97">
        <v>0</v>
      </c>
      <c r="F6" s="100">
        <v>0</v>
      </c>
      <c r="G6" s="122">
        <v>0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3"/>
      <c r="C28" s="83"/>
      <c r="D28" s="84"/>
      <c r="E28" s="83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27</v>
      </c>
      <c r="C34" s="35" t="s">
        <v>59</v>
      </c>
      <c r="D34" s="35" t="s">
        <v>60</v>
      </c>
      <c r="E34" s="36" t="s">
        <v>56</v>
      </c>
    </row>
    <row r="35" spans="2:5" s="29" customFormat="1" ht="14.25">
      <c r="B35" s="132" t="str">
        <f>B4</f>
        <v>Індекс Української Біржі</v>
      </c>
      <c r="C35" s="133">
        <f>C4</f>
        <v>566.9197899999991</v>
      </c>
      <c r="D35" s="162">
        <f>D4</f>
        <v>0.050594049161287936</v>
      </c>
      <c r="E35" s="134">
        <f>G4</f>
        <v>0</v>
      </c>
    </row>
    <row r="36" spans="2:5" s="29" customFormat="1" ht="14.25">
      <c r="B36" s="37" t="str">
        <f>B5</f>
        <v>ТАСК Універсал</v>
      </c>
      <c r="C36" s="38">
        <f>C5</f>
        <v>18.887099999999975</v>
      </c>
      <c r="D36" s="163">
        <f>D5</f>
        <v>0.01806331717984484</v>
      </c>
      <c r="E36" s="40">
        <f>G5</f>
        <v>0</v>
      </c>
    </row>
    <row r="37" spans="2:6" ht="14.25">
      <c r="B37" s="29"/>
      <c r="C37" s="164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122</v>
      </c>
      <c r="B2" s="144">
        <v>0.018063317179889404</v>
      </c>
      <c r="C2" s="10"/>
      <c r="D2" s="10"/>
    </row>
    <row r="3" spans="1:4" ht="14.25">
      <c r="A3" s="27" t="s">
        <v>87</v>
      </c>
      <c r="B3" s="144">
        <v>0.05059404916123156</v>
      </c>
      <c r="C3" s="10"/>
      <c r="D3" s="10"/>
    </row>
    <row r="4" spans="1:4" ht="14.25">
      <c r="A4" s="27" t="s">
        <v>32</v>
      </c>
      <c r="B4" s="145">
        <v>0.03432868317056048</v>
      </c>
      <c r="C4" s="10"/>
      <c r="D4" s="10"/>
    </row>
    <row r="5" spans="1:4" ht="14.25">
      <c r="A5" s="27" t="s">
        <v>1</v>
      </c>
      <c r="B5" s="145">
        <v>0.048541351096125895</v>
      </c>
      <c r="C5" s="10"/>
      <c r="D5" s="10"/>
    </row>
    <row r="6" spans="1:4" ht="14.25">
      <c r="A6" s="27" t="s">
        <v>0</v>
      </c>
      <c r="B6" s="145">
        <v>0.029605926950906802</v>
      </c>
      <c r="C6" s="10"/>
      <c r="D6" s="10"/>
    </row>
    <row r="7" spans="1:4" ht="14.25">
      <c r="A7" s="27" t="s">
        <v>33</v>
      </c>
      <c r="B7" s="145">
        <v>-0.011609011748695663</v>
      </c>
      <c r="C7" s="10"/>
      <c r="D7" s="10"/>
    </row>
    <row r="8" spans="1:4" ht="14.25">
      <c r="A8" s="27" t="s">
        <v>34</v>
      </c>
      <c r="B8" s="145">
        <v>-0.016925971914834137</v>
      </c>
      <c r="C8" s="10"/>
      <c r="D8" s="10"/>
    </row>
    <row r="9" spans="1:4" ht="14.25">
      <c r="A9" s="27" t="s">
        <v>35</v>
      </c>
      <c r="B9" s="145">
        <v>0.012328767123287671</v>
      </c>
      <c r="C9" s="10"/>
      <c r="D9" s="10"/>
    </row>
    <row r="10" spans="1:4" ht="15" thickBot="1">
      <c r="A10" s="80" t="s">
        <v>120</v>
      </c>
      <c r="B10" s="146">
        <v>-0.013323672200397652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5" zoomScaleNormal="85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1" t="s">
        <v>111</v>
      </c>
      <c r="B1" s="171"/>
      <c r="C1" s="171"/>
      <c r="D1" s="171"/>
      <c r="E1" s="171"/>
      <c r="F1" s="171"/>
      <c r="G1" s="171"/>
      <c r="H1" s="171"/>
      <c r="I1" s="13"/>
    </row>
    <row r="2" spans="1:9" ht="30.75" thickBot="1">
      <c r="A2" s="15" t="s">
        <v>43</v>
      </c>
      <c r="B2" s="16" t="s">
        <v>94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79</v>
      </c>
      <c r="C3" s="87">
        <v>29384132.49</v>
      </c>
      <c r="D3" s="88">
        <v>49093</v>
      </c>
      <c r="E3" s="87">
        <v>598.5401684557879</v>
      </c>
      <c r="F3" s="88">
        <v>100</v>
      </c>
      <c r="G3" s="86" t="s">
        <v>107</v>
      </c>
      <c r="H3" s="89" t="s">
        <v>80</v>
      </c>
      <c r="I3" s="19"/>
    </row>
    <row r="4" spans="1:9" ht="14.25">
      <c r="A4" s="21">
        <v>2</v>
      </c>
      <c r="B4" s="86" t="s">
        <v>62</v>
      </c>
      <c r="C4" s="87">
        <v>11734056.58</v>
      </c>
      <c r="D4" s="88">
        <v>9301551</v>
      </c>
      <c r="E4" s="87">
        <v>1.261516125643992</v>
      </c>
      <c r="F4" s="88">
        <v>1</v>
      </c>
      <c r="G4" s="86" t="s">
        <v>21</v>
      </c>
      <c r="H4" s="89" t="s">
        <v>51</v>
      </c>
      <c r="I4" s="19"/>
    </row>
    <row r="5" spans="1:9" ht="14.25" customHeight="1">
      <c r="A5" s="21">
        <v>3</v>
      </c>
      <c r="B5" s="86" t="s">
        <v>63</v>
      </c>
      <c r="C5" s="87">
        <v>6823942.3746</v>
      </c>
      <c r="D5" s="88">
        <v>3640</v>
      </c>
      <c r="E5" s="87">
        <v>1874.7094435714284</v>
      </c>
      <c r="F5" s="88">
        <v>1000</v>
      </c>
      <c r="G5" s="86" t="s">
        <v>82</v>
      </c>
      <c r="H5" s="89" t="s">
        <v>92</v>
      </c>
      <c r="I5" s="19"/>
    </row>
    <row r="6" spans="1:9" ht="14.25">
      <c r="A6" s="21">
        <v>4</v>
      </c>
      <c r="B6" s="86" t="s">
        <v>84</v>
      </c>
      <c r="C6" s="87">
        <v>6255747.79</v>
      </c>
      <c r="D6" s="88">
        <v>2096</v>
      </c>
      <c r="E6" s="87">
        <v>2984.6124952290074</v>
      </c>
      <c r="F6" s="88">
        <v>1000</v>
      </c>
      <c r="G6" s="86" t="s">
        <v>19</v>
      </c>
      <c r="H6" s="89" t="s">
        <v>48</v>
      </c>
      <c r="I6" s="19"/>
    </row>
    <row r="7" spans="1:9" ht="14.25" customHeight="1">
      <c r="A7" s="21">
        <v>5</v>
      </c>
      <c r="B7" s="86" t="s">
        <v>81</v>
      </c>
      <c r="C7" s="87">
        <v>5543226.57</v>
      </c>
      <c r="D7" s="88">
        <v>4477</v>
      </c>
      <c r="E7" s="87">
        <v>1238.1564820192093</v>
      </c>
      <c r="F7" s="88">
        <v>1000</v>
      </c>
      <c r="G7" s="86" t="s">
        <v>107</v>
      </c>
      <c r="H7" s="89" t="s">
        <v>80</v>
      </c>
      <c r="I7" s="19"/>
    </row>
    <row r="8" spans="1:9" ht="14.25">
      <c r="A8" s="21">
        <v>6</v>
      </c>
      <c r="B8" s="86" t="s">
        <v>66</v>
      </c>
      <c r="C8" s="87">
        <v>3915446.42</v>
      </c>
      <c r="D8" s="88">
        <v>1256</v>
      </c>
      <c r="E8" s="87">
        <v>3117.393646496815</v>
      </c>
      <c r="F8" s="88">
        <v>1000</v>
      </c>
      <c r="G8" s="86" t="s">
        <v>47</v>
      </c>
      <c r="H8" s="89" t="s">
        <v>65</v>
      </c>
      <c r="I8" s="19"/>
    </row>
    <row r="9" spans="1:9" ht="14.25">
      <c r="A9" s="21">
        <v>7</v>
      </c>
      <c r="B9" s="86" t="s">
        <v>20</v>
      </c>
      <c r="C9" s="87">
        <v>3912715.12</v>
      </c>
      <c r="D9" s="88">
        <v>1276</v>
      </c>
      <c r="E9" s="87">
        <v>3066.391159874608</v>
      </c>
      <c r="F9" s="88">
        <v>1000</v>
      </c>
      <c r="G9" s="86" t="s">
        <v>21</v>
      </c>
      <c r="H9" s="89" t="s">
        <v>51</v>
      </c>
      <c r="I9" s="19"/>
    </row>
    <row r="10" spans="1:9" ht="14.25">
      <c r="A10" s="21">
        <v>8</v>
      </c>
      <c r="B10" s="86" t="s">
        <v>64</v>
      </c>
      <c r="C10" s="87">
        <v>3034126.6</v>
      </c>
      <c r="D10" s="88">
        <v>699</v>
      </c>
      <c r="E10" s="87">
        <v>4340.667525035766</v>
      </c>
      <c r="F10" s="88">
        <v>1000</v>
      </c>
      <c r="G10" s="86" t="s">
        <v>18</v>
      </c>
      <c r="H10" s="89" t="s">
        <v>65</v>
      </c>
      <c r="I10" s="19"/>
    </row>
    <row r="11" spans="1:9" ht="14.25">
      <c r="A11" s="21">
        <v>9</v>
      </c>
      <c r="B11" s="86" t="s">
        <v>126</v>
      </c>
      <c r="C11" s="87">
        <v>2503659.26</v>
      </c>
      <c r="D11" s="88">
        <v>39144</v>
      </c>
      <c r="E11" s="87">
        <v>63.96023043122828</v>
      </c>
      <c r="F11" s="88">
        <v>100</v>
      </c>
      <c r="G11" s="86" t="s">
        <v>127</v>
      </c>
      <c r="H11" s="89" t="s">
        <v>128</v>
      </c>
      <c r="I11" s="19"/>
    </row>
    <row r="12" spans="1:9" ht="14.25">
      <c r="A12" s="21">
        <v>10</v>
      </c>
      <c r="B12" s="86" t="s">
        <v>115</v>
      </c>
      <c r="C12" s="87">
        <v>2296001.88</v>
      </c>
      <c r="D12" s="88">
        <v>10565</v>
      </c>
      <c r="E12" s="87">
        <v>217.32152200662563</v>
      </c>
      <c r="F12" s="88">
        <v>100</v>
      </c>
      <c r="G12" s="86" t="s">
        <v>107</v>
      </c>
      <c r="H12" s="89" t="s">
        <v>80</v>
      </c>
      <c r="I12" s="19"/>
    </row>
    <row r="13" spans="1:9" ht="14.25">
      <c r="A13" s="21">
        <v>11</v>
      </c>
      <c r="B13" s="86" t="s">
        <v>86</v>
      </c>
      <c r="C13" s="87">
        <v>1395339.74</v>
      </c>
      <c r="D13" s="88">
        <v>560</v>
      </c>
      <c r="E13" s="87">
        <v>2491.6781071428572</v>
      </c>
      <c r="F13" s="88">
        <v>1000</v>
      </c>
      <c r="G13" s="86" t="s">
        <v>19</v>
      </c>
      <c r="H13" s="89" t="s">
        <v>48</v>
      </c>
      <c r="I13" s="19"/>
    </row>
    <row r="14" spans="1:9" ht="14.25">
      <c r="A14" s="21">
        <v>12</v>
      </c>
      <c r="B14" s="86" t="s">
        <v>75</v>
      </c>
      <c r="C14" s="87">
        <v>1301388.8</v>
      </c>
      <c r="D14" s="88">
        <v>983</v>
      </c>
      <c r="E14" s="87">
        <v>1323.89501525941</v>
      </c>
      <c r="F14" s="88">
        <v>1000</v>
      </c>
      <c r="G14" s="86" t="s">
        <v>76</v>
      </c>
      <c r="H14" s="89" t="s">
        <v>77</v>
      </c>
      <c r="I14" s="19"/>
    </row>
    <row r="15" spans="1:9" ht="14.25">
      <c r="A15" s="21">
        <v>13</v>
      </c>
      <c r="B15" s="86" t="s">
        <v>22</v>
      </c>
      <c r="C15" s="87">
        <v>1137890.06</v>
      </c>
      <c r="D15" s="88">
        <v>955</v>
      </c>
      <c r="E15" s="87">
        <v>1191.5079162303666</v>
      </c>
      <c r="F15" s="88">
        <v>1000</v>
      </c>
      <c r="G15" s="86" t="s">
        <v>23</v>
      </c>
      <c r="H15" s="89" t="s">
        <v>37</v>
      </c>
      <c r="I15" s="19"/>
    </row>
    <row r="16" spans="1:9" ht="14.25">
      <c r="A16" s="21">
        <v>14</v>
      </c>
      <c r="B16" s="86" t="s">
        <v>83</v>
      </c>
      <c r="C16" s="87">
        <v>1062883.96</v>
      </c>
      <c r="D16" s="88">
        <v>1416</v>
      </c>
      <c r="E16" s="87">
        <v>750.6242655367231</v>
      </c>
      <c r="F16" s="88">
        <v>1000</v>
      </c>
      <c r="G16" s="86" t="s">
        <v>19</v>
      </c>
      <c r="H16" s="89" t="s">
        <v>48</v>
      </c>
      <c r="I16" s="19"/>
    </row>
    <row r="17" spans="1:9" ht="14.25">
      <c r="A17" s="21">
        <v>15</v>
      </c>
      <c r="B17" s="86" t="s">
        <v>85</v>
      </c>
      <c r="C17" s="87">
        <v>1006378.43</v>
      </c>
      <c r="D17" s="88">
        <v>390</v>
      </c>
      <c r="E17" s="87">
        <v>2580.457512820513</v>
      </c>
      <c r="F17" s="88">
        <v>1000</v>
      </c>
      <c r="G17" s="86" t="s">
        <v>19</v>
      </c>
      <c r="H17" s="89" t="s">
        <v>48</v>
      </c>
      <c r="I17" s="19"/>
    </row>
    <row r="18" spans="1:9" ht="14.25">
      <c r="A18" s="21">
        <v>16</v>
      </c>
      <c r="B18" s="86" t="s">
        <v>25</v>
      </c>
      <c r="C18" s="87">
        <v>835089.54</v>
      </c>
      <c r="D18" s="88">
        <v>7396</v>
      </c>
      <c r="E18" s="87">
        <v>112.91097079502434</v>
      </c>
      <c r="F18" s="88">
        <v>100</v>
      </c>
      <c r="G18" s="86" t="s">
        <v>49</v>
      </c>
      <c r="H18" s="89" t="s">
        <v>110</v>
      </c>
      <c r="I18" s="19"/>
    </row>
    <row r="19" spans="1:9" ht="14.25">
      <c r="A19" s="21">
        <v>17</v>
      </c>
      <c r="B19" s="86" t="s">
        <v>89</v>
      </c>
      <c r="C19" s="87">
        <v>711615.7699</v>
      </c>
      <c r="D19" s="88">
        <v>8850</v>
      </c>
      <c r="E19" s="87">
        <v>80.40856157062146</v>
      </c>
      <c r="F19" s="88">
        <v>100</v>
      </c>
      <c r="G19" s="86" t="s">
        <v>90</v>
      </c>
      <c r="H19" s="89" t="s">
        <v>91</v>
      </c>
      <c r="I19" s="19"/>
    </row>
    <row r="20" spans="1:8" ht="15" customHeight="1" thickBot="1">
      <c r="A20" s="172" t="s">
        <v>52</v>
      </c>
      <c r="B20" s="173"/>
      <c r="C20" s="101">
        <f>SUM(C3:C19)</f>
        <v>82853641.3845</v>
      </c>
      <c r="D20" s="102">
        <f>SUM(D3:D19)</f>
        <v>9434347</v>
      </c>
      <c r="E20" s="57" t="s">
        <v>53</v>
      </c>
      <c r="F20" s="57" t="s">
        <v>53</v>
      </c>
      <c r="G20" s="57" t="s">
        <v>53</v>
      </c>
      <c r="H20" s="57" t="s">
        <v>53</v>
      </c>
    </row>
    <row r="21" spans="1:8" ht="15" customHeight="1" thickBot="1">
      <c r="A21" s="174" t="s">
        <v>108</v>
      </c>
      <c r="B21" s="174"/>
      <c r="C21" s="174"/>
      <c r="D21" s="174"/>
      <c r="E21" s="174"/>
      <c r="F21" s="174"/>
      <c r="G21" s="174"/>
      <c r="H21" s="174"/>
    </row>
    <row r="23" spans="2:4" ht="14.25">
      <c r="B23" s="20" t="s">
        <v>58</v>
      </c>
      <c r="C23" s="23">
        <f>C20-SUM(C3:C12)</f>
        <v>7450586.299899995</v>
      </c>
      <c r="D23" s="131">
        <f>C23/$C$20</f>
        <v>0.08992466927704433</v>
      </c>
    </row>
    <row r="24" spans="2:8" ht="14.25">
      <c r="B24" s="86" t="str">
        <f aca="true" t="shared" si="0" ref="B24:C33">B3</f>
        <v>КІНТО-Класичний</v>
      </c>
      <c r="C24" s="87">
        <f t="shared" si="0"/>
        <v>29384132.49</v>
      </c>
      <c r="D24" s="131">
        <f>C24/$C$20</f>
        <v>0.35465106902950305</v>
      </c>
      <c r="H24" s="19"/>
    </row>
    <row r="25" spans="2:8" ht="14.25">
      <c r="B25" s="86" t="str">
        <f t="shared" si="0"/>
        <v>ОТП Фонд Акцій</v>
      </c>
      <c r="C25" s="87">
        <f t="shared" si="0"/>
        <v>11734056.58</v>
      </c>
      <c r="D25" s="131">
        <f aca="true" t="shared" si="1" ref="D25:D33">C25/$C$20</f>
        <v>0.14162390914776585</v>
      </c>
      <c r="H25" s="19"/>
    </row>
    <row r="26" spans="2:8" ht="14.25">
      <c r="B26" s="86" t="str">
        <f t="shared" si="0"/>
        <v>Софіївський</v>
      </c>
      <c r="C26" s="87">
        <f t="shared" si="0"/>
        <v>6823942.3746</v>
      </c>
      <c r="D26" s="131">
        <f t="shared" si="1"/>
        <v>0.08236140573390179</v>
      </c>
      <c r="H26" s="19"/>
    </row>
    <row r="27" spans="2:8" ht="14.25">
      <c r="B27" s="86" t="str">
        <f t="shared" si="0"/>
        <v>УНIВЕР.УА/Михайло Грушевський: Фонд Державних Паперiв</v>
      </c>
      <c r="C27" s="87">
        <f t="shared" si="0"/>
        <v>6255747.79</v>
      </c>
      <c r="D27" s="131">
        <f t="shared" si="1"/>
        <v>0.07550359508001427</v>
      </c>
      <c r="H27" s="19"/>
    </row>
    <row r="28" spans="2:8" ht="14.25">
      <c r="B28" s="86" t="str">
        <f t="shared" si="0"/>
        <v>КІНТО-Еквіті</v>
      </c>
      <c r="C28" s="87">
        <f t="shared" si="0"/>
        <v>5543226.57</v>
      </c>
      <c r="D28" s="131">
        <f t="shared" si="1"/>
        <v>0.0669038376270691</v>
      </c>
      <c r="H28" s="19"/>
    </row>
    <row r="29" spans="2:8" ht="14.25">
      <c r="B29" s="86" t="str">
        <f t="shared" si="0"/>
        <v>Альтус-Депозит</v>
      </c>
      <c r="C29" s="87">
        <f t="shared" si="0"/>
        <v>3915446.42</v>
      </c>
      <c r="D29" s="131">
        <f t="shared" si="1"/>
        <v>0.04725738488462487</v>
      </c>
      <c r="H29" s="19"/>
    </row>
    <row r="30" spans="2:8" ht="14.25">
      <c r="B30" s="86" t="str">
        <f t="shared" si="0"/>
        <v>ОТП Класичний</v>
      </c>
      <c r="C30" s="87">
        <f t="shared" si="0"/>
        <v>3912715.12</v>
      </c>
      <c r="D30" s="131">
        <f t="shared" si="1"/>
        <v>0.047224419526019516</v>
      </c>
      <c r="H30" s="19"/>
    </row>
    <row r="31" spans="2:8" ht="14.25">
      <c r="B31" s="86" t="str">
        <f t="shared" si="0"/>
        <v>Альтус-Збалансований</v>
      </c>
      <c r="C31" s="87">
        <f t="shared" si="0"/>
        <v>3034126.6</v>
      </c>
      <c r="D31" s="131">
        <f t="shared" si="1"/>
        <v>0.03662031685390251</v>
      </c>
      <c r="H31" s="19"/>
    </row>
    <row r="32" spans="2:4" ht="14.25">
      <c r="B32" s="86" t="str">
        <f t="shared" si="0"/>
        <v>Аргентум</v>
      </c>
      <c r="C32" s="87">
        <f t="shared" si="0"/>
        <v>2503659.26</v>
      </c>
      <c r="D32" s="131">
        <f t="shared" si="1"/>
        <v>0.030217854256775933</v>
      </c>
    </row>
    <row r="33" spans="2:4" ht="14.25">
      <c r="B33" s="86" t="str">
        <f t="shared" si="0"/>
        <v>КІНТО-Казначейський</v>
      </c>
      <c r="C33" s="87">
        <f t="shared" si="0"/>
        <v>2296001.88</v>
      </c>
      <c r="D33" s="131">
        <f t="shared" si="1"/>
        <v>0.027711538583378773</v>
      </c>
    </row>
  </sheetData>
  <mergeCells count="3">
    <mergeCell ref="A1:H1"/>
    <mergeCell ref="A20:B20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5" t="s">
        <v>100</v>
      </c>
      <c r="B1" s="175"/>
      <c r="C1" s="175"/>
      <c r="D1" s="175"/>
      <c r="E1" s="175"/>
      <c r="F1" s="175"/>
      <c r="G1" s="175"/>
      <c r="H1" s="175"/>
      <c r="I1" s="175"/>
      <c r="J1" s="104"/>
    </row>
    <row r="2" spans="1:10" s="20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8" t="s">
        <v>102</v>
      </c>
    </row>
    <row r="4" spans="1:10" s="20" customFormat="1" ht="14.25" collapsed="1">
      <c r="A4" s="21">
        <v>1</v>
      </c>
      <c r="B4" s="152" t="s">
        <v>79</v>
      </c>
      <c r="C4" s="153">
        <v>38118</v>
      </c>
      <c r="D4" s="153">
        <v>38182</v>
      </c>
      <c r="E4" s="154">
        <v>0.040038503917928736</v>
      </c>
      <c r="F4" s="154">
        <v>0.10705073245146268</v>
      </c>
      <c r="G4" s="154">
        <v>0.12357964680169786</v>
      </c>
      <c r="H4" s="154">
        <v>0.28728803038213324</v>
      </c>
      <c r="I4" s="154">
        <v>4.985401684558014</v>
      </c>
      <c r="J4" s="155">
        <v>0.1393272980390221</v>
      </c>
    </row>
    <row r="5" spans="1:10" s="20" customFormat="1" ht="14.25" collapsed="1">
      <c r="A5" s="21">
        <v>2</v>
      </c>
      <c r="B5" s="152" t="s">
        <v>64</v>
      </c>
      <c r="C5" s="153">
        <v>38828</v>
      </c>
      <c r="D5" s="153">
        <v>39028</v>
      </c>
      <c r="E5" s="154">
        <v>0.004233451803591581</v>
      </c>
      <c r="F5" s="154">
        <v>0.01588142119670355</v>
      </c>
      <c r="G5" s="154">
        <v>0.045195311725027</v>
      </c>
      <c r="H5" s="154">
        <v>0.08833632165413086</v>
      </c>
      <c r="I5" s="154">
        <v>3.3406675250355624</v>
      </c>
      <c r="J5" s="155">
        <v>0.1374334886164439</v>
      </c>
    </row>
    <row r="6" spans="1:10" s="20" customFormat="1" ht="14.25" collapsed="1">
      <c r="A6" s="21">
        <v>3</v>
      </c>
      <c r="B6" s="152" t="s">
        <v>86</v>
      </c>
      <c r="C6" s="153">
        <v>38919</v>
      </c>
      <c r="D6" s="153">
        <v>39092</v>
      </c>
      <c r="E6" s="154">
        <v>0.004213475487717666</v>
      </c>
      <c r="F6" s="154">
        <v>0.056052441596491365</v>
      </c>
      <c r="G6" s="154">
        <v>0.12671733591309242</v>
      </c>
      <c r="H6" s="154">
        <v>0.24881361215906894</v>
      </c>
      <c r="I6" s="154">
        <v>1.4916781071429046</v>
      </c>
      <c r="J6" s="155">
        <v>0.08473411551767507</v>
      </c>
    </row>
    <row r="7" spans="1:10" s="20" customFormat="1" ht="14.25" collapsed="1">
      <c r="A7" s="21">
        <v>4</v>
      </c>
      <c r="B7" s="152" t="s">
        <v>83</v>
      </c>
      <c r="C7" s="153">
        <v>38919</v>
      </c>
      <c r="D7" s="153">
        <v>39092</v>
      </c>
      <c r="E7" s="154">
        <v>0.02571161283601442</v>
      </c>
      <c r="F7" s="154">
        <v>0.07753211498410506</v>
      </c>
      <c r="G7" s="154">
        <v>0.20212167956921956</v>
      </c>
      <c r="H7" s="154">
        <v>0.2772674076365318</v>
      </c>
      <c r="I7" s="154">
        <v>-0.24937573446330275</v>
      </c>
      <c r="J7" s="155">
        <v>-0.025231577062570842</v>
      </c>
    </row>
    <row r="8" spans="1:10" s="20" customFormat="1" ht="14.25" collapsed="1">
      <c r="A8" s="21">
        <v>5</v>
      </c>
      <c r="B8" s="152" t="s">
        <v>89</v>
      </c>
      <c r="C8" s="153">
        <v>38968</v>
      </c>
      <c r="D8" s="153">
        <v>39140</v>
      </c>
      <c r="E8" s="154">
        <v>-0.0031078782043393316</v>
      </c>
      <c r="F8" s="154">
        <v>-0.004598510294202551</v>
      </c>
      <c r="G8" s="154">
        <v>-0.009023065592316692</v>
      </c>
      <c r="H8" s="154">
        <v>-0.027303582079868494</v>
      </c>
      <c r="I8" s="154">
        <v>-0.19591438429379093</v>
      </c>
      <c r="J8" s="155">
        <v>-0.01946430648750097</v>
      </c>
    </row>
    <row r="9" spans="1:10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0.008451858441138826</v>
      </c>
      <c r="F9" s="154">
        <v>0.02832739825660946</v>
      </c>
      <c r="G9" s="154">
        <v>0.0635557678894616</v>
      </c>
      <c r="H9" s="154">
        <v>0.14166194312121894</v>
      </c>
      <c r="I9" s="154">
        <v>2.066391159874645</v>
      </c>
      <c r="J9" s="155">
        <v>0.12031106919392087</v>
      </c>
    </row>
    <row r="10" spans="1:10" s="20" customFormat="1" ht="14.25" collapsed="1">
      <c r="A10" s="21">
        <v>7</v>
      </c>
      <c r="B10" s="152" t="s">
        <v>22</v>
      </c>
      <c r="C10" s="153">
        <v>39429</v>
      </c>
      <c r="D10" s="153">
        <v>39618</v>
      </c>
      <c r="E10" s="154">
        <v>0.015579848545654196</v>
      </c>
      <c r="F10" s="154">
        <v>0.06534092869351582</v>
      </c>
      <c r="G10" s="154">
        <v>0.1372982100115414</v>
      </c>
      <c r="H10" s="154">
        <v>0.06702314184207658</v>
      </c>
      <c r="I10" s="154">
        <v>0.1915079162304152</v>
      </c>
      <c r="J10" s="155">
        <v>0.018070937143202404</v>
      </c>
    </row>
    <row r="11" spans="1:10" s="20" customFormat="1" ht="14.25" collapsed="1">
      <c r="A11" s="21">
        <v>8</v>
      </c>
      <c r="B11" s="152" t="s">
        <v>25</v>
      </c>
      <c r="C11" s="153">
        <v>39560</v>
      </c>
      <c r="D11" s="153">
        <v>39770</v>
      </c>
      <c r="E11" s="154">
        <v>-0.010843388856445757</v>
      </c>
      <c r="F11" s="154">
        <v>0.06953460565203695</v>
      </c>
      <c r="G11" s="154">
        <v>0.15215765955171534</v>
      </c>
      <c r="H11" s="154">
        <v>0.36999674012977257</v>
      </c>
      <c r="I11" s="154">
        <v>0.129109707950263</v>
      </c>
      <c r="J11" s="155">
        <v>0.013047755291672791</v>
      </c>
    </row>
    <row r="12" spans="1:10" s="20" customFormat="1" ht="14.25" collapsed="1">
      <c r="A12" s="21">
        <v>9</v>
      </c>
      <c r="B12" s="152" t="s">
        <v>81</v>
      </c>
      <c r="C12" s="153">
        <v>39884</v>
      </c>
      <c r="D12" s="153">
        <v>40001</v>
      </c>
      <c r="E12" s="154">
        <v>0.05431029137016696</v>
      </c>
      <c r="F12" s="154">
        <v>0.17737276030721527</v>
      </c>
      <c r="G12" s="154">
        <v>0.24143556167163793</v>
      </c>
      <c r="H12" s="154">
        <v>0.4070944005045283</v>
      </c>
      <c r="I12" s="154">
        <v>0.23815648201926498</v>
      </c>
      <c r="J12" s="155">
        <v>0.024759710169287796</v>
      </c>
    </row>
    <row r="13" spans="1:10" s="20" customFormat="1" ht="14.25" collapsed="1">
      <c r="A13" s="21">
        <v>10</v>
      </c>
      <c r="B13" s="152" t="s">
        <v>126</v>
      </c>
      <c r="C13" s="153">
        <v>40031</v>
      </c>
      <c r="D13" s="153">
        <v>40129</v>
      </c>
      <c r="E13" s="154">
        <v>0.04615595365291414</v>
      </c>
      <c r="F13" s="154">
        <v>0.20005594231848178</v>
      </c>
      <c r="G13" s="154" t="s">
        <v>24</v>
      </c>
      <c r="H13" s="154" t="s">
        <v>24</v>
      </c>
      <c r="I13" s="154">
        <v>-0.36039769568771596</v>
      </c>
      <c r="J13" s="155">
        <v>-0.05191179378944877</v>
      </c>
    </row>
    <row r="14" spans="1:10" s="20" customFormat="1" ht="14.25" collapsed="1">
      <c r="A14" s="21">
        <v>11</v>
      </c>
      <c r="B14" s="152" t="s">
        <v>62</v>
      </c>
      <c r="C14" s="153">
        <v>40253</v>
      </c>
      <c r="D14" s="153">
        <v>40366</v>
      </c>
      <c r="E14" s="154">
        <v>0.0016846148458440346</v>
      </c>
      <c r="F14" s="154">
        <v>0.05323825585622455</v>
      </c>
      <c r="G14" s="154">
        <v>0.12784317652556654</v>
      </c>
      <c r="H14" s="154">
        <v>0.306134761810094</v>
      </c>
      <c r="I14" s="154">
        <v>0.26151612564399307</v>
      </c>
      <c r="J14" s="155">
        <v>0.030492755748397604</v>
      </c>
    </row>
    <row r="15" spans="1:10" s="20" customFormat="1" ht="14.25" collapsed="1">
      <c r="A15" s="21">
        <v>12</v>
      </c>
      <c r="B15" s="152" t="s">
        <v>63</v>
      </c>
      <c r="C15" s="153">
        <v>40114</v>
      </c>
      <c r="D15" s="153">
        <v>40401</v>
      </c>
      <c r="E15" s="154">
        <v>0.014927536380400452</v>
      </c>
      <c r="F15" s="154">
        <v>0.0606484142639554</v>
      </c>
      <c r="G15" s="154">
        <v>0.2113245593833426</v>
      </c>
      <c r="H15" s="154">
        <v>0.4846628452977355</v>
      </c>
      <c r="I15" s="154">
        <v>0.8747094435714189</v>
      </c>
      <c r="J15" s="155">
        <v>0.08575547851522325</v>
      </c>
    </row>
    <row r="16" spans="1:10" s="20" customFormat="1" ht="14.25" collapsed="1">
      <c r="A16" s="21">
        <v>13</v>
      </c>
      <c r="B16" s="152" t="s">
        <v>66</v>
      </c>
      <c r="C16" s="153">
        <v>40226</v>
      </c>
      <c r="D16" s="153">
        <v>40430</v>
      </c>
      <c r="E16" s="154">
        <v>0.0007270967773913561</v>
      </c>
      <c r="F16" s="154">
        <v>0.0015675904776395466</v>
      </c>
      <c r="G16" s="154">
        <v>0.037245182783190334</v>
      </c>
      <c r="H16" s="154">
        <v>0.08353588785694943</v>
      </c>
      <c r="I16" s="154">
        <v>2.117393646496814</v>
      </c>
      <c r="J16" s="155">
        <v>0.16232030535648279</v>
      </c>
    </row>
    <row r="17" spans="1:10" s="20" customFormat="1" ht="14.25" collapsed="1">
      <c r="A17" s="21">
        <v>14</v>
      </c>
      <c r="B17" s="152" t="s">
        <v>85</v>
      </c>
      <c r="C17" s="153">
        <v>40427</v>
      </c>
      <c r="D17" s="153">
        <v>40543</v>
      </c>
      <c r="E17" s="154">
        <v>0.018944115282568674</v>
      </c>
      <c r="F17" s="154">
        <v>0.04952423027592778</v>
      </c>
      <c r="G17" s="154">
        <v>0.08247550527796577</v>
      </c>
      <c r="H17" s="154">
        <v>0.1301319515991517</v>
      </c>
      <c r="I17" s="154">
        <v>1.580457512820559</v>
      </c>
      <c r="J17" s="155">
        <v>0.1397014970405106</v>
      </c>
    </row>
    <row r="18" spans="1:10" s="20" customFormat="1" ht="14.25" collapsed="1">
      <c r="A18" s="21">
        <v>15</v>
      </c>
      <c r="B18" s="152" t="s">
        <v>75</v>
      </c>
      <c r="C18" s="153">
        <v>40444</v>
      </c>
      <c r="D18" s="153">
        <v>40638</v>
      </c>
      <c r="E18" s="154">
        <v>-0.01996024423997622</v>
      </c>
      <c r="F18" s="154">
        <v>-0.03713927948653817</v>
      </c>
      <c r="G18" s="154">
        <v>0.018915652488355583</v>
      </c>
      <c r="H18" s="154">
        <v>0.03159228465058672</v>
      </c>
      <c r="I18" s="154">
        <v>0.3238950152594091</v>
      </c>
      <c r="J18" s="155">
        <v>0.04096216530551544</v>
      </c>
    </row>
    <row r="19" spans="1:10" s="20" customFormat="1" ht="14.25" collapsed="1">
      <c r="A19" s="21">
        <v>16</v>
      </c>
      <c r="B19" s="152" t="s">
        <v>84</v>
      </c>
      <c r="C19" s="153">
        <v>40427</v>
      </c>
      <c r="D19" s="153">
        <v>40708</v>
      </c>
      <c r="E19" s="154">
        <v>0.01008349914768103</v>
      </c>
      <c r="F19" s="154">
        <v>0.03110137322740969</v>
      </c>
      <c r="G19" s="154">
        <v>0.060952874116874556</v>
      </c>
      <c r="H19" s="154">
        <v>0.10805755277445606</v>
      </c>
      <c r="I19" s="154">
        <v>1.9846124952290656</v>
      </c>
      <c r="J19" s="155">
        <v>0.17453134710711482</v>
      </c>
    </row>
    <row r="20" spans="1:10" s="20" customFormat="1" ht="14.25" collapsed="1">
      <c r="A20" s="21">
        <v>17</v>
      </c>
      <c r="B20" s="152" t="s">
        <v>115</v>
      </c>
      <c r="C20" s="153">
        <v>41026</v>
      </c>
      <c r="D20" s="153">
        <v>41242</v>
      </c>
      <c r="E20" s="154">
        <v>-0.08382938772690951</v>
      </c>
      <c r="F20" s="154">
        <v>0.11642507157528281</v>
      </c>
      <c r="G20" s="154">
        <v>0.2820782810414406</v>
      </c>
      <c r="H20" s="154">
        <v>0.3677036044899753</v>
      </c>
      <c r="I20" s="154">
        <v>1.1732152200662282</v>
      </c>
      <c r="J20" s="155">
        <v>0.15663396703139032</v>
      </c>
    </row>
    <row r="21" spans="1:11" s="20" customFormat="1" ht="15.75" thickBot="1">
      <c r="A21" s="151"/>
      <c r="B21" s="156" t="s">
        <v>116</v>
      </c>
      <c r="C21" s="157" t="s">
        <v>53</v>
      </c>
      <c r="D21" s="157" t="s">
        <v>53</v>
      </c>
      <c r="E21" s="158">
        <f>AVERAGE(E4:E20)</f>
        <v>0.007489468203608309</v>
      </c>
      <c r="F21" s="158">
        <f>AVERAGE(F4:F20)</f>
        <v>0.06281855831484241</v>
      </c>
      <c r="G21" s="158">
        <f>AVERAGE(G4:G20)</f>
        <v>0.11899208369736328</v>
      </c>
      <c r="H21" s="158">
        <f>AVERAGE(H4:H20)</f>
        <v>0.21074980648928382</v>
      </c>
      <c r="I21" s="158">
        <f>AVERAGE(I4:I20)</f>
        <v>1.1737073074972795</v>
      </c>
      <c r="J21" s="157" t="s">
        <v>53</v>
      </c>
      <c r="K21" s="159"/>
    </row>
    <row r="22" spans="1:10" s="20" customFormat="1" ht="14.25">
      <c r="A22" s="179" t="s">
        <v>103</v>
      </c>
      <c r="B22" s="179"/>
      <c r="C22" s="179"/>
      <c r="D22" s="179"/>
      <c r="E22" s="179"/>
      <c r="F22" s="179"/>
      <c r="G22" s="179"/>
      <c r="H22" s="179"/>
      <c r="I22" s="179"/>
      <c r="J22" s="179"/>
    </row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/>
    <row r="35" s="20" customFormat="1" ht="14.25"/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</sheetData>
  <mergeCells count="4">
    <mergeCell ref="A1:I1"/>
    <mergeCell ref="A2:A3"/>
    <mergeCell ref="E2:J2"/>
    <mergeCell ref="A22:J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0" t="s">
        <v>97</v>
      </c>
      <c r="B1" s="180"/>
      <c r="C1" s="180"/>
      <c r="D1" s="180"/>
      <c r="E1" s="180"/>
      <c r="F1" s="180"/>
      <c r="G1" s="180"/>
    </row>
    <row r="2" spans="1:7" ht="15.75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ht="45.75" thickBot="1">
      <c r="A3" s="177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8" ht="15" customHeight="1">
      <c r="A4" s="21">
        <v>1</v>
      </c>
      <c r="B4" s="37" t="s">
        <v>62</v>
      </c>
      <c r="C4" s="38">
        <v>313.9160899999998</v>
      </c>
      <c r="D4" s="99">
        <v>0.027487935921180585</v>
      </c>
      <c r="E4" s="39">
        <v>233590</v>
      </c>
      <c r="F4" s="99">
        <v>0.02575992552239693</v>
      </c>
      <c r="G4" s="40">
        <v>300.69116592893545</v>
      </c>
      <c r="H4" s="54"/>
    </row>
    <row r="5" spans="1:8" ht="14.25" customHeight="1">
      <c r="A5" s="21">
        <v>2</v>
      </c>
      <c r="B5" s="37" t="s">
        <v>115</v>
      </c>
      <c r="C5" s="38">
        <v>-178.06074999999998</v>
      </c>
      <c r="D5" s="99">
        <v>-0.07197099533409952</v>
      </c>
      <c r="E5" s="39">
        <v>135</v>
      </c>
      <c r="F5" s="99">
        <v>0.012943432406519654</v>
      </c>
      <c r="G5" s="40">
        <v>32.50510919193246</v>
      </c>
      <c r="H5" s="54"/>
    </row>
    <row r="6" spans="1:7" ht="14.25">
      <c r="A6" s="21">
        <v>3</v>
      </c>
      <c r="B6" s="37" t="s">
        <v>86</v>
      </c>
      <c r="C6" s="38">
        <v>25.70435000000009</v>
      </c>
      <c r="D6" s="99">
        <v>0.018767293973033283</v>
      </c>
      <c r="E6" s="39">
        <v>8</v>
      </c>
      <c r="F6" s="99">
        <v>0.014492753623188406</v>
      </c>
      <c r="G6" s="40">
        <v>19.61461710144936</v>
      </c>
    </row>
    <row r="7" spans="1:7" ht="14.25">
      <c r="A7" s="21">
        <v>4</v>
      </c>
      <c r="B7" s="37" t="s">
        <v>81</v>
      </c>
      <c r="C7" s="38">
        <v>292.59241000000014</v>
      </c>
      <c r="D7" s="99">
        <v>0.05572515644472174</v>
      </c>
      <c r="E7" s="39">
        <v>6</v>
      </c>
      <c r="F7" s="99">
        <v>0.0013419816595839856</v>
      </c>
      <c r="G7" s="40">
        <v>8.017256104456862</v>
      </c>
    </row>
    <row r="8" spans="1:7" ht="14.25">
      <c r="A8" s="21">
        <v>5</v>
      </c>
      <c r="B8" s="37" t="s">
        <v>126</v>
      </c>
      <c r="C8" s="38">
        <v>115.10688999999967</v>
      </c>
      <c r="D8" s="99">
        <v>0.04819106813220079</v>
      </c>
      <c r="E8" s="39">
        <v>76</v>
      </c>
      <c r="F8" s="99">
        <v>0.0019453260980853897</v>
      </c>
      <c r="G8" s="40">
        <v>4.782251005517775</v>
      </c>
    </row>
    <row r="9" spans="1:7" ht="14.25">
      <c r="A9" s="21">
        <v>6</v>
      </c>
      <c r="B9" s="37" t="s">
        <v>79</v>
      </c>
      <c r="C9" s="38">
        <v>1131.2049499999991</v>
      </c>
      <c r="D9" s="99">
        <v>0.04003850391781379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63</v>
      </c>
      <c r="C10" s="38">
        <v>100.36642459999956</v>
      </c>
      <c r="D10" s="99">
        <v>0.01492753638039882</v>
      </c>
      <c r="E10" s="39">
        <v>0</v>
      </c>
      <c r="F10" s="99">
        <v>0</v>
      </c>
      <c r="G10" s="40">
        <v>0</v>
      </c>
      <c r="H10" s="54"/>
    </row>
    <row r="11" spans="1:7" ht="14.25">
      <c r="A11" s="21">
        <v>8</v>
      </c>
      <c r="B11" s="37" t="s">
        <v>22</v>
      </c>
      <c r="C11" s="38">
        <v>17.456189999999946</v>
      </c>
      <c r="D11" s="99">
        <v>0.015579848545635225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64</v>
      </c>
      <c r="C12" s="38">
        <v>12.790680000000167</v>
      </c>
      <c r="D12" s="99">
        <v>0.004233451803664442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66</v>
      </c>
      <c r="C13" s="38">
        <v>2.844839999999851</v>
      </c>
      <c r="D13" s="99">
        <v>0.0007270967773825443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89</v>
      </c>
      <c r="C14" s="38">
        <v>-2.218510000000009</v>
      </c>
      <c r="D14" s="99">
        <v>-0.003107878204323274</v>
      </c>
      <c r="E14" s="39">
        <v>0</v>
      </c>
      <c r="F14" s="99">
        <v>0</v>
      </c>
      <c r="G14" s="40">
        <v>0</v>
      </c>
    </row>
    <row r="15" spans="1:7" ht="14.25">
      <c r="A15" s="21">
        <v>12</v>
      </c>
      <c r="B15" s="37" t="s">
        <v>25</v>
      </c>
      <c r="C15" s="38">
        <v>-15.090199999999953</v>
      </c>
      <c r="D15" s="99">
        <v>-0.017749423198440313</v>
      </c>
      <c r="E15" s="39">
        <v>-52</v>
      </c>
      <c r="F15" s="99">
        <v>-0.006981740064446832</v>
      </c>
      <c r="G15" s="40">
        <v>-5.955813487701764</v>
      </c>
    </row>
    <row r="16" spans="1:7" ht="14.25">
      <c r="A16" s="21">
        <v>13</v>
      </c>
      <c r="B16" s="37" t="s">
        <v>85</v>
      </c>
      <c r="C16" s="38">
        <v>-42.06906999999995</v>
      </c>
      <c r="D16" s="99">
        <v>-0.04012510879180879</v>
      </c>
      <c r="E16" s="39">
        <v>-24</v>
      </c>
      <c r="F16" s="99">
        <v>-0.057971014492753624</v>
      </c>
      <c r="G16" s="40">
        <v>-61.44092637681163</v>
      </c>
    </row>
    <row r="17" spans="1:7" ht="13.5" customHeight="1">
      <c r="A17" s="21">
        <v>14</v>
      </c>
      <c r="B17" s="37" t="s">
        <v>83</v>
      </c>
      <c r="C17" s="38">
        <v>-146.79515000000015</v>
      </c>
      <c r="D17" s="99">
        <v>-0.12135048773389179</v>
      </c>
      <c r="E17" s="39">
        <v>-237</v>
      </c>
      <c r="F17" s="99">
        <v>-0.14337568058076225</v>
      </c>
      <c r="G17" s="40">
        <v>-177.02372078400123</v>
      </c>
    </row>
    <row r="18" spans="1:7" ht="14.25">
      <c r="A18" s="21">
        <v>15</v>
      </c>
      <c r="B18" s="37" t="s">
        <v>84</v>
      </c>
      <c r="C18" s="38">
        <v>-230.0768300000001</v>
      </c>
      <c r="D18" s="99">
        <v>-0.035473797624826935</v>
      </c>
      <c r="E18" s="39">
        <v>-99</v>
      </c>
      <c r="F18" s="99">
        <v>-0.04510250569476082</v>
      </c>
      <c r="G18" s="40">
        <v>-292.5319100406252</v>
      </c>
    </row>
    <row r="19" spans="1:7" ht="14.25">
      <c r="A19" s="21">
        <v>16</v>
      </c>
      <c r="B19" s="37" t="s">
        <v>20</v>
      </c>
      <c r="C19" s="38">
        <v>-490.2064100000002</v>
      </c>
      <c r="D19" s="99">
        <v>-0.11133662198154146</v>
      </c>
      <c r="E19" s="39">
        <v>-172</v>
      </c>
      <c r="F19" s="99">
        <v>-0.11878453038674033</v>
      </c>
      <c r="G19" s="40">
        <v>-523.7092547179888</v>
      </c>
    </row>
    <row r="20" spans="1:7" ht="14.25">
      <c r="A20" s="21">
        <v>17</v>
      </c>
      <c r="B20" s="37" t="s">
        <v>75</v>
      </c>
      <c r="C20" s="38">
        <v>-565.4976199999999</v>
      </c>
      <c r="D20" s="99">
        <v>-0.3029094935513002</v>
      </c>
      <c r="E20" s="39">
        <v>-399</v>
      </c>
      <c r="F20" s="99">
        <v>-0.28871201157742404</v>
      </c>
      <c r="G20" s="40">
        <v>-528.7491084721041</v>
      </c>
    </row>
    <row r="21" spans="1:8" ht="15.75" thickBot="1">
      <c r="A21" s="92"/>
      <c r="B21" s="95" t="s">
        <v>52</v>
      </c>
      <c r="C21" s="96">
        <v>341.968284599998</v>
      </c>
      <c r="D21" s="100">
        <v>0.004144483704577946</v>
      </c>
      <c r="E21" s="97">
        <v>232832</v>
      </c>
      <c r="F21" s="100">
        <v>0.025303659234376077</v>
      </c>
      <c r="G21" s="98">
        <v>-1223.8003345469408</v>
      </c>
      <c r="H21" s="54"/>
    </row>
    <row r="22" spans="2:8" ht="14.25">
      <c r="B22" s="69"/>
      <c r="C22" s="70"/>
      <c r="D22" s="71"/>
      <c r="E22" s="72"/>
      <c r="F22" s="71"/>
      <c r="G22" s="70"/>
      <c r="H22" s="5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.75" thickBot="1">
      <c r="B47" s="82"/>
      <c r="C47" s="82"/>
      <c r="D47" s="82"/>
      <c r="E47" s="82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27</v>
      </c>
      <c r="C55" s="35" t="s">
        <v>59</v>
      </c>
      <c r="D55" s="35" t="s">
        <v>60</v>
      </c>
      <c r="E55" s="60" t="s">
        <v>56</v>
      </c>
      <c r="F55"/>
    </row>
    <row r="56" spans="2:5" ht="14.25">
      <c r="B56" s="37" t="str">
        <f aca="true" t="shared" si="0" ref="B56:D60">B4</f>
        <v>ОТП Фонд Акцій</v>
      </c>
      <c r="C56" s="38">
        <f t="shared" si="0"/>
        <v>313.9160899999998</v>
      </c>
      <c r="D56" s="99">
        <f t="shared" si="0"/>
        <v>0.027487935921180585</v>
      </c>
      <c r="E56" s="40">
        <f>G4</f>
        <v>300.69116592893545</v>
      </c>
    </row>
    <row r="57" spans="2:5" ht="14.25">
      <c r="B57" s="37" t="str">
        <f t="shared" si="0"/>
        <v>КІНТО-Казначейський</v>
      </c>
      <c r="C57" s="38">
        <f t="shared" si="0"/>
        <v>-178.06074999999998</v>
      </c>
      <c r="D57" s="99">
        <f t="shared" si="0"/>
        <v>-0.07197099533409952</v>
      </c>
      <c r="E57" s="40">
        <f>G5</f>
        <v>32.50510919193246</v>
      </c>
    </row>
    <row r="58" spans="2:5" ht="14.25">
      <c r="B58" s="37" t="str">
        <f t="shared" si="0"/>
        <v>УНІВЕР.УА/Володимир Великий: Фонд Збалансований</v>
      </c>
      <c r="C58" s="38">
        <f t="shared" si="0"/>
        <v>25.70435000000009</v>
      </c>
      <c r="D58" s="99">
        <f t="shared" si="0"/>
        <v>0.018767293973033283</v>
      </c>
      <c r="E58" s="40">
        <f>G6</f>
        <v>19.61461710144936</v>
      </c>
    </row>
    <row r="59" spans="2:5" ht="14.25">
      <c r="B59" s="37" t="str">
        <f t="shared" si="0"/>
        <v>КІНТО-Еквіті</v>
      </c>
      <c r="C59" s="38">
        <f t="shared" si="0"/>
        <v>292.59241000000014</v>
      </c>
      <c r="D59" s="99">
        <f t="shared" si="0"/>
        <v>0.05572515644472174</v>
      </c>
      <c r="E59" s="40">
        <f>G7</f>
        <v>8.017256104456862</v>
      </c>
    </row>
    <row r="60" spans="2:5" ht="14.25">
      <c r="B60" s="127" t="str">
        <f t="shared" si="0"/>
        <v>Аргентум</v>
      </c>
      <c r="C60" s="128">
        <f t="shared" si="0"/>
        <v>115.10688999999967</v>
      </c>
      <c r="D60" s="129">
        <f t="shared" si="0"/>
        <v>0.04819106813220079</v>
      </c>
      <c r="E60" s="130">
        <f>G8</f>
        <v>4.782251005517775</v>
      </c>
    </row>
    <row r="61" spans="2:5" ht="14.25">
      <c r="B61" s="126" t="str">
        <f aca="true" t="shared" si="1" ref="B61:C64">B16</f>
        <v>УНIВЕР.УА/Тарас Шевченко: Фонд Заощаджень</v>
      </c>
      <c r="C61" s="38">
        <f t="shared" si="1"/>
        <v>-42.06906999999995</v>
      </c>
      <c r="D61" s="99">
        <f aca="true" t="shared" si="2" ref="D61:E65">F16</f>
        <v>-0.057971014492753624</v>
      </c>
      <c r="E61" s="40">
        <f t="shared" si="2"/>
        <v>-61.44092637681163</v>
      </c>
    </row>
    <row r="62" spans="2:5" ht="14.25">
      <c r="B62" s="126" t="str">
        <f t="shared" si="1"/>
        <v>УНІВЕР.УА/Ярослав Мудрий: Фонд Акцiй</v>
      </c>
      <c r="C62" s="38">
        <f t="shared" si="1"/>
        <v>-146.79515000000015</v>
      </c>
      <c r="D62" s="99">
        <f t="shared" si="2"/>
        <v>-0.14337568058076225</v>
      </c>
      <c r="E62" s="40">
        <f t="shared" si="2"/>
        <v>-177.02372078400123</v>
      </c>
    </row>
    <row r="63" spans="2:5" ht="14.25">
      <c r="B63" s="126" t="str">
        <f t="shared" si="1"/>
        <v>УНIВЕР.УА/Михайло Грушевський: Фонд Державних Паперiв</v>
      </c>
      <c r="C63" s="38">
        <f t="shared" si="1"/>
        <v>-230.0768300000001</v>
      </c>
      <c r="D63" s="99">
        <f t="shared" si="2"/>
        <v>-0.04510250569476082</v>
      </c>
      <c r="E63" s="40">
        <f t="shared" si="2"/>
        <v>-292.5319100406252</v>
      </c>
    </row>
    <row r="64" spans="2:5" ht="14.25">
      <c r="B64" s="126" t="str">
        <f t="shared" si="1"/>
        <v>ОТП Класичний</v>
      </c>
      <c r="C64" s="38">
        <f t="shared" si="1"/>
        <v>-490.2064100000002</v>
      </c>
      <c r="D64" s="99">
        <f t="shared" si="2"/>
        <v>-0.11878453038674033</v>
      </c>
      <c r="E64" s="40">
        <f t="shared" si="2"/>
        <v>-523.7092547179888</v>
      </c>
    </row>
    <row r="65" spans="2:5" ht="14.25">
      <c r="B65" s="126" t="str">
        <f>B20</f>
        <v>ВСІ</v>
      </c>
      <c r="C65" s="38">
        <f>C20</f>
        <v>-565.4976199999999</v>
      </c>
      <c r="D65" s="99">
        <f t="shared" si="2"/>
        <v>-0.28871201157742404</v>
      </c>
      <c r="E65" s="40">
        <f t="shared" si="2"/>
        <v>-528.7491084721041</v>
      </c>
    </row>
    <row r="66" spans="2:5" ht="14.25">
      <c r="B66" s="137" t="s">
        <v>58</v>
      </c>
      <c r="C66" s="138">
        <f>C21-SUM(C56:C65)</f>
        <v>1247.3543745999984</v>
      </c>
      <c r="D66" s="139"/>
      <c r="E66" s="138">
        <f>G21-SUM(E56:E65)</f>
        <v>-5.955813487701789</v>
      </c>
    </row>
    <row r="67" spans="2:5" ht="15">
      <c r="B67" s="135" t="s">
        <v>52</v>
      </c>
      <c r="C67" s="136">
        <f>SUM(C56:C66)</f>
        <v>341.968284599998</v>
      </c>
      <c r="D67" s="136"/>
      <c r="E67" s="136">
        <f>SUM(E56:E66)</f>
        <v>-1223.8003345469408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17" sqref="A17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27</v>
      </c>
      <c r="B1" s="68" t="s">
        <v>93</v>
      </c>
      <c r="C1" s="10"/>
    </row>
    <row r="2" spans="1:3" ht="14.25">
      <c r="A2" s="160" t="s">
        <v>115</v>
      </c>
      <c r="B2" s="161">
        <v>-0.08382938772690951</v>
      </c>
      <c r="C2" s="10"/>
    </row>
    <row r="3" spans="1:3" ht="14.25">
      <c r="A3" s="141" t="s">
        <v>75</v>
      </c>
      <c r="B3" s="190">
        <v>-0.01996024423997622</v>
      </c>
      <c r="C3" s="10"/>
    </row>
    <row r="4" spans="1:3" ht="14.25">
      <c r="A4" s="140" t="s">
        <v>25</v>
      </c>
      <c r="B4" s="147">
        <v>-0.010843388856445757</v>
      </c>
      <c r="C4" s="10"/>
    </row>
    <row r="5" spans="1:3" ht="14.25">
      <c r="A5" s="140" t="s">
        <v>89</v>
      </c>
      <c r="B5" s="148">
        <v>-0.0031078782043393316</v>
      </c>
      <c r="C5" s="10"/>
    </row>
    <row r="6" spans="1:3" ht="14.25">
      <c r="A6" s="140" t="s">
        <v>66</v>
      </c>
      <c r="B6" s="148">
        <v>0.0007270967773913561</v>
      </c>
      <c r="C6" s="10"/>
    </row>
    <row r="7" spans="1:3" ht="14.25">
      <c r="A7" s="140" t="s">
        <v>62</v>
      </c>
      <c r="B7" s="148">
        <v>0.0016846148458440346</v>
      </c>
      <c r="C7" s="10"/>
    </row>
    <row r="8" spans="1:3" ht="14.25">
      <c r="A8" s="140" t="s">
        <v>86</v>
      </c>
      <c r="B8" s="148">
        <v>0.004213475487717666</v>
      </c>
      <c r="C8" s="10"/>
    </row>
    <row r="9" spans="1:3" ht="14.25">
      <c r="A9" s="140" t="s">
        <v>64</v>
      </c>
      <c r="B9" s="148">
        <v>0.004233451803591581</v>
      </c>
      <c r="C9" s="10"/>
    </row>
    <row r="10" spans="1:3" ht="14.25">
      <c r="A10" s="140" t="s">
        <v>20</v>
      </c>
      <c r="B10" s="148">
        <v>0.008451858441138826</v>
      </c>
      <c r="C10" s="10"/>
    </row>
    <row r="11" spans="1:3" ht="14.25">
      <c r="A11" s="140" t="s">
        <v>84</v>
      </c>
      <c r="B11" s="148">
        <v>0.01008349914768103</v>
      </c>
      <c r="C11" s="10"/>
    </row>
    <row r="12" spans="1:3" ht="14.25">
      <c r="A12" s="141" t="s">
        <v>63</v>
      </c>
      <c r="B12" s="149">
        <v>0.014927536380400452</v>
      </c>
      <c r="C12" s="10"/>
    </row>
    <row r="13" spans="1:3" ht="14.25">
      <c r="A13" s="140" t="s">
        <v>22</v>
      </c>
      <c r="B13" s="148">
        <v>0.015579848545654196</v>
      </c>
      <c r="C13" s="10"/>
    </row>
    <row r="14" spans="1:3" ht="14.25">
      <c r="A14" s="140" t="s">
        <v>85</v>
      </c>
      <c r="B14" s="148">
        <v>0.018944115282568674</v>
      </c>
      <c r="C14" s="10"/>
    </row>
    <row r="15" spans="1:3" ht="14.25">
      <c r="A15" s="140" t="s">
        <v>83</v>
      </c>
      <c r="B15" s="148">
        <v>0.02571161283601442</v>
      </c>
      <c r="C15" s="10"/>
    </row>
    <row r="16" spans="1:3" ht="14.25">
      <c r="A16" s="140" t="s">
        <v>79</v>
      </c>
      <c r="B16" s="148">
        <v>0.040038503917928736</v>
      </c>
      <c r="C16" s="10"/>
    </row>
    <row r="17" spans="1:3" ht="14.25">
      <c r="A17" s="140" t="s">
        <v>126</v>
      </c>
      <c r="B17" s="148">
        <v>0.04615595365291414</v>
      </c>
      <c r="C17" s="10"/>
    </row>
    <row r="18" spans="1:3" ht="14.25">
      <c r="A18" s="140" t="s">
        <v>81</v>
      </c>
      <c r="B18" s="148">
        <v>0.05431029137016696</v>
      </c>
      <c r="C18" s="10"/>
    </row>
    <row r="19" spans="1:3" ht="14.25">
      <c r="A19" s="142" t="s">
        <v>32</v>
      </c>
      <c r="B19" s="147">
        <v>0.007489468203608309</v>
      </c>
      <c r="C19" s="10"/>
    </row>
    <row r="20" spans="1:3" ht="14.25">
      <c r="A20" s="142" t="s">
        <v>1</v>
      </c>
      <c r="B20" s="147">
        <v>0.048541351096125895</v>
      </c>
      <c r="C20" s="10"/>
    </row>
    <row r="21" spans="1:3" ht="14.25">
      <c r="A21" s="142" t="s">
        <v>0</v>
      </c>
      <c r="B21" s="147">
        <v>0.029605926950906802</v>
      </c>
      <c r="C21" s="58"/>
    </row>
    <row r="22" spans="1:3" ht="14.25">
      <c r="A22" s="142" t="s">
        <v>33</v>
      </c>
      <c r="B22" s="147">
        <v>-0.011609011748695663</v>
      </c>
      <c r="C22" s="9"/>
    </row>
    <row r="23" spans="1:3" ht="14.25">
      <c r="A23" s="142" t="s">
        <v>34</v>
      </c>
      <c r="B23" s="147">
        <v>-0.016925971914834137</v>
      </c>
      <c r="C23" s="78"/>
    </row>
    <row r="24" spans="1:3" ht="14.25">
      <c r="A24" s="142" t="s">
        <v>35</v>
      </c>
      <c r="B24" s="147">
        <v>0.012328767123287671</v>
      </c>
      <c r="C24" s="10"/>
    </row>
    <row r="25" spans="1:3" ht="15" thickBot="1">
      <c r="A25" s="143" t="s">
        <v>120</v>
      </c>
      <c r="B25" s="150">
        <v>-0.013323672200397652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1" t="s">
        <v>112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2" t="s">
        <v>129</v>
      </c>
      <c r="C3" s="113" t="s">
        <v>41</v>
      </c>
      <c r="D3" s="114" t="s">
        <v>124</v>
      </c>
      <c r="E3" s="115">
        <v>3431109.05</v>
      </c>
      <c r="F3" s="116">
        <v>52972</v>
      </c>
      <c r="G3" s="115">
        <v>64.77212584006645</v>
      </c>
      <c r="H3" s="53">
        <v>100</v>
      </c>
      <c r="I3" s="112" t="s">
        <v>127</v>
      </c>
      <c r="J3" s="117" t="s">
        <v>128</v>
      </c>
    </row>
    <row r="4" spans="1:10" ht="14.25" customHeight="1">
      <c r="A4" s="21">
        <v>2</v>
      </c>
      <c r="B4" s="112" t="s">
        <v>36</v>
      </c>
      <c r="C4" s="113" t="s">
        <v>41</v>
      </c>
      <c r="D4" s="114" t="s">
        <v>42</v>
      </c>
      <c r="E4" s="115">
        <v>1602480.98</v>
      </c>
      <c r="F4" s="116">
        <v>747</v>
      </c>
      <c r="G4" s="115">
        <v>2145.2221954484603</v>
      </c>
      <c r="H4" s="85">
        <v>1000</v>
      </c>
      <c r="I4" s="112" t="s">
        <v>26</v>
      </c>
      <c r="J4" s="117" t="s">
        <v>110</v>
      </c>
    </row>
    <row r="5" spans="1:10" ht="14.25">
      <c r="A5" s="21">
        <v>3</v>
      </c>
      <c r="B5" s="112" t="s">
        <v>121</v>
      </c>
      <c r="C5" s="113" t="s">
        <v>41</v>
      </c>
      <c r="D5" s="114" t="s">
        <v>124</v>
      </c>
      <c r="E5" s="115">
        <v>1498591.2701</v>
      </c>
      <c r="F5" s="116">
        <v>2801</v>
      </c>
      <c r="G5" s="115">
        <v>535.0200892895394</v>
      </c>
      <c r="H5" s="53">
        <v>1000</v>
      </c>
      <c r="I5" s="112" t="s">
        <v>23</v>
      </c>
      <c r="J5" s="117" t="s">
        <v>37</v>
      </c>
    </row>
    <row r="6" spans="1:10" ht="14.25">
      <c r="A6" s="21">
        <v>4</v>
      </c>
      <c r="B6" s="112" t="s">
        <v>72</v>
      </c>
      <c r="C6" s="113" t="s">
        <v>41</v>
      </c>
      <c r="D6" s="114" t="s">
        <v>42</v>
      </c>
      <c r="E6" s="115">
        <v>383156.09</v>
      </c>
      <c r="F6" s="116">
        <v>679</v>
      </c>
      <c r="G6" s="115">
        <v>564.2946833578793</v>
      </c>
      <c r="H6" s="53">
        <v>1000</v>
      </c>
      <c r="I6" s="112" t="s">
        <v>73</v>
      </c>
      <c r="J6" s="117" t="s">
        <v>50</v>
      </c>
    </row>
    <row r="7" spans="1:10" ht="15.75" thickBot="1">
      <c r="A7" s="172" t="s">
        <v>52</v>
      </c>
      <c r="B7" s="173"/>
      <c r="C7" s="118" t="s">
        <v>53</v>
      </c>
      <c r="D7" s="118" t="s">
        <v>53</v>
      </c>
      <c r="E7" s="101">
        <f>SUM(E3:E6)</f>
        <v>6915337.3900999995</v>
      </c>
      <c r="F7" s="102">
        <f>SUM(F3:F6)</f>
        <v>57199</v>
      </c>
      <c r="G7" s="118" t="s">
        <v>53</v>
      </c>
      <c r="H7" s="118" t="s">
        <v>53</v>
      </c>
      <c r="I7" s="118" t="s">
        <v>53</v>
      </c>
      <c r="J7" s="118" t="s">
        <v>53</v>
      </c>
    </row>
  </sheetData>
  <mergeCells count="2">
    <mergeCell ref="A1:J1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3" t="s">
        <v>104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ht="14.25" collapsed="1">
      <c r="A4" s="21">
        <v>1</v>
      </c>
      <c r="B4" s="27" t="s">
        <v>72</v>
      </c>
      <c r="C4" s="109">
        <v>38441</v>
      </c>
      <c r="D4" s="109">
        <v>38625</v>
      </c>
      <c r="E4" s="103">
        <v>-0.0061266139031989075</v>
      </c>
      <c r="F4" s="103">
        <v>-0.008543340561463109</v>
      </c>
      <c r="G4" s="103">
        <v>-0.08706134519056907</v>
      </c>
      <c r="H4" s="103">
        <v>-0.21151856045312334</v>
      </c>
      <c r="I4" s="103">
        <v>-0.43570531664212064</v>
      </c>
      <c r="J4" s="110">
        <v>-0.04472808370073289</v>
      </c>
    </row>
    <row r="5" spans="1:10" ht="14.25" collapsed="1">
      <c r="A5" s="21">
        <v>2</v>
      </c>
      <c r="B5" s="27" t="s">
        <v>121</v>
      </c>
      <c r="C5" s="109">
        <v>39048</v>
      </c>
      <c r="D5" s="109">
        <v>39140</v>
      </c>
      <c r="E5" s="103">
        <v>0.04609878305347759</v>
      </c>
      <c r="F5" s="103">
        <v>0.17948982378116796</v>
      </c>
      <c r="G5" s="103">
        <v>0.31250752596337206</v>
      </c>
      <c r="H5" s="103">
        <v>0.08563408474966505</v>
      </c>
      <c r="I5" s="103">
        <v>-0.46497991071047085</v>
      </c>
      <c r="J5" s="110">
        <v>-0.05482173212855734</v>
      </c>
    </row>
    <row r="6" spans="1:10" ht="14.25">
      <c r="A6" s="21">
        <v>3</v>
      </c>
      <c r="B6" s="27" t="s">
        <v>36</v>
      </c>
      <c r="C6" s="109">
        <v>39100</v>
      </c>
      <c r="D6" s="109">
        <v>39268</v>
      </c>
      <c r="E6" s="103">
        <v>-0.00037960843216255924</v>
      </c>
      <c r="F6" s="103">
        <v>0.031200389295262365</v>
      </c>
      <c r="G6" s="103">
        <v>0.08623129058031709</v>
      </c>
      <c r="H6" s="103">
        <v>0.19424451733388692</v>
      </c>
      <c r="I6" s="103">
        <v>1.1452221954483686</v>
      </c>
      <c r="J6" s="110">
        <v>0.07363400107333407</v>
      </c>
    </row>
    <row r="7" spans="1:10" ht="14.25">
      <c r="A7" s="21">
        <v>4</v>
      </c>
      <c r="B7" s="27" t="s">
        <v>129</v>
      </c>
      <c r="C7" s="109">
        <v>40253</v>
      </c>
      <c r="D7" s="109">
        <v>40445</v>
      </c>
      <c r="E7" s="103">
        <v>0.01213512327846411</v>
      </c>
      <c r="F7" s="103">
        <v>0.14638022502861725</v>
      </c>
      <c r="G7" s="103" t="s">
        <v>24</v>
      </c>
      <c r="H7" s="103" t="s">
        <v>24</v>
      </c>
      <c r="I7" s="103">
        <v>-0.35227874159933814</v>
      </c>
      <c r="J7" s="110">
        <v>-0.05613186457655406</v>
      </c>
    </row>
    <row r="8" spans="1:10" ht="15.75" thickBot="1">
      <c r="A8" s="151"/>
      <c r="B8" s="156" t="s">
        <v>116</v>
      </c>
      <c r="C8" s="157" t="s">
        <v>53</v>
      </c>
      <c r="D8" s="157" t="s">
        <v>53</v>
      </c>
      <c r="E8" s="158">
        <f>AVERAGE(E4:E7)</f>
        <v>0.012931920999145058</v>
      </c>
      <c r="F8" s="158">
        <f>AVERAGE(F4:F7)</f>
        <v>0.08713177438589612</v>
      </c>
      <c r="G8" s="158">
        <f>AVERAGE(G4:G7)</f>
        <v>0.10389249045104003</v>
      </c>
      <c r="H8" s="158">
        <f>AVERAGE(H4:H7)</f>
        <v>0.022786680543476212</v>
      </c>
      <c r="I8" s="158">
        <f>AVERAGE(I4:I7)</f>
        <v>-0.026935443375890267</v>
      </c>
      <c r="J8" s="157" t="s">
        <v>53</v>
      </c>
    </row>
    <row r="9" spans="1:10" ht="15" thickBot="1">
      <c r="A9" s="184" t="s">
        <v>103</v>
      </c>
      <c r="B9" s="184"/>
      <c r="C9" s="184"/>
      <c r="D9" s="184"/>
      <c r="E9" s="184"/>
      <c r="F9" s="184"/>
      <c r="G9" s="184"/>
      <c r="H9" s="184"/>
      <c r="I9" s="184"/>
      <c r="J9" s="18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123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</sheetData>
  <mergeCells count="4">
    <mergeCell ref="A2:A3"/>
    <mergeCell ref="A1:J1"/>
    <mergeCell ref="E2:J2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0" t="s">
        <v>98</v>
      </c>
      <c r="B1" s="180"/>
      <c r="C1" s="180"/>
      <c r="D1" s="180"/>
      <c r="E1" s="180"/>
      <c r="F1" s="180"/>
      <c r="G1" s="180"/>
    </row>
    <row r="2" spans="1:7" s="31" customFormat="1" ht="15.75" customHeight="1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s="31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31" customFormat="1" ht="14.25">
      <c r="A4" s="21">
        <v>1</v>
      </c>
      <c r="B4" s="37" t="s">
        <v>121</v>
      </c>
      <c r="C4" s="38">
        <v>66.03892000000016</v>
      </c>
      <c r="D4" s="103">
        <v>0.046098783053471155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129</v>
      </c>
      <c r="C5" s="38">
        <v>41.13771999999974</v>
      </c>
      <c r="D5" s="103">
        <v>0.012135123278461396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72</v>
      </c>
      <c r="C6" s="38">
        <v>-2.3619199999999836</v>
      </c>
      <c r="D6" s="103">
        <v>-0.006126613903199967</v>
      </c>
      <c r="E6" s="39">
        <v>0</v>
      </c>
      <c r="F6" s="103">
        <v>0</v>
      </c>
      <c r="G6" s="40">
        <v>0</v>
      </c>
    </row>
    <row r="7" spans="1:7" s="31" customFormat="1" ht="14.25">
      <c r="A7" s="21">
        <v>4</v>
      </c>
      <c r="B7" s="37" t="s">
        <v>36</v>
      </c>
      <c r="C7" s="38">
        <v>-4.900620000000112</v>
      </c>
      <c r="D7" s="103">
        <v>-0.0030488217608065885</v>
      </c>
      <c r="E7" s="39">
        <v>-2</v>
      </c>
      <c r="F7" s="103">
        <v>-0.0026702269692923898</v>
      </c>
      <c r="G7" s="40">
        <v>-4.192749004673791</v>
      </c>
    </row>
    <row r="8" spans="1:7" s="31" customFormat="1" ht="15.75" thickBot="1">
      <c r="A8" s="119"/>
      <c r="B8" s="95" t="s">
        <v>52</v>
      </c>
      <c r="C8" s="120">
        <v>99.9140999999998</v>
      </c>
      <c r="D8" s="100">
        <v>0.014659999202857115</v>
      </c>
      <c r="E8" s="97">
        <v>-2</v>
      </c>
      <c r="F8" s="100">
        <v>-3.4964423698886386E-05</v>
      </c>
      <c r="G8" s="98">
        <v>-4.192749004673791</v>
      </c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27</v>
      </c>
      <c r="C35" s="35" t="s">
        <v>59</v>
      </c>
      <c r="D35" s="35" t="s">
        <v>60</v>
      </c>
      <c r="E35" s="36" t="s">
        <v>56</v>
      </c>
    </row>
    <row r="36" spans="1:5" ht="14.25">
      <c r="A36" s="22">
        <v>1</v>
      </c>
      <c r="B36" s="37" t="str">
        <f aca="true" t="shared" si="0" ref="B36:D37">B4</f>
        <v>ТАСК Український Капітал</v>
      </c>
      <c r="C36" s="124">
        <f t="shared" si="0"/>
        <v>66.03892000000016</v>
      </c>
      <c r="D36" s="103">
        <f t="shared" si="0"/>
        <v>0.046098783053471155</v>
      </c>
      <c r="E36" s="125">
        <f>G4</f>
        <v>0</v>
      </c>
    </row>
    <row r="37" spans="1:5" ht="14.25">
      <c r="A37" s="22">
        <v>2</v>
      </c>
      <c r="B37" s="37" t="str">
        <f t="shared" si="0"/>
        <v>Аурум</v>
      </c>
      <c r="C37" s="124">
        <f t="shared" si="0"/>
        <v>41.13771999999974</v>
      </c>
      <c r="D37" s="103">
        <f t="shared" si="0"/>
        <v>0.012135123278461396</v>
      </c>
      <c r="E37" s="125">
        <f>G5</f>
        <v>0</v>
      </c>
    </row>
    <row r="38" spans="1:5" ht="14.25">
      <c r="A38" s="22">
        <v>3</v>
      </c>
      <c r="B38" s="37" t="str">
        <f>B6</f>
        <v>Оптімум</v>
      </c>
      <c r="C38" s="124">
        <f>C6</f>
        <v>-2.3619199999999836</v>
      </c>
      <c r="D38" s="103">
        <f>D6</f>
        <v>-0.006126613903199967</v>
      </c>
      <c r="E38" s="125">
        <f>G6</f>
        <v>0</v>
      </c>
    </row>
    <row r="39" spans="1:5" ht="14.25">
      <c r="A39" s="22">
        <v>4</v>
      </c>
      <c r="B39" s="37" t="str">
        <f>B7</f>
        <v>Збалансований фонд "Паритет"</v>
      </c>
      <c r="C39" s="124">
        <f>C7</f>
        <v>-4.900620000000112</v>
      </c>
      <c r="D39" s="103">
        <f>D7</f>
        <v>-0.0030488217608065885</v>
      </c>
      <c r="E39" s="125">
        <f>G7</f>
        <v>-4.192749004673791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5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72</v>
      </c>
      <c r="B2" s="103">
        <v>-0.0061266139031989075</v>
      </c>
      <c r="C2" s="10"/>
      <c r="D2" s="10"/>
    </row>
    <row r="3" spans="1:4" ht="14.25">
      <c r="A3" s="27" t="s">
        <v>36</v>
      </c>
      <c r="B3" s="103">
        <v>-0.00037960843216255924</v>
      </c>
      <c r="C3" s="10"/>
      <c r="D3" s="10"/>
    </row>
    <row r="4" spans="1:4" ht="14.25">
      <c r="A4" s="27" t="s">
        <v>129</v>
      </c>
      <c r="B4" s="144">
        <v>0.01213512327846411</v>
      </c>
      <c r="C4" s="10"/>
      <c r="D4" s="10"/>
    </row>
    <row r="5" spans="1:4" ht="14.25">
      <c r="A5" s="27" t="s">
        <v>121</v>
      </c>
      <c r="B5" s="103">
        <v>0.04609878305347759</v>
      </c>
      <c r="C5" s="10"/>
      <c r="D5" s="10"/>
    </row>
    <row r="6" spans="1:4" ht="14.25">
      <c r="A6" s="27" t="s">
        <v>32</v>
      </c>
      <c r="B6" s="145">
        <v>0.012931920999145058</v>
      </c>
      <c r="C6" s="10"/>
      <c r="D6" s="10"/>
    </row>
    <row r="7" spans="1:4" ht="14.25">
      <c r="A7" s="27" t="s">
        <v>1</v>
      </c>
      <c r="B7" s="145">
        <v>0.048541351096125895</v>
      </c>
      <c r="C7" s="10"/>
      <c r="D7" s="10"/>
    </row>
    <row r="8" spans="1:4" ht="14.25">
      <c r="A8" s="27" t="s">
        <v>0</v>
      </c>
      <c r="B8" s="145">
        <v>0.029605926950906802</v>
      </c>
      <c r="C8" s="10"/>
      <c r="D8" s="10"/>
    </row>
    <row r="9" spans="1:4" ht="14.25">
      <c r="A9" s="27" t="s">
        <v>33</v>
      </c>
      <c r="B9" s="145">
        <v>-0.011609011748695663</v>
      </c>
      <c r="C9" s="10"/>
      <c r="D9" s="10"/>
    </row>
    <row r="10" spans="1:4" ht="14.25">
      <c r="A10" s="27" t="s">
        <v>34</v>
      </c>
      <c r="B10" s="145">
        <v>-0.016925971914834137</v>
      </c>
      <c r="C10" s="10"/>
      <c r="D10" s="10"/>
    </row>
    <row r="11" spans="1:4" ht="14.25">
      <c r="A11" s="27" t="s">
        <v>35</v>
      </c>
      <c r="B11" s="145">
        <v>0.012328767123287671</v>
      </c>
      <c r="C11" s="10"/>
      <c r="D11" s="10"/>
    </row>
    <row r="12" spans="1:4" ht="15" thickBot="1">
      <c r="A12" s="80" t="s">
        <v>120</v>
      </c>
      <c r="B12" s="146">
        <v>-0.013323672200397652</v>
      </c>
      <c r="C12" s="10"/>
      <c r="D12" s="10"/>
    </row>
    <row r="13" spans="2:4" ht="12.75">
      <c r="B13" s="10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spans="1:4" ht="14.25">
      <c r="A18" s="55"/>
      <c r="B18" s="56"/>
      <c r="C18" s="10"/>
      <c r="D18" s="10"/>
    </row>
    <row r="19" ht="12.75">
      <c r="B19" s="10"/>
    </row>
    <row r="23" spans="1:2" ht="12.75">
      <c r="A23" s="7"/>
      <c r="B23" s="8"/>
    </row>
    <row r="24" ht="12.75">
      <c r="B24" s="8"/>
    </row>
    <row r="25" ht="12.75">
      <c r="B25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2018-04-12T12:51:40Z</dcterms:modified>
  <cp:category/>
  <cp:version/>
  <cp:contentType/>
  <cp:contentStatus/>
</cp:coreProperties>
</file>