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<sst xmlns="http://schemas.openxmlformats.org/spreadsheetml/2006/main" count="519" uniqueCount="152">
  <si>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</si>
  <si>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</si>
  <si>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</si>
  <si>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</si>
  <si>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</si>
  <si>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</si>
  <si>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</si>
  <si>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</si>
  <si>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</si>
  <si>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</si>
  <si>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</si>
  <si>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</si>
  <si>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</si>
  <si>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</si>
  <si>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</si>
  <si>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</si>
  <si>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</si>
  <si>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</si>
  <si>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</si>
  <si>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</si>
  <si>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</si>
  <si>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</si>
  <si>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</si>
  <si>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</si>
  <si>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</si>
  <si>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</si>
  <si>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</si>
  <si>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</si>
  <si>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</si>
  <si>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</si>
  <si>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</si>
  <si>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</si>
  <si>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</si>
  <si>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</si>
  <si>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</si>
  <si>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</si>
  <si>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</si>
  <si>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</si>
  <si>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</si>
  <si>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</si>
  <si>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</si>
  <si>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</si>
  <si>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</si>
  <si>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</si>
  <si>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</si>
  <si>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</si>
  <si>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</si>
  <si>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</si>
  <si>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</si>
  <si>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</si>
  <si>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</si>
  <si>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</si>
  <si>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</si>
  <si>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</si>
  <si>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</si>
  <si>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</si>
  <si>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</si>
  <si>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</si>
  <si>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</si>
  <si>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</si>
  <si>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</si>
  <si>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</si>
  <si>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</si>
  <si>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</si>
  <si>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</si>
  <si>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</si>
  <si>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</si>
  <si>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</si>
  <si>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</si>
  <si>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</si>
  <si>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</si>
  <si>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</si>
  <si>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</si>
  <si>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</si>
  <si>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</si>
  <si>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</si>
  <si>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</si>
  <si>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</si>
  <si>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</si>
  <si>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</si>
  <si>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</si>
  <si>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</si>
  <si>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</si>
  <si>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</si>
  <si>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</si>
  <si>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</si>
  <si>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</si>
  <si>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</si>
  <si>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</si>
  <si>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</si>
  <si>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</si>
  <si>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</si>
  <si>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</si>
  <si>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</si>
  <si>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</si>
  <si>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</si>
  <si>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</si>
  <si>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</si>
  <si>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</si>
  <si>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</si>
  <si>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</si>
  <si>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</si>
  <si>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</si>
  <si>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</si>
  <si>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</si>
  <si>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</si>
  <si>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</si>
  <si>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</si>
  <si>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</si>
  <si>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</si>
  <si>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</si>
  <si>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</si>
  <si>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</si>
  <si>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</si>
  <si>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</si>
  <si>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</si>
  <si>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</si>
  <si>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</si>
  <si>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</si>
  <si>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</si>
  <si>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</si>
  <si>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</si>
  <si>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</si>
  <si>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</si>
  <si>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</si>
  <si>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</si>
  <si>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</si>
  <si>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</si>
  <si>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</si>
  <si>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</si>
  <si>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</si>
  <si>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</si>
  <si>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</si>
  <si>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</si>
  <si>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</si>
  <si>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</si>
  <si>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</si>
  <si>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січень</t>
  </si>
  <si>
    <t>лютий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</si>
  <si>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</si>
  <si>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</si>
  <si>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</si>
  <si>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</si>
  <si>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</si>
  <si>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</si>
  <si>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Бонум Оптімум</t>
  </si>
  <si>
    <t>ТОВ КУА "Бонум Груп"</t>
  </si>
  <si>
    <t>http://bonum-group.com/</t>
  </si>
  <si>
    <t>спец.</t>
  </si>
  <si>
    <t>становив -747,34 тис. грн.</t>
  </si>
  <si>
    <t>н.д. **</t>
  </si>
  <si>
    <t>** За наявними даними чистий притік/відтік становив -226,86 тис. грн. , з урахуванням даних фондів, інформації за якими недостатньо для порівняння з минулим періодом, чистий притік/відтік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</si>
</sst>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/>
      <bottom style="dotted">
        <color indexed="23"/>
      </bottom>
    </border>
    <border>
      <left style="dotted">
        <color indexed="23"/>
      </left>
      <right style="dotted">
        <color indexed="23"/>
      </right>
      <top style="dotted"/>
      <bottom style="dotted">
        <color indexed="23"/>
      </bottom>
    </border>
    <border>
      <left style="dotted">
        <color indexed="23"/>
      </left>
      <right>
        <color indexed="63"/>
      </right>
      <top style="dotted"/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/>
    </border>
    <border>
      <left style="dotted">
        <color indexed="23"/>
      </left>
      <right style="dotted">
        <color indexed="23"/>
      </right>
      <top style="medium">
        <color indexed="21"/>
      </top>
      <bottom style="dotted"/>
    </border>
    <border>
      <left style="dotted">
        <color indexed="23"/>
      </left>
      <right>
        <color indexed="63"/>
      </right>
      <top style="medium">
        <color indexed="21"/>
      </top>
      <bottom style="dotted"/>
    </border>
    <border>
      <left>
        <color indexed="63"/>
      </left>
      <right style="dotted">
        <color indexed="23"/>
      </right>
      <top style="dotted"/>
      <bottom style="dotted"/>
    </border>
    <border>
      <left style="dotted">
        <color indexed="23"/>
      </left>
      <right style="dotted">
        <color indexed="23"/>
      </right>
      <top style="dotted"/>
      <bottom style="dotted"/>
    </border>
    <border>
      <left style="dotted">
        <color indexed="23"/>
      </left>
      <right>
        <color indexed="63"/>
      </right>
      <top style="dotted"/>
      <bottom style="dotted"/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3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0" fillId="0" borderId="44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4" fontId="11" fillId="0" borderId="55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5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0168864"/>
        <c:crosses val="autoZero"/>
        <c:auto val="1"/>
        <c:lblOffset val="0"/>
        <c:noMultiLvlLbl val="0"/>
      </c:catAx>
      <c:valAx>
        <c:axId val="50168864"/>
        <c:scaling>
          <c:orientation val="minMax"/>
          <c:max val="0.31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8866593"/>
        <c:axId val="37146154"/>
      </c:barChart>
      <c:catAx>
        <c:axId val="48866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46154"/>
        <c:crosses val="autoZero"/>
        <c:auto val="0"/>
        <c:lblOffset val="100"/>
        <c:tickLblSkip val="1"/>
        <c:noMultiLvlLbl val="0"/>
      </c:catAx>
      <c:valAx>
        <c:axId val="37146154"/>
        <c:scaling>
          <c:orientation val="minMax"/>
          <c:max val="0.2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6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35"/>
          <c:w val="0.44575"/>
          <c:h val="0.36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В_ВЧА!$C$30:$C$40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В_ВЧА!$D$30:$D$40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ВЧА'!$C$63:$C$73</c:f>
              <c:numCache/>
            </c:numRef>
          </c:val>
        </c:ser>
        <c:ser>
          <c:idx val="0"/>
          <c:order val="1"/>
          <c:tx>
            <c:strRef>
              <c:f>'В_динаміка ВЧА'!$E$62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ВЧА'!$E$63:$E$73</c:f>
              <c:numCache/>
            </c:numRef>
          </c:val>
        </c:ser>
        <c:overlap val="-30"/>
        <c:axId val="65879931"/>
        <c:axId val="56048468"/>
      </c:barChart>
      <c:lineChart>
        <c:grouping val="standard"/>
        <c:varyColors val="0"/>
        <c:ser>
          <c:idx val="2"/>
          <c:order val="2"/>
          <c:tx>
            <c:strRef>
              <c:f>'В_динаміка ВЧА'!$D$62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ВЧА'!$B$63:$B$72</c:f>
              <c:strCache/>
            </c:strRef>
          </c:cat>
          <c:val>
            <c:numRef>
              <c:f>'В_динаміка ВЧА'!$D$63:$D$72</c:f>
              <c:numCache/>
            </c:numRef>
          </c:val>
          <c:smooth val="0"/>
        </c:ser>
        <c:axId val="34674165"/>
        <c:axId val="43632030"/>
      </c:lineChart>
      <c:catAx>
        <c:axId val="658799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048468"/>
        <c:crosses val="autoZero"/>
        <c:auto val="0"/>
        <c:lblOffset val="40"/>
        <c:noMultiLvlLbl val="0"/>
      </c:catAx>
      <c:valAx>
        <c:axId val="56048468"/>
        <c:scaling>
          <c:orientation val="minMax"/>
          <c:max val="1500"/>
          <c:min val="-1000"/>
        </c:scaling>
        <c:axPos val="l"/>
        <c:delete val="0"/>
        <c:numFmt formatCode="#,##0" sourceLinked="0"/>
        <c:majorTickMark val="in"/>
        <c:minorTickMark val="none"/>
        <c:tickLblPos val="nextTo"/>
        <c:crossAx val="65879931"/>
        <c:crossesAt val="1"/>
        <c:crossBetween val="between"/>
        <c:dispUnits/>
      </c:valAx>
      <c:catAx>
        <c:axId val="34674165"/>
        <c:scaling>
          <c:orientation val="minMax"/>
        </c:scaling>
        <c:axPos val="b"/>
        <c:delete val="1"/>
        <c:majorTickMark val="in"/>
        <c:minorTickMark val="none"/>
        <c:tickLblPos val="nextTo"/>
        <c:crossAx val="43632030"/>
        <c:crosses val="autoZero"/>
        <c:auto val="0"/>
        <c:lblOffset val="100"/>
        <c:noMultiLvlLbl val="0"/>
      </c:catAx>
      <c:valAx>
        <c:axId val="4363203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46741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'В_діаграма(дох)'!$A$2:$A$20</c:f>
              <c:strCache/>
            </c:strRef>
          </c:cat>
          <c:val>
            <c:numRef>
              <c:f>'В_діаграма(дох)'!$B$2:$B$20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60"/>
        <c:axId val="57143951"/>
        <c:axId val="44533512"/>
      </c:barChart>
      <c:catAx>
        <c:axId val="571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3512"/>
        <c:crosses val="autoZero"/>
        <c:auto val="0"/>
        <c:lblOffset val="0"/>
        <c:tickLblSkip val="1"/>
        <c:noMultiLvlLbl val="0"/>
      </c:catAx>
      <c:valAx>
        <c:axId val="44533512"/>
        <c:scaling>
          <c:orientation val="minMax"/>
          <c:max val="0.7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ВЧА'!$B$39:$B$43</c:f>
              <c:strCache/>
            </c:strRef>
          </c:cat>
          <c:val>
            <c:numRef>
              <c:f>'І_динаміка ВЧА'!$C$39:$C$43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ВЧА'!$B$39:$B$43</c:f>
              <c:strCache/>
            </c:strRef>
          </c:cat>
          <c:val>
            <c:numRef>
              <c:f>'І_динаміка ВЧА'!$E$39:$E$43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20"/>
        <c:axId val="65257289"/>
        <c:axId val="50444690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1349027"/>
        <c:axId val="59488060"/>
      </c:lineChart>
      <c:catAx>
        <c:axId val="652572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444690"/>
        <c:crosses val="autoZero"/>
        <c:auto val="0"/>
        <c:lblOffset val="100"/>
        <c:noMultiLvlLbl val="0"/>
      </c:catAx>
      <c:valAx>
        <c:axId val="5044469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257289"/>
        <c:crossesAt val="1"/>
        <c:crossBetween val="between"/>
        <c:dispUnits/>
      </c:valAx>
      <c:catAx>
        <c:axId val="51349027"/>
        <c:scaling>
          <c:orientation val="minMax"/>
        </c:scaling>
        <c:axPos val="b"/>
        <c:delete val="1"/>
        <c:majorTickMark val="in"/>
        <c:minorTickMark val="none"/>
        <c:tickLblPos val="nextTo"/>
        <c:crossAx val="59488060"/>
        <c:crosses val="autoZero"/>
        <c:auto val="0"/>
        <c:lblOffset val="100"/>
        <c:noMultiLvlLbl val="0"/>
      </c:catAx>
      <c:valAx>
        <c:axId val="5948806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3490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5775"/>
          <c:w val="0.963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65630493"/>
        <c:axId val="53803526"/>
      </c:barChart>
      <c:catAx>
        <c:axId val="656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03526"/>
        <c:crosses val="autoZero"/>
        <c:auto val="0"/>
        <c:lblOffset val="100"/>
        <c:tickLblSkip val="1"/>
        <c:noMultiLvlLbl val="0"/>
      </c:catAx>
      <c:valAx>
        <c:axId val="53803526"/>
        <c:scaling>
          <c:orientation val="minMax"/>
          <c:max val="0.7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ВЧА'!$B$35:$B$37</c:f>
              <c:strCache/>
            </c:strRef>
          </c:cat>
          <c:val>
            <c:numRef>
              <c:f>'3_динаміка ВЧА'!$C$35:$C$37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ВЧА'!$B$35:$B$37</c:f>
              <c:strCache/>
            </c:strRef>
          </c:cat>
          <c:val>
            <c:numRef>
              <c:f>'3_динаміка ВЧА'!$E$35:$E$37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14469687"/>
        <c:axId val="63118320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1193969"/>
        <c:axId val="12310266"/>
      </c:lineChart>
      <c:catAx>
        <c:axId val="144696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3118320"/>
        <c:crosses val="autoZero"/>
        <c:auto val="0"/>
        <c:lblOffset val="100"/>
        <c:noMultiLvlLbl val="0"/>
      </c:catAx>
      <c:valAx>
        <c:axId val="6311832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469687"/>
        <c:crossesAt val="1"/>
        <c:crossBetween val="between"/>
        <c:dispUnits/>
      </c:valAx>
      <c:catAx>
        <c:axId val="31193969"/>
        <c:scaling>
          <c:orientation val="minMax"/>
        </c:scaling>
        <c:axPos val="b"/>
        <c:delete val="1"/>
        <c:majorTickMark val="in"/>
        <c:minorTickMark val="none"/>
        <c:tickLblPos val="nextTo"/>
        <c:crossAx val="12310266"/>
        <c:crosses val="autoZero"/>
        <c:auto val="0"/>
        <c:lblOffset val="100"/>
        <c:noMultiLvlLbl val="0"/>
      </c:catAx>
      <c:valAx>
        <c:axId val="1231026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1939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5"/>
          <c:w val="1"/>
          <c:h val="0.8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43683531"/>
        <c:axId val="57607460"/>
      </c:barChart>
      <c:cat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7460"/>
        <c:crosses val="autoZero"/>
        <c:auto val="0"/>
        <c:lblOffset val="100"/>
        <c:tickLblSkip val="1"/>
        <c:noMultiLvlLbl val="0"/>
      </c:catAx>
      <c:valAx>
        <c:axId val="57607460"/>
        <c:scaling>
          <c:orientation val="minMax"/>
          <c:max val="0.7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95250</xdr:rowOff>
    </xdr:from>
    <xdr:to>
      <xdr:col>4</xdr:col>
      <xdr:colOff>609600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304800" y="75723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32</xdr:row>
      <xdr:rowOff>0</xdr:rowOff>
    </xdr:from>
    <xdr:to>
      <xdr:col>12</xdr:col>
      <xdr:colOff>523875</xdr:colOff>
      <xdr:row>57</xdr:row>
      <xdr:rowOff>38100</xdr:rowOff>
    </xdr:to>
    <xdr:graphicFrame>
      <xdr:nvGraphicFramePr>
        <xdr:cNvPr id="1" name="Chart 7"/>
        <xdr:cNvGraphicFramePr/>
      </xdr:nvGraphicFramePr>
      <xdr:xfrm>
        <a:off x="171450" y="6238875"/>
        <a:ext cx="1826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304800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5905500" y="190500"/>
        <a:ext cx="10572750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19050</xdr:rowOff>
    </xdr:from>
    <xdr:to>
      <xdr:col>9</xdr:col>
      <xdr:colOff>666750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85725" y="26574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19050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102774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38100</xdr:rowOff>
    </xdr:from>
    <xdr:to>
      <xdr:col>9</xdr:col>
      <xdr:colOff>523875</xdr:colOff>
      <xdr:row>28</xdr:row>
      <xdr:rowOff>0</xdr:rowOff>
    </xdr:to>
    <xdr:graphicFrame>
      <xdr:nvGraphicFramePr>
        <xdr:cNvPr id="1" name="Chart 8"/>
        <xdr:cNvGraphicFramePr/>
      </xdr:nvGraphicFramePr>
      <xdr:xfrm>
        <a:off x="200025" y="23145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266700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5441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pioglobal.ua/" TargetMode="External" /><Relationship Id="rId5" Type="http://schemas.openxmlformats.org/officeDocument/2006/relationships/hyperlink" Target="http://www.kinto.com/" TargetMode="Externa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krsibfunds.com/" TargetMode="External" /><Relationship Id="rId18" Type="http://schemas.openxmlformats.org/officeDocument/2006/relationships/hyperlink" Target="http://am.concorde.ua/" TargetMode="External" /><Relationship Id="rId19" Type="http://schemas.openxmlformats.org/officeDocument/2006/relationships/hyperlink" Target="http://www.vseswit.com.ua/" TargetMode="External" /><Relationship Id="rId20" Type="http://schemas.openxmlformats.org/officeDocument/2006/relationships/hyperlink" Target="http://pioglobal.ua/" TargetMode="External" /><Relationship Id="rId21" Type="http://schemas.openxmlformats.org/officeDocument/2006/relationships/hyperlink" Target="http://www.seb.ua/" TargetMode="External" /><Relationship Id="rId22" Type="http://schemas.openxmlformats.org/officeDocument/2006/relationships/hyperlink" Target="http://art-capital.com.ua/" TargetMode="External" /><Relationship Id="rId23" Type="http://schemas.openxmlformats.org/officeDocument/2006/relationships/hyperlink" Target="http://www.dragon-am.com/" TargetMode="Externa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N16" sqref="N16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124</v>
      </c>
      <c r="B1" s="80"/>
      <c r="C1" s="80"/>
      <c r="D1" s="81"/>
      <c r="E1" s="81"/>
      <c r="F1" s="81"/>
    </row>
    <row r="2" spans="1:9" ht="15.75" thickBot="1">
      <c r="A2" s="25" t="s">
        <v>73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137</v>
      </c>
      <c r="B3" s="94">
        <v>0.01274702264101557</v>
      </c>
      <c r="C3" s="94">
        <v>0.06331745166037228</v>
      </c>
      <c r="D3" s="94">
        <v>0.0023102035003718015</v>
      </c>
      <c r="E3" s="94">
        <v>0.01750117884536641</v>
      </c>
      <c r="F3" s="94">
        <v>0.02078841340559941</v>
      </c>
      <c r="G3" s="63"/>
      <c r="H3" s="63"/>
      <c r="I3" s="2"/>
      <c r="J3" s="2"/>
      <c r="K3" s="2"/>
      <c r="L3" s="2"/>
    </row>
    <row r="4" spans="1:12" ht="14.25">
      <c r="A4" s="93" t="s">
        <v>138</v>
      </c>
      <c r="B4" s="94">
        <v>0.16411664705113105</v>
      </c>
      <c r="C4" s="94">
        <v>0.13461499667144117</v>
      </c>
      <c r="D4" s="94">
        <v>0.11949944678593338</v>
      </c>
      <c r="E4" s="94">
        <v>0.07705432174153495</v>
      </c>
      <c r="F4" s="94">
        <v>0.06656909925336918</v>
      </c>
      <c r="G4" s="63"/>
      <c r="H4" s="63"/>
      <c r="I4" s="2"/>
      <c r="J4" s="2"/>
      <c r="K4" s="2"/>
      <c r="L4" s="2"/>
    </row>
    <row r="5" spans="1:12" ht="15" thickBot="1">
      <c r="A5" s="84" t="s">
        <v>144</v>
      </c>
      <c r="B5" s="86">
        <v>0.150367000930425</v>
      </c>
      <c r="C5" s="86">
        <v>0.08862866544082082</v>
      </c>
      <c r="D5" s="86">
        <v>0.10083127943349594</v>
      </c>
      <c r="E5" s="86">
        <v>0.06005643565676914</v>
      </c>
      <c r="F5" s="86">
        <v>0.020355064390213173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108</v>
      </c>
      <c r="B22" s="18" t="s">
        <v>114</v>
      </c>
      <c r="C22" s="18" t="s">
        <v>92</v>
      </c>
      <c r="D22" s="83"/>
      <c r="E22" s="79"/>
      <c r="F22" s="79"/>
    </row>
    <row r="23" spans="1:6" ht="14.25">
      <c r="A23" s="27" t="s">
        <v>139</v>
      </c>
      <c r="B23" s="28">
        <v>0.009320803075608675</v>
      </c>
      <c r="C23" s="70">
        <v>0.020242320612796627</v>
      </c>
      <c r="D23" s="83"/>
      <c r="E23" s="79"/>
      <c r="F23" s="79"/>
    </row>
    <row r="24" spans="1:6" ht="14.25">
      <c r="A24" s="27" t="s">
        <v>8</v>
      </c>
      <c r="B24" s="28">
        <v>0.012904041898147645</v>
      </c>
      <c r="C24" s="70">
        <v>0.05626077077243208</v>
      </c>
      <c r="D24" s="83"/>
      <c r="E24" s="79"/>
      <c r="F24" s="79"/>
    </row>
    <row r="25" spans="1:6" ht="14.25">
      <c r="A25" s="27" t="s">
        <v>7</v>
      </c>
      <c r="B25" s="28">
        <v>0.029226301597178983</v>
      </c>
      <c r="C25" s="70">
        <v>0.06104475332213233</v>
      </c>
      <c r="D25" s="83"/>
      <c r="E25" s="79"/>
      <c r="F25" s="79"/>
    </row>
    <row r="26" spans="1:6" ht="28.5">
      <c r="A26" s="27" t="s">
        <v>5</v>
      </c>
      <c r="B26" s="28">
        <v>0.03113046511917661</v>
      </c>
      <c r="C26" s="70">
        <v>0.04564076808147055</v>
      </c>
      <c r="D26" s="83"/>
      <c r="E26" s="79"/>
      <c r="F26" s="79"/>
    </row>
    <row r="27" spans="1:6" ht="14.25">
      <c r="A27" s="27" t="s">
        <v>12</v>
      </c>
      <c r="B27" s="28">
        <v>0.054892505726845675</v>
      </c>
      <c r="C27" s="70">
        <v>0.011608623548922115</v>
      </c>
      <c r="D27" s="83"/>
      <c r="E27" s="79"/>
      <c r="F27" s="79"/>
    </row>
    <row r="28" spans="1:6" ht="14.25">
      <c r="A28" s="27" t="s">
        <v>11</v>
      </c>
      <c r="B28" s="28">
        <v>0.0569952112946992</v>
      </c>
      <c r="C28" s="70">
        <v>0.008320603767877355</v>
      </c>
      <c r="D28" s="83"/>
      <c r="E28" s="79"/>
      <c r="F28" s="79"/>
    </row>
    <row r="29" spans="1:6" ht="14.25">
      <c r="A29" s="27" t="s">
        <v>9</v>
      </c>
      <c r="B29" s="28">
        <v>0.06356937919781114</v>
      </c>
      <c r="C29" s="70">
        <v>0.07719831273920863</v>
      </c>
      <c r="D29" s="83"/>
      <c r="E29" s="79"/>
      <c r="F29" s="79"/>
    </row>
    <row r="30" spans="1:6" ht="14.25">
      <c r="A30" s="27" t="s">
        <v>10</v>
      </c>
      <c r="B30" s="28">
        <v>0.06614165276520612</v>
      </c>
      <c r="C30" s="70">
        <v>0.16277618287602436</v>
      </c>
      <c r="D30" s="83"/>
      <c r="E30" s="79"/>
      <c r="F30" s="79"/>
    </row>
    <row r="31" spans="1:6" ht="14.25">
      <c r="A31" s="27" t="s">
        <v>96</v>
      </c>
      <c r="B31" s="28">
        <v>0.06753697600883668</v>
      </c>
      <c r="C31" s="70">
        <v>0.25945682760398414</v>
      </c>
      <c r="D31" s="83"/>
      <c r="E31" s="79"/>
      <c r="F31" s="79"/>
    </row>
    <row r="32" spans="1:6" ht="14.25">
      <c r="A32" s="27" t="s">
        <v>6</v>
      </c>
      <c r="B32" s="28">
        <v>0.07541510560894826</v>
      </c>
      <c r="C32" s="70">
        <v>0.16627802352586474</v>
      </c>
      <c r="D32" s="83"/>
      <c r="E32" s="79"/>
      <c r="F32" s="79"/>
    </row>
    <row r="33" spans="1:6" ht="14.25">
      <c r="A33" s="27" t="s">
        <v>1</v>
      </c>
      <c r="B33" s="28">
        <v>0.13461499667144117</v>
      </c>
      <c r="C33" s="70">
        <v>0.08862866544082082</v>
      </c>
      <c r="D33" s="83"/>
      <c r="E33" s="79"/>
      <c r="F33" s="79"/>
    </row>
    <row r="34" spans="1:6" ht="14.25">
      <c r="A34" s="27" t="s">
        <v>0</v>
      </c>
      <c r="B34" s="28">
        <v>0.16411664705113105</v>
      </c>
      <c r="C34" s="70">
        <v>0.150367000930425</v>
      </c>
      <c r="D34" s="83"/>
      <c r="E34" s="79"/>
      <c r="F34" s="79"/>
    </row>
    <row r="35" spans="1:6" ht="15" thickBot="1">
      <c r="A35" s="84" t="s">
        <v>69</v>
      </c>
      <c r="B35" s="85">
        <v>0.21601681697972475</v>
      </c>
      <c r="C35" s="86">
        <v>0.1339555589280519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  <row r="37" spans="1:6" ht="14.25">
      <c r="A37" s="78"/>
      <c r="B37" s="79"/>
      <c r="C37" s="79"/>
      <c r="D37" s="83"/>
      <c r="E37" s="79"/>
      <c r="F37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E3" sqref="E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132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52</v>
      </c>
      <c r="B2" s="49" t="s">
        <v>33</v>
      </c>
      <c r="C2" s="18" t="s">
        <v>45</v>
      </c>
      <c r="D2" s="18" t="s">
        <v>46</v>
      </c>
      <c r="E2" s="17" t="s">
        <v>53</v>
      </c>
      <c r="F2" s="17" t="s">
        <v>84</v>
      </c>
      <c r="G2" s="17" t="s">
        <v>85</v>
      </c>
      <c r="H2" s="18" t="s">
        <v>86</v>
      </c>
      <c r="I2" s="18" t="s">
        <v>16</v>
      </c>
      <c r="J2" s="18" t="s">
        <v>17</v>
      </c>
    </row>
    <row r="3" spans="1:11" ht="14.25" customHeight="1">
      <c r="A3" s="21">
        <v>1</v>
      </c>
      <c r="B3" s="115" t="s">
        <v>106</v>
      </c>
      <c r="C3" s="116" t="s">
        <v>50</v>
      </c>
      <c r="D3" s="117" t="s">
        <v>47</v>
      </c>
      <c r="E3" s="118">
        <v>5704242.26</v>
      </c>
      <c r="F3" s="119">
        <v>145966</v>
      </c>
      <c r="G3" s="118">
        <v>39.079253113738815</v>
      </c>
      <c r="H3" s="56">
        <v>100</v>
      </c>
      <c r="I3" s="115" t="s">
        <v>125</v>
      </c>
      <c r="J3" s="120" t="s">
        <v>98</v>
      </c>
      <c r="K3" s="50"/>
    </row>
    <row r="4" spans="1:11" ht="14.25">
      <c r="A4" s="21">
        <v>2</v>
      </c>
      <c r="B4" s="115" t="s">
        <v>68</v>
      </c>
      <c r="C4" s="116" t="s">
        <v>50</v>
      </c>
      <c r="D4" s="117" t="s">
        <v>51</v>
      </c>
      <c r="E4" s="118">
        <v>3873116.1</v>
      </c>
      <c r="F4" s="119">
        <v>4806</v>
      </c>
      <c r="G4" s="118">
        <v>805.891822721598</v>
      </c>
      <c r="H4" s="56">
        <v>1000</v>
      </c>
      <c r="I4" s="115" t="s">
        <v>31</v>
      </c>
      <c r="J4" s="120" t="s">
        <v>128</v>
      </c>
      <c r="K4" s="51"/>
    </row>
    <row r="5" spans="1:11" ht="14.25" customHeight="1">
      <c r="A5" s="21">
        <v>3</v>
      </c>
      <c r="B5" s="115" t="s">
        <v>107</v>
      </c>
      <c r="C5" s="116" t="s">
        <v>50</v>
      </c>
      <c r="D5" s="117" t="s">
        <v>47</v>
      </c>
      <c r="E5" s="118">
        <v>1647439.35</v>
      </c>
      <c r="F5" s="119">
        <v>1011</v>
      </c>
      <c r="G5" s="118">
        <v>1629.5146884272997</v>
      </c>
      <c r="H5" s="56">
        <v>1000</v>
      </c>
      <c r="I5" s="115" t="s">
        <v>83</v>
      </c>
      <c r="J5" s="120" t="s">
        <v>59</v>
      </c>
      <c r="K5" s="52"/>
    </row>
    <row r="6" spans="1:11" ht="14.25" customHeight="1">
      <c r="A6" s="21">
        <v>4</v>
      </c>
      <c r="B6" s="115" t="s">
        <v>143</v>
      </c>
      <c r="C6" s="116" t="s">
        <v>50</v>
      </c>
      <c r="D6" s="117" t="s">
        <v>47</v>
      </c>
      <c r="E6" s="118">
        <v>1104153.52</v>
      </c>
      <c r="F6" s="119">
        <v>648</v>
      </c>
      <c r="G6" s="118">
        <v>1703.9406172839506</v>
      </c>
      <c r="H6" s="56">
        <v>5000</v>
      </c>
      <c r="I6" s="115" t="s">
        <v>26</v>
      </c>
      <c r="J6" s="120" t="s">
        <v>44</v>
      </c>
      <c r="K6" s="53"/>
    </row>
    <row r="7" spans="1:10" ht="15.75" thickBot="1">
      <c r="A7" s="177" t="s">
        <v>63</v>
      </c>
      <c r="B7" s="178"/>
      <c r="C7" s="121" t="s">
        <v>64</v>
      </c>
      <c r="D7" s="121" t="s">
        <v>64</v>
      </c>
      <c r="E7" s="104">
        <f>SUM(E3:E6)</f>
        <v>12328951.229999999</v>
      </c>
      <c r="F7" s="105">
        <f>SUM(F3:F6)</f>
        <v>152431</v>
      </c>
      <c r="G7" s="121" t="s">
        <v>64</v>
      </c>
      <c r="H7" s="121" t="s">
        <v>64</v>
      </c>
      <c r="I7" s="121" t="s">
        <v>64</v>
      </c>
      <c r="J7" s="122" t="s">
        <v>64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6" r:id="rId3" display="http://art-capital.com.ua/"/>
    <hyperlink ref="J4" r:id="rId4" display="http://pioglobal.ua/"/>
    <hyperlink ref="J7" r:id="rId5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4" customFormat="1" ht="16.5" thickBot="1">
      <c r="A1" s="188" t="s">
        <v>123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s="22" customFormat="1" ht="15.75" customHeight="1" thickBot="1">
      <c r="A2" s="181" t="s">
        <v>52</v>
      </c>
      <c r="B2" s="108"/>
      <c r="C2" s="109"/>
      <c r="D2" s="110"/>
      <c r="E2" s="183" t="s">
        <v>89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11" t="s">
        <v>33</v>
      </c>
      <c r="C3" s="26" t="s">
        <v>13</v>
      </c>
      <c r="D3" s="26" t="s">
        <v>14</v>
      </c>
      <c r="E3" s="17" t="s">
        <v>119</v>
      </c>
      <c r="F3" s="17" t="s">
        <v>129</v>
      </c>
      <c r="G3" s="17" t="s">
        <v>133</v>
      </c>
      <c r="H3" s="17" t="s">
        <v>113</v>
      </c>
      <c r="I3" s="17" t="s">
        <v>134</v>
      </c>
      <c r="J3" s="17" t="s">
        <v>65</v>
      </c>
      <c r="K3" s="18" t="s">
        <v>120</v>
      </c>
    </row>
    <row r="4" spans="1:11" s="22" customFormat="1" ht="14.25" collapsed="1">
      <c r="A4" s="21">
        <v>1</v>
      </c>
      <c r="B4" s="27" t="s">
        <v>143</v>
      </c>
      <c r="C4" s="112">
        <v>38945</v>
      </c>
      <c r="D4" s="112">
        <v>39016</v>
      </c>
      <c r="E4" s="106">
        <v>0.017823736167534632</v>
      </c>
      <c r="F4" s="106">
        <v>-0.04992360821605124</v>
      </c>
      <c r="G4" s="106">
        <v>-0.11243221711507889</v>
      </c>
      <c r="H4" s="106">
        <v>-0.104484351584058</v>
      </c>
      <c r="I4" s="106">
        <v>-0.04431817003511973</v>
      </c>
      <c r="J4" s="113">
        <v>-0.6592118765432046</v>
      </c>
      <c r="K4" s="130">
        <v>-0.12102211911035354</v>
      </c>
    </row>
    <row r="5" spans="1:11" s="22" customFormat="1" ht="14.25" collapsed="1">
      <c r="A5" s="21">
        <v>2</v>
      </c>
      <c r="B5" s="27" t="s">
        <v>68</v>
      </c>
      <c r="C5" s="112">
        <v>39205</v>
      </c>
      <c r="D5" s="112">
        <v>39322</v>
      </c>
      <c r="E5" s="106">
        <v>0.05095835493004586</v>
      </c>
      <c r="F5" s="106">
        <v>0.03591844171062153</v>
      </c>
      <c r="G5" s="106">
        <v>-0.03242717254173211</v>
      </c>
      <c r="H5" s="106">
        <v>0.008358197959958291</v>
      </c>
      <c r="I5" s="106" t="s">
        <v>29</v>
      </c>
      <c r="J5" s="113">
        <v>-0.19410817727841867</v>
      </c>
      <c r="K5" s="131">
        <v>-0.02833855970831667</v>
      </c>
    </row>
    <row r="6" spans="1:11" s="22" customFormat="1" ht="14.25" collapsed="1">
      <c r="A6" s="21">
        <v>3</v>
      </c>
      <c r="B6" s="27" t="s">
        <v>107</v>
      </c>
      <c r="C6" s="112">
        <v>40050</v>
      </c>
      <c r="D6" s="112">
        <v>40319</v>
      </c>
      <c r="E6" s="106" t="s">
        <v>29</v>
      </c>
      <c r="F6" s="106">
        <v>0.013996117412121478</v>
      </c>
      <c r="G6" s="106">
        <v>0.16709324497789435</v>
      </c>
      <c r="H6" s="106">
        <v>0.5124320993693767</v>
      </c>
      <c r="I6" s="106">
        <v>0.007040280649090125</v>
      </c>
      <c r="J6" s="113">
        <v>0.6295146884273111</v>
      </c>
      <c r="K6" s="131">
        <v>0.1076611562045382</v>
      </c>
    </row>
    <row r="7" spans="1:11" s="22" customFormat="1" ht="14.25" collapsed="1">
      <c r="A7" s="21">
        <v>4</v>
      </c>
      <c r="B7" s="27" t="s">
        <v>106</v>
      </c>
      <c r="C7" s="112">
        <v>40555</v>
      </c>
      <c r="D7" s="112">
        <v>40626</v>
      </c>
      <c r="E7" s="106">
        <v>0.13092520666252705</v>
      </c>
      <c r="F7" s="106">
        <v>0.14283458686169315</v>
      </c>
      <c r="G7" s="106">
        <v>-0.039364289976051126</v>
      </c>
      <c r="H7" s="106">
        <v>0.04977968407981481</v>
      </c>
      <c r="I7" s="106">
        <v>0.09834308255666913</v>
      </c>
      <c r="J7" s="113">
        <v>-0.6092074688626024</v>
      </c>
      <c r="K7" s="131">
        <v>-0.21244371121761696</v>
      </c>
    </row>
    <row r="8" spans="1:11" s="22" customFormat="1" ht="15.75" collapsed="1" thickBot="1">
      <c r="A8" s="21"/>
      <c r="B8" s="155" t="s">
        <v>136</v>
      </c>
      <c r="C8" s="156" t="s">
        <v>64</v>
      </c>
      <c r="D8" s="156" t="s">
        <v>64</v>
      </c>
      <c r="E8" s="157">
        <f aca="true" t="shared" si="0" ref="E8:J8">AVERAGE(E4:E7)</f>
        <v>0.06656909925336918</v>
      </c>
      <c r="F8" s="157">
        <f t="shared" si="0"/>
        <v>0.03570638444209623</v>
      </c>
      <c r="G8" s="157">
        <f t="shared" si="0"/>
        <v>-0.004282608663741944</v>
      </c>
      <c r="H8" s="157">
        <f t="shared" si="0"/>
        <v>0.11652140745627296</v>
      </c>
      <c r="I8" s="157">
        <f t="shared" si="0"/>
        <v>0.020355064390213173</v>
      </c>
      <c r="J8" s="157">
        <f t="shared" si="0"/>
        <v>-0.20825320856422863</v>
      </c>
      <c r="K8" s="156" t="s">
        <v>64</v>
      </c>
    </row>
    <row r="9" spans="1:11" s="22" customFormat="1" ht="14.25">
      <c r="A9" s="190" t="s">
        <v>121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3:4" s="22" customFormat="1" ht="15.75" customHeight="1">
      <c r="C10" s="69"/>
      <c r="D10" s="69"/>
    </row>
    <row r="11" spans="2:8" ht="14.25">
      <c r="B11" s="29"/>
      <c r="C11" s="114"/>
      <c r="E11" s="114"/>
      <c r="F11" s="114"/>
      <c r="G11" s="114"/>
      <c r="H11" s="114"/>
    </row>
    <row r="12" spans="2:5" ht="14.25">
      <c r="B12" s="29"/>
      <c r="C12" s="114"/>
      <c r="E12" s="114"/>
    </row>
    <row r="13" spans="5:6" ht="14.25">
      <c r="E13" s="114"/>
      <c r="F13" s="114"/>
    </row>
  </sheetData>
  <mergeCells count="4"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1"/>
  <sheetViews>
    <sheetView zoomScale="85" zoomScaleNormal="85" workbookViewId="0" topLeftCell="A1">
      <selection activeCell="D8" sqref="D8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5" t="s">
        <v>117</v>
      </c>
      <c r="B1" s="185"/>
      <c r="C1" s="185"/>
      <c r="D1" s="185"/>
      <c r="E1" s="185"/>
      <c r="F1" s="185"/>
      <c r="G1" s="185"/>
    </row>
    <row r="2" spans="1:7" s="29" customFormat="1" ht="15.75" customHeight="1" thickBot="1">
      <c r="A2" s="194" t="s">
        <v>52</v>
      </c>
      <c r="B2" s="96"/>
      <c r="C2" s="186" t="s">
        <v>34</v>
      </c>
      <c r="D2" s="191"/>
      <c r="E2" s="192" t="s">
        <v>87</v>
      </c>
      <c r="F2" s="193"/>
      <c r="G2" s="97"/>
    </row>
    <row r="3" spans="1:7" s="29" customFormat="1" ht="45.75" thickBot="1">
      <c r="A3" s="182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127</v>
      </c>
    </row>
    <row r="4" spans="1:7" s="29" customFormat="1" ht="14.25">
      <c r="A4" s="21">
        <v>1</v>
      </c>
      <c r="B4" s="37" t="s">
        <v>106</v>
      </c>
      <c r="C4" s="38">
        <v>730.8278999999995</v>
      </c>
      <c r="D4" s="106">
        <v>0.14694691555923353</v>
      </c>
      <c r="E4" s="39">
        <v>2039</v>
      </c>
      <c r="F4" s="106">
        <v>0.014166904055528149</v>
      </c>
      <c r="G4" s="40">
        <v>71.5212018934247</v>
      </c>
    </row>
    <row r="5" spans="1:7" s="29" customFormat="1" ht="14.25">
      <c r="A5" s="21">
        <v>2</v>
      </c>
      <c r="B5" s="37" t="s">
        <v>68</v>
      </c>
      <c r="C5" s="38">
        <v>187.79776000000024</v>
      </c>
      <c r="D5" s="106">
        <v>0.05095835493006562</v>
      </c>
      <c r="E5" s="39">
        <v>0</v>
      </c>
      <c r="F5" s="106">
        <v>0</v>
      </c>
      <c r="G5" s="40">
        <v>0</v>
      </c>
    </row>
    <row r="6" spans="1:7" s="45" customFormat="1" ht="14.25">
      <c r="A6" s="21">
        <v>3</v>
      </c>
      <c r="B6" s="37" t="s">
        <v>143</v>
      </c>
      <c r="C6" s="38">
        <v>19.33551000000001</v>
      </c>
      <c r="D6" s="106">
        <v>0.017823736167507036</v>
      </c>
      <c r="E6" s="39">
        <v>0</v>
      </c>
      <c r="F6" s="106">
        <v>0</v>
      </c>
      <c r="G6" s="40">
        <v>0</v>
      </c>
    </row>
    <row r="7" spans="1:7" s="45" customFormat="1" ht="14.25">
      <c r="A7" s="21">
        <v>4</v>
      </c>
      <c r="B7" s="37" t="s">
        <v>107</v>
      </c>
      <c r="C7" s="38" t="s">
        <v>29</v>
      </c>
      <c r="D7" s="106" t="s">
        <v>29</v>
      </c>
      <c r="E7" s="39" t="s">
        <v>29</v>
      </c>
      <c r="F7" s="106" t="s">
        <v>29</v>
      </c>
      <c r="G7" s="40" t="s">
        <v>29</v>
      </c>
    </row>
    <row r="8" spans="1:7" s="29" customFormat="1" ht="15.75" thickBot="1">
      <c r="A8" s="125"/>
      <c r="B8" s="98" t="s">
        <v>63</v>
      </c>
      <c r="C8" s="99">
        <v>937.9611699999998</v>
      </c>
      <c r="D8" s="103">
        <v>0.09626482151289588</v>
      </c>
      <c r="E8" s="100">
        <v>2039</v>
      </c>
      <c r="F8" s="103">
        <v>0.013649660934121474</v>
      </c>
      <c r="G8" s="126">
        <v>71.5212018934247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8" t="s">
        <v>33</v>
      </c>
      <c r="C34" s="35" t="s">
        <v>71</v>
      </c>
      <c r="D34" s="35" t="s">
        <v>72</v>
      </c>
      <c r="E34" s="36" t="s">
        <v>67</v>
      </c>
    </row>
    <row r="35" spans="2:5" s="29" customFormat="1" ht="14.25">
      <c r="B35" s="168" t="str">
        <f aca="true" t="shared" si="0" ref="B35:D37">B4</f>
        <v>Індекс Української Біржі</v>
      </c>
      <c r="C35" s="169">
        <f t="shared" si="0"/>
        <v>730.8278999999995</v>
      </c>
      <c r="D35" s="170">
        <f t="shared" si="0"/>
        <v>0.14694691555923353</v>
      </c>
      <c r="E35" s="171">
        <f>G4</f>
        <v>71.5212018934247</v>
      </c>
    </row>
    <row r="36" spans="2:5" s="29" customFormat="1" ht="14.25">
      <c r="B36" s="172" t="str">
        <f t="shared" si="0"/>
        <v>АнтиБанк</v>
      </c>
      <c r="C36" s="173">
        <f t="shared" si="0"/>
        <v>187.79776000000024</v>
      </c>
      <c r="D36" s="174">
        <f t="shared" si="0"/>
        <v>0.05095835493006562</v>
      </c>
      <c r="E36" s="175">
        <f>G5</f>
        <v>0</v>
      </c>
    </row>
    <row r="37" spans="2:5" s="29" customFormat="1" ht="14.25">
      <c r="B37" s="164" t="str">
        <f t="shared" si="0"/>
        <v>ТАСК Універсал</v>
      </c>
      <c r="C37" s="165">
        <f t="shared" si="0"/>
        <v>19.33551000000001</v>
      </c>
      <c r="D37" s="166">
        <f t="shared" si="0"/>
        <v>0.017823736167507036</v>
      </c>
      <c r="E37" s="167">
        <f>G6</f>
        <v>0</v>
      </c>
    </row>
    <row r="38" ht="12.75"/>
    <row r="39" ht="12.75"/>
    <row r="40" ht="12.75"/>
    <row r="41" ht="12.75"/>
    <row r="42" spans="2:6" ht="14.25">
      <c r="B42" s="29"/>
      <c r="C42" s="161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K31" sqref="K3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111</v>
      </c>
      <c r="C1" s="10"/>
      <c r="D1" s="10"/>
    </row>
    <row r="2" spans="1:4" ht="14.25">
      <c r="A2" s="27" t="s">
        <v>143</v>
      </c>
      <c r="B2" s="143">
        <v>0.017823736167534632</v>
      </c>
      <c r="C2" s="10"/>
      <c r="D2" s="10"/>
    </row>
    <row r="3" spans="1:4" ht="14.25">
      <c r="A3" s="27" t="s">
        <v>68</v>
      </c>
      <c r="B3" s="143">
        <v>0.05095835493004586</v>
      </c>
      <c r="C3" s="10"/>
      <c r="D3" s="10"/>
    </row>
    <row r="4" spans="1:4" ht="14.25">
      <c r="A4" s="27" t="s">
        <v>106</v>
      </c>
      <c r="B4" s="143">
        <v>0.13092520666252705</v>
      </c>
      <c r="C4" s="10"/>
      <c r="D4" s="10"/>
    </row>
    <row r="5" spans="1:4" ht="14.25">
      <c r="A5" s="27" t="s">
        <v>38</v>
      </c>
      <c r="B5" s="144">
        <v>0.06656909925336918</v>
      </c>
      <c r="C5" s="10"/>
      <c r="D5" s="10"/>
    </row>
    <row r="6" spans="1:4" ht="14.25">
      <c r="A6" s="27" t="s">
        <v>1</v>
      </c>
      <c r="B6" s="144">
        <v>0.13461499667144117</v>
      </c>
      <c r="C6" s="10"/>
      <c r="D6" s="10"/>
    </row>
    <row r="7" spans="1:4" ht="14.25">
      <c r="A7" s="27" t="s">
        <v>0</v>
      </c>
      <c r="B7" s="144">
        <v>0.16411664705113105</v>
      </c>
      <c r="C7" s="10"/>
      <c r="D7" s="10"/>
    </row>
    <row r="8" spans="1:4" ht="14.25">
      <c r="A8" s="27" t="s">
        <v>39</v>
      </c>
      <c r="B8" s="144">
        <v>0.7297565662889294</v>
      </c>
      <c r="C8" s="10"/>
      <c r="D8" s="10"/>
    </row>
    <row r="9" spans="1:4" ht="14.25">
      <c r="A9" s="27" t="s">
        <v>40</v>
      </c>
      <c r="B9" s="144">
        <v>0.7327461435412046</v>
      </c>
      <c r="C9" s="10"/>
      <c r="D9" s="10"/>
    </row>
    <row r="10" spans="1:4" ht="14.25">
      <c r="A10" s="27" t="s">
        <v>41</v>
      </c>
      <c r="B10" s="144">
        <v>0.017643835616438355</v>
      </c>
      <c r="C10" s="10"/>
      <c r="D10" s="10"/>
    </row>
    <row r="11" spans="1:4" ht="15" thickBot="1">
      <c r="A11" s="84" t="s">
        <v>141</v>
      </c>
      <c r="B11" s="145">
        <v>0.6415991942199675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zoomScale="80" zoomScaleNormal="80" workbookViewId="0" topLeftCell="A1">
      <selection activeCell="B37" sqref="B37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130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52</v>
      </c>
      <c r="B2" s="16" t="s">
        <v>112</v>
      </c>
      <c r="C2" s="17" t="s">
        <v>53</v>
      </c>
      <c r="D2" s="17" t="s">
        <v>54</v>
      </c>
      <c r="E2" s="17" t="s">
        <v>55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9" t="s">
        <v>97</v>
      </c>
      <c r="C3" s="90">
        <v>21743485.37</v>
      </c>
      <c r="D3" s="91">
        <v>53073</v>
      </c>
      <c r="E3" s="90">
        <v>409.690150735779</v>
      </c>
      <c r="F3" s="91">
        <v>100</v>
      </c>
      <c r="G3" s="89" t="s">
        <v>125</v>
      </c>
      <c r="H3" s="92" t="s">
        <v>98</v>
      </c>
      <c r="I3" s="19"/>
    </row>
    <row r="4" spans="1:9" ht="14.25">
      <c r="A4" s="21">
        <v>2</v>
      </c>
      <c r="B4" s="89" t="s">
        <v>78</v>
      </c>
      <c r="C4" s="90">
        <v>4166328.54</v>
      </c>
      <c r="D4" s="91">
        <v>4603</v>
      </c>
      <c r="E4" s="90">
        <v>905.1332913317402</v>
      </c>
      <c r="F4" s="91">
        <v>1000</v>
      </c>
      <c r="G4" s="89" t="s">
        <v>100</v>
      </c>
      <c r="H4" s="92" t="s">
        <v>110</v>
      </c>
      <c r="I4" s="19"/>
    </row>
    <row r="5" spans="1:9" ht="14.25" customHeight="1">
      <c r="A5" s="21">
        <v>3</v>
      </c>
      <c r="B5" s="89" t="s">
        <v>99</v>
      </c>
      <c r="C5" s="90">
        <v>3862575</v>
      </c>
      <c r="D5" s="91">
        <v>4736</v>
      </c>
      <c r="E5" s="90">
        <v>815.5774915540541</v>
      </c>
      <c r="F5" s="91">
        <v>1000</v>
      </c>
      <c r="G5" s="89" t="s">
        <v>125</v>
      </c>
      <c r="H5" s="92" t="s">
        <v>98</v>
      </c>
      <c r="I5" s="19"/>
    </row>
    <row r="6" spans="1:9" ht="14.25">
      <c r="A6" s="21">
        <v>4</v>
      </c>
      <c r="B6" s="89" t="s">
        <v>23</v>
      </c>
      <c r="C6" s="90">
        <v>3627851.79</v>
      </c>
      <c r="D6" s="91">
        <v>1906</v>
      </c>
      <c r="E6" s="90">
        <v>1903.3849895068206</v>
      </c>
      <c r="F6" s="91">
        <v>1000</v>
      </c>
      <c r="G6" s="89" t="s">
        <v>24</v>
      </c>
      <c r="H6" s="92" t="s">
        <v>62</v>
      </c>
      <c r="I6" s="19"/>
    </row>
    <row r="7" spans="1:9" ht="14.25" customHeight="1">
      <c r="A7" s="21">
        <v>5</v>
      </c>
      <c r="B7" s="89" t="s">
        <v>103</v>
      </c>
      <c r="C7" s="90">
        <v>3552796.78</v>
      </c>
      <c r="D7" s="91">
        <v>1925</v>
      </c>
      <c r="E7" s="90">
        <v>1845.6087168831168</v>
      </c>
      <c r="F7" s="91">
        <v>1000</v>
      </c>
      <c r="G7" s="89" t="s">
        <v>20</v>
      </c>
      <c r="H7" s="92" t="s">
        <v>59</v>
      </c>
      <c r="I7" s="19"/>
    </row>
    <row r="8" spans="1:9" ht="14.25">
      <c r="A8" s="21">
        <v>6</v>
      </c>
      <c r="B8" s="89" t="s">
        <v>22</v>
      </c>
      <c r="C8" s="90">
        <v>3281024.9936</v>
      </c>
      <c r="D8" s="91">
        <v>10461</v>
      </c>
      <c r="E8" s="90">
        <v>313.6435325112322</v>
      </c>
      <c r="F8" s="91">
        <v>1000</v>
      </c>
      <c r="G8" s="89" t="s">
        <v>48</v>
      </c>
      <c r="H8" s="92" t="s">
        <v>49</v>
      </c>
      <c r="I8" s="19"/>
    </row>
    <row r="9" spans="1:9" ht="14.25">
      <c r="A9" s="21">
        <v>7</v>
      </c>
      <c r="B9" s="89" t="s">
        <v>102</v>
      </c>
      <c r="C9" s="90">
        <v>3185465.14</v>
      </c>
      <c r="D9" s="91">
        <v>1523</v>
      </c>
      <c r="E9" s="90">
        <v>2091.572646093237</v>
      </c>
      <c r="F9" s="91">
        <v>1000</v>
      </c>
      <c r="G9" s="89" t="s">
        <v>20</v>
      </c>
      <c r="H9" s="92" t="s">
        <v>59</v>
      </c>
      <c r="I9" s="19"/>
    </row>
    <row r="10" spans="1:9" ht="14.25">
      <c r="A10" s="21">
        <v>8</v>
      </c>
      <c r="B10" s="89" t="s">
        <v>81</v>
      </c>
      <c r="C10" s="90">
        <v>2895879.83</v>
      </c>
      <c r="D10" s="91">
        <v>1271</v>
      </c>
      <c r="E10" s="90">
        <v>2278.4263021243114</v>
      </c>
      <c r="F10" s="91">
        <v>1000</v>
      </c>
      <c r="G10" s="89" t="s">
        <v>58</v>
      </c>
      <c r="H10" s="92" t="s">
        <v>80</v>
      </c>
      <c r="I10" s="19"/>
    </row>
    <row r="11" spans="1:9" ht="14.25">
      <c r="A11" s="21">
        <v>9</v>
      </c>
      <c r="B11" s="89" t="s">
        <v>79</v>
      </c>
      <c r="C11" s="90">
        <v>2380057.49</v>
      </c>
      <c r="D11" s="91">
        <v>742</v>
      </c>
      <c r="E11" s="90">
        <v>3207.6246495956875</v>
      </c>
      <c r="F11" s="91">
        <v>1000</v>
      </c>
      <c r="G11" s="89" t="s">
        <v>19</v>
      </c>
      <c r="H11" s="92" t="s">
        <v>80</v>
      </c>
      <c r="I11" s="19"/>
    </row>
    <row r="12" spans="1:9" ht="14.25">
      <c r="A12" s="21">
        <v>10</v>
      </c>
      <c r="B12" s="89" t="s">
        <v>135</v>
      </c>
      <c r="C12" s="90">
        <v>2287364.69</v>
      </c>
      <c r="D12" s="91">
        <v>14623</v>
      </c>
      <c r="E12" s="90">
        <v>156.4223955412706</v>
      </c>
      <c r="F12" s="91">
        <v>100</v>
      </c>
      <c r="G12" s="89" t="s">
        <v>125</v>
      </c>
      <c r="H12" s="92" t="s">
        <v>98</v>
      </c>
      <c r="I12" s="19"/>
    </row>
    <row r="13" spans="1:9" ht="14.25">
      <c r="A13" s="21">
        <v>11</v>
      </c>
      <c r="B13" s="89" t="s">
        <v>77</v>
      </c>
      <c r="C13" s="90">
        <v>2225953.81</v>
      </c>
      <c r="D13" s="91">
        <v>3005190</v>
      </c>
      <c r="E13" s="90">
        <v>0.7407031868201345</v>
      </c>
      <c r="F13" s="91">
        <v>1</v>
      </c>
      <c r="G13" s="89" t="s">
        <v>24</v>
      </c>
      <c r="H13" s="92" t="s">
        <v>62</v>
      </c>
      <c r="I13" s="19"/>
    </row>
    <row r="14" spans="1:9" ht="14.25">
      <c r="A14" s="21">
        <v>12</v>
      </c>
      <c r="B14" s="89" t="s">
        <v>93</v>
      </c>
      <c r="C14" s="90">
        <v>2066509.63</v>
      </c>
      <c r="D14" s="91">
        <v>1795</v>
      </c>
      <c r="E14" s="90">
        <v>1151.2588467966573</v>
      </c>
      <c r="F14" s="91">
        <v>1000</v>
      </c>
      <c r="G14" s="89" t="s">
        <v>94</v>
      </c>
      <c r="H14" s="92" t="s">
        <v>95</v>
      </c>
      <c r="I14" s="19"/>
    </row>
    <row r="15" spans="1:9" ht="14.25">
      <c r="A15" s="21">
        <v>13</v>
      </c>
      <c r="B15" s="89" t="s">
        <v>32</v>
      </c>
      <c r="C15" s="90">
        <v>1956016.39</v>
      </c>
      <c r="D15" s="91">
        <v>51300</v>
      </c>
      <c r="E15" s="90">
        <v>38.12897446393762</v>
      </c>
      <c r="F15" s="91">
        <v>100</v>
      </c>
      <c r="G15" s="89" t="s">
        <v>56</v>
      </c>
      <c r="H15" s="92" t="s">
        <v>57</v>
      </c>
      <c r="I15" s="19"/>
    </row>
    <row r="16" spans="1:9" ht="14.25">
      <c r="A16" s="21">
        <v>14</v>
      </c>
      <c r="B16" s="89" t="s">
        <v>104</v>
      </c>
      <c r="C16" s="90">
        <v>1204853</v>
      </c>
      <c r="D16" s="91">
        <v>600</v>
      </c>
      <c r="E16" s="90">
        <v>2008.0883333333334</v>
      </c>
      <c r="F16" s="91">
        <v>1000</v>
      </c>
      <c r="G16" s="89" t="s">
        <v>20</v>
      </c>
      <c r="H16" s="92" t="s">
        <v>59</v>
      </c>
      <c r="I16" s="19"/>
    </row>
    <row r="17" spans="1:9" ht="14.25">
      <c r="A17" s="21">
        <v>15</v>
      </c>
      <c r="B17" s="89" t="s">
        <v>21</v>
      </c>
      <c r="C17" s="90">
        <v>1166620.23</v>
      </c>
      <c r="D17" s="91">
        <v>25748</v>
      </c>
      <c r="E17" s="90">
        <v>45.30915915799285</v>
      </c>
      <c r="F17" s="91">
        <v>100</v>
      </c>
      <c r="G17" s="89" t="s">
        <v>48</v>
      </c>
      <c r="H17" s="92" t="s">
        <v>49</v>
      </c>
      <c r="I17" s="19"/>
    </row>
    <row r="18" spans="1:9" ht="14.25">
      <c r="A18" s="21">
        <v>16</v>
      </c>
      <c r="B18" s="89" t="s">
        <v>101</v>
      </c>
      <c r="C18" s="90">
        <v>1106734.29</v>
      </c>
      <c r="D18" s="91">
        <v>1506</v>
      </c>
      <c r="E18" s="90">
        <v>734.8833266932271</v>
      </c>
      <c r="F18" s="91">
        <v>1000</v>
      </c>
      <c r="G18" s="89" t="s">
        <v>20</v>
      </c>
      <c r="H18" s="92" t="s">
        <v>59</v>
      </c>
      <c r="I18" s="19"/>
    </row>
    <row r="19" spans="1:9" ht="14.25">
      <c r="A19" s="21">
        <v>17</v>
      </c>
      <c r="B19" s="89" t="s">
        <v>25</v>
      </c>
      <c r="C19" s="90">
        <v>988016.83</v>
      </c>
      <c r="D19" s="91">
        <v>952</v>
      </c>
      <c r="E19" s="90">
        <v>1037.8328046218487</v>
      </c>
      <c r="F19" s="91">
        <v>1000</v>
      </c>
      <c r="G19" s="89" t="s">
        <v>26</v>
      </c>
      <c r="H19" s="92" t="s">
        <v>44</v>
      </c>
      <c r="I19" s="19"/>
    </row>
    <row r="20" spans="1:9" ht="14.25">
      <c r="A20" s="21">
        <v>18</v>
      </c>
      <c r="B20" s="89" t="s">
        <v>18</v>
      </c>
      <c r="C20" s="90">
        <v>794566.17</v>
      </c>
      <c r="D20" s="91">
        <v>2503</v>
      </c>
      <c r="E20" s="90">
        <v>317.44553335996807</v>
      </c>
      <c r="F20" s="91">
        <v>1000</v>
      </c>
      <c r="G20" s="89" t="s">
        <v>48</v>
      </c>
      <c r="H20" s="92" t="s">
        <v>49</v>
      </c>
      <c r="I20" s="19"/>
    </row>
    <row r="21" spans="1:9" ht="14.25">
      <c r="A21" s="21">
        <v>19</v>
      </c>
      <c r="B21" s="89" t="s">
        <v>30</v>
      </c>
      <c r="C21" s="90">
        <v>718810.09</v>
      </c>
      <c r="D21" s="91">
        <v>9889</v>
      </c>
      <c r="E21" s="90">
        <v>72.68784406916775</v>
      </c>
      <c r="F21" s="91">
        <v>100</v>
      </c>
      <c r="G21" s="89" t="s">
        <v>60</v>
      </c>
      <c r="H21" s="92" t="s">
        <v>128</v>
      </c>
      <c r="I21" s="19"/>
    </row>
    <row r="22" spans="1:9" ht="14.25">
      <c r="A22" s="21">
        <v>20</v>
      </c>
      <c r="B22" s="89" t="s">
        <v>145</v>
      </c>
      <c r="C22" s="90">
        <v>672045.924</v>
      </c>
      <c r="D22" s="91">
        <v>8937</v>
      </c>
      <c r="E22" s="90">
        <v>75.19815642833166</v>
      </c>
      <c r="F22" s="91">
        <v>100</v>
      </c>
      <c r="G22" s="89" t="s">
        <v>146</v>
      </c>
      <c r="H22" s="92" t="s">
        <v>147</v>
      </c>
      <c r="I22" s="19"/>
    </row>
    <row r="23" spans="1:9" ht="14.25">
      <c r="A23" s="21">
        <v>21</v>
      </c>
      <c r="B23" s="89" t="s">
        <v>82</v>
      </c>
      <c r="C23" s="90">
        <v>623123.14</v>
      </c>
      <c r="D23" s="91">
        <v>253</v>
      </c>
      <c r="E23" s="90">
        <v>2462.9373122529646</v>
      </c>
      <c r="F23" s="91">
        <v>1000</v>
      </c>
      <c r="G23" s="89" t="s">
        <v>58</v>
      </c>
      <c r="H23" s="92" t="s">
        <v>80</v>
      </c>
      <c r="I23" s="19"/>
    </row>
    <row r="24" spans="1:9" ht="14.25">
      <c r="A24" s="21">
        <v>22</v>
      </c>
      <c r="B24" s="89" t="s">
        <v>27</v>
      </c>
      <c r="C24" s="90">
        <v>520010.99</v>
      </c>
      <c r="D24" s="91">
        <v>1121</v>
      </c>
      <c r="E24" s="90">
        <v>463.8813470115968</v>
      </c>
      <c r="F24" s="91">
        <v>1000</v>
      </c>
      <c r="G24" s="89" t="s">
        <v>28</v>
      </c>
      <c r="H24" s="92" t="s">
        <v>61</v>
      </c>
      <c r="I24" s="19"/>
    </row>
    <row r="25" spans="1:9" ht="14.25">
      <c r="A25" s="21">
        <v>23</v>
      </c>
      <c r="B25" s="89" t="s">
        <v>140</v>
      </c>
      <c r="C25" s="90">
        <v>481980</v>
      </c>
      <c r="D25" s="91">
        <v>332</v>
      </c>
      <c r="E25" s="90">
        <v>1451.7469879518073</v>
      </c>
      <c r="F25" s="91">
        <v>1000</v>
      </c>
      <c r="G25" s="89" t="s">
        <v>24</v>
      </c>
      <c r="H25" s="92" t="s">
        <v>62</v>
      </c>
      <c r="I25" s="19"/>
    </row>
    <row r="26" spans="1:9" ht="14.25">
      <c r="A26" s="21">
        <v>24</v>
      </c>
      <c r="B26" s="89" t="s">
        <v>109</v>
      </c>
      <c r="C26" s="90">
        <v>298198.54</v>
      </c>
      <c r="D26" s="91">
        <v>10422</v>
      </c>
      <c r="E26" s="90">
        <v>28.6124102859336</v>
      </c>
      <c r="F26" s="91">
        <v>100</v>
      </c>
      <c r="G26" s="89" t="s">
        <v>48</v>
      </c>
      <c r="H26" s="92" t="s">
        <v>49</v>
      </c>
      <c r="I26" s="19"/>
    </row>
    <row r="27" spans="1:8" ht="15" customHeight="1" thickBot="1">
      <c r="A27" s="177" t="s">
        <v>63</v>
      </c>
      <c r="B27" s="178"/>
      <c r="C27" s="104">
        <f>SUM(C3:C26)</f>
        <v>65806268.65760001</v>
      </c>
      <c r="D27" s="105">
        <f>SUM(D3:D26)</f>
        <v>3215411</v>
      </c>
      <c r="E27" s="60" t="s">
        <v>64</v>
      </c>
      <c r="F27" s="60" t="s">
        <v>64</v>
      </c>
      <c r="G27" s="60" t="s">
        <v>64</v>
      </c>
      <c r="H27" s="61" t="s">
        <v>64</v>
      </c>
    </row>
    <row r="28" spans="1:8" ht="15" customHeight="1" thickBot="1">
      <c r="A28" s="179" t="s">
        <v>126</v>
      </c>
      <c r="B28" s="179"/>
      <c r="C28" s="179"/>
      <c r="D28" s="179"/>
      <c r="E28" s="179"/>
      <c r="F28" s="179"/>
      <c r="G28" s="179"/>
      <c r="H28" s="179"/>
    </row>
    <row r="30" spans="2:4" ht="14.25">
      <c r="B30" s="20" t="s">
        <v>70</v>
      </c>
      <c r="C30" s="23">
        <f>C27-SUM(C3:C12)</f>
        <v>14823439.03400001</v>
      </c>
      <c r="D30" s="133">
        <f>C30/$C$27</f>
        <v>0.22525876844846818</v>
      </c>
    </row>
    <row r="31" spans="2:8" ht="14.25">
      <c r="B31" s="89" t="str">
        <f aca="true" t="shared" si="0" ref="B31:C40">B3</f>
        <v>КІНТО-Класичний</v>
      </c>
      <c r="C31" s="90">
        <f t="shared" si="0"/>
        <v>21743485.37</v>
      </c>
      <c r="D31" s="133">
        <f>C31/$C$27</f>
        <v>0.33041662767926644</v>
      </c>
      <c r="H31" s="19"/>
    </row>
    <row r="32" spans="2:8" ht="14.25">
      <c r="B32" s="89" t="str">
        <f t="shared" si="0"/>
        <v>Софіївський</v>
      </c>
      <c r="C32" s="90">
        <f t="shared" si="0"/>
        <v>4166328.54</v>
      </c>
      <c r="D32" s="133">
        <f aca="true" t="shared" si="1" ref="D32:D40">C32/$C$27</f>
        <v>0.06331203128501388</v>
      </c>
      <c r="H32" s="19"/>
    </row>
    <row r="33" spans="2:8" ht="14.25">
      <c r="B33" s="89" t="str">
        <f t="shared" si="0"/>
        <v>КІНТО-Еквіті</v>
      </c>
      <c r="C33" s="90">
        <f t="shared" si="0"/>
        <v>3862575</v>
      </c>
      <c r="D33" s="133">
        <f t="shared" si="1"/>
        <v>0.05869615583429541</v>
      </c>
      <c r="H33" s="19"/>
    </row>
    <row r="34" spans="2:8" ht="14.25">
      <c r="B34" s="89" t="str">
        <f t="shared" si="0"/>
        <v>ОТП Класичний</v>
      </c>
      <c r="C34" s="90">
        <f t="shared" si="0"/>
        <v>3627851.79</v>
      </c>
      <c r="D34" s="133">
        <f t="shared" si="1"/>
        <v>0.05512927360881473</v>
      </c>
      <c r="H34" s="19"/>
    </row>
    <row r="35" spans="2:8" ht="14.25">
      <c r="B35" s="89" t="str">
        <f t="shared" si="0"/>
        <v>УНIВЕР.УА/Тарас Шевченко: Фонд Заощаджень</v>
      </c>
      <c r="C35" s="90">
        <f t="shared" si="0"/>
        <v>3552796.78</v>
      </c>
      <c r="D35" s="133">
        <f t="shared" si="1"/>
        <v>0.05398872861924052</v>
      </c>
      <c r="H35" s="19"/>
    </row>
    <row r="36" spans="2:8" ht="14.25">
      <c r="B36" s="89" t="str">
        <f t="shared" si="0"/>
        <v>Преміум-фонд Індексний</v>
      </c>
      <c r="C36" s="90">
        <f t="shared" si="0"/>
        <v>3281024.9936</v>
      </c>
      <c r="D36" s="133">
        <f t="shared" si="1"/>
        <v>0.049858851755775285</v>
      </c>
      <c r="H36" s="19"/>
    </row>
    <row r="37" spans="2:8" ht="14.25">
      <c r="B37" s="89" t="str">
        <f t="shared" si="0"/>
        <v>УНIВЕР.УА/Михайло Грушевський: Фонд Державних Паперiв</v>
      </c>
      <c r="C37" s="90">
        <f t="shared" si="0"/>
        <v>3185465.14</v>
      </c>
      <c r="D37" s="133">
        <f t="shared" si="1"/>
        <v>0.048406712688337614</v>
      </c>
      <c r="H37" s="19"/>
    </row>
    <row r="38" spans="2:8" ht="14.25">
      <c r="B38" s="89" t="str">
        <f t="shared" si="0"/>
        <v>Альтус-Депозит</v>
      </c>
      <c r="C38" s="90">
        <f t="shared" si="0"/>
        <v>2895879.83</v>
      </c>
      <c r="D38" s="133">
        <f t="shared" si="1"/>
        <v>0.044006139370516534</v>
      </c>
      <c r="H38" s="19"/>
    </row>
    <row r="39" spans="2:4" ht="14.25">
      <c r="B39" s="89" t="str">
        <f t="shared" si="0"/>
        <v>Альтус-Збалансований</v>
      </c>
      <c r="C39" s="90">
        <f t="shared" si="0"/>
        <v>2380057.49</v>
      </c>
      <c r="D39" s="133">
        <f t="shared" si="1"/>
        <v>0.03616764084260422</v>
      </c>
    </row>
    <row r="40" spans="2:4" ht="14.25">
      <c r="B40" s="89" t="str">
        <f t="shared" si="0"/>
        <v>КІНТО-Казначейський</v>
      </c>
      <c r="C40" s="90">
        <f t="shared" si="0"/>
        <v>2287364.69</v>
      </c>
      <c r="D40" s="133">
        <f t="shared" si="1"/>
        <v>0.03475906986766725</v>
      </c>
    </row>
  </sheetData>
  <mergeCells count="3">
    <mergeCell ref="A1:H1"/>
    <mergeCell ref="A27:B27"/>
    <mergeCell ref="A28:H28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3" r:id="rId17" display="http://ukrsibfunds.com"/>
    <hyperlink ref="H22" r:id="rId18" display="http://am.concorde.ua/"/>
    <hyperlink ref="H12" r:id="rId19" display="http://www.vseswit.com.ua/"/>
    <hyperlink ref="H20" r:id="rId20" display="http://pioglobal.ua/"/>
    <hyperlink ref="H18" r:id="rId21" display="http://www.seb.ua/"/>
    <hyperlink ref="H27" r:id="rId22" display="http://art-capital.com.ua/"/>
    <hyperlink ref="H19" r:id="rId23" display="http://www.dragon-am.com/"/>
  </hyperlinks>
  <printOptions/>
  <pageMargins left="0.75" right="0.75" top="1" bottom="1" header="0.5" footer="0.5"/>
  <pageSetup horizontalDpi="600" verticalDpi="600" orientation="portrait" paperSize="9" scale="29" r:id="rId25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4"/>
  <sheetViews>
    <sheetView zoomScale="75" zoomScaleNormal="75" workbookViewId="0" topLeftCell="A1">
      <selection activeCell="C37" sqref="C37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07"/>
    </row>
    <row r="2" spans="1:11" s="20" customFormat="1" ht="15.75" customHeight="1" thickBot="1">
      <c r="A2" s="181" t="s">
        <v>52</v>
      </c>
      <c r="B2" s="108"/>
      <c r="C2" s="109"/>
      <c r="D2" s="110"/>
      <c r="E2" s="183" t="s">
        <v>89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11" t="s">
        <v>33</v>
      </c>
      <c r="C3" s="26" t="s">
        <v>13</v>
      </c>
      <c r="D3" s="26" t="s">
        <v>14</v>
      </c>
      <c r="E3" s="17" t="s">
        <v>119</v>
      </c>
      <c r="F3" s="17" t="s">
        <v>129</v>
      </c>
      <c r="G3" s="17" t="s">
        <v>133</v>
      </c>
      <c r="H3" s="17" t="s">
        <v>113</v>
      </c>
      <c r="I3" s="17" t="s">
        <v>134</v>
      </c>
      <c r="J3" s="17" t="s">
        <v>65</v>
      </c>
      <c r="K3" s="18" t="s">
        <v>120</v>
      </c>
    </row>
    <row r="4" spans="1:11" s="20" customFormat="1" ht="14.25" collapsed="1">
      <c r="A4" s="21">
        <v>1</v>
      </c>
      <c r="B4" s="151" t="s">
        <v>97</v>
      </c>
      <c r="C4" s="152">
        <v>38118</v>
      </c>
      <c r="D4" s="152">
        <v>38182</v>
      </c>
      <c r="E4" s="153">
        <v>0.051875609213859475</v>
      </c>
      <c r="F4" s="153">
        <v>0.07180961879550307</v>
      </c>
      <c r="G4" s="153">
        <v>0.0789534715653184</v>
      </c>
      <c r="H4" s="153">
        <v>0.11753025107654969</v>
      </c>
      <c r="I4" s="153">
        <v>0.06524269330428356</v>
      </c>
      <c r="J4" s="154">
        <v>3.0969015073575648</v>
      </c>
      <c r="K4" s="130">
        <v>0.1418656722378635</v>
      </c>
    </row>
    <row r="5" spans="1:11" s="20" customFormat="1" ht="14.25" collapsed="1">
      <c r="A5" s="21">
        <v>2</v>
      </c>
      <c r="B5" s="151" t="s">
        <v>18</v>
      </c>
      <c r="C5" s="152">
        <v>38492</v>
      </c>
      <c r="D5" s="152">
        <v>38629</v>
      </c>
      <c r="E5" s="153" t="s">
        <v>29</v>
      </c>
      <c r="F5" s="153">
        <v>0.012734379152716802</v>
      </c>
      <c r="G5" s="153">
        <v>0.019191614819115355</v>
      </c>
      <c r="H5" s="153">
        <v>-0.21855879015777102</v>
      </c>
      <c r="I5" s="153">
        <v>0.02055893165922562</v>
      </c>
      <c r="J5" s="154">
        <v>-0.6825544666400338</v>
      </c>
      <c r="K5" s="131">
        <v>-0.11484979924116212</v>
      </c>
    </row>
    <row r="6" spans="1:11" s="20" customFormat="1" ht="14.25" collapsed="1">
      <c r="A6" s="21">
        <v>3</v>
      </c>
      <c r="B6" s="151" t="s">
        <v>79</v>
      </c>
      <c r="C6" s="152">
        <v>38828</v>
      </c>
      <c r="D6" s="152">
        <v>39028</v>
      </c>
      <c r="E6" s="153">
        <v>0.14987272858998235</v>
      </c>
      <c r="F6" s="153">
        <v>0.21347314320453425</v>
      </c>
      <c r="G6" s="153">
        <v>0.2675372875298725</v>
      </c>
      <c r="H6" s="153">
        <v>0.3833705913868244</v>
      </c>
      <c r="I6" s="153">
        <v>0.17338324180315046</v>
      </c>
      <c r="J6" s="154">
        <v>2.2076246495956373</v>
      </c>
      <c r="K6" s="131">
        <v>0.1505235565949541</v>
      </c>
    </row>
    <row r="7" spans="1:11" s="20" customFormat="1" ht="14.25" collapsed="1">
      <c r="A7" s="21">
        <v>4</v>
      </c>
      <c r="B7" s="151" t="s">
        <v>104</v>
      </c>
      <c r="C7" s="152">
        <v>38919</v>
      </c>
      <c r="D7" s="152">
        <v>39092</v>
      </c>
      <c r="E7" s="153" t="s">
        <v>29</v>
      </c>
      <c r="F7" s="153">
        <v>0.23628686781096442</v>
      </c>
      <c r="G7" s="153">
        <v>0.1860348736510884</v>
      </c>
      <c r="H7" s="153">
        <v>0.3542847363513095</v>
      </c>
      <c r="I7" s="153">
        <v>0.19399090349216142</v>
      </c>
      <c r="J7" s="154">
        <v>1.0080883333333457</v>
      </c>
      <c r="K7" s="131">
        <v>0.08945847689274111</v>
      </c>
    </row>
    <row r="8" spans="1:11" s="20" customFormat="1" ht="14.25" collapsed="1">
      <c r="A8" s="21">
        <v>5</v>
      </c>
      <c r="B8" s="151" t="s">
        <v>101</v>
      </c>
      <c r="C8" s="152">
        <v>38919</v>
      </c>
      <c r="D8" s="152">
        <v>39092</v>
      </c>
      <c r="E8" s="153" t="s">
        <v>29</v>
      </c>
      <c r="F8" s="153">
        <v>0.11512430014532549</v>
      </c>
      <c r="G8" s="153">
        <v>-0.0003940875010858269</v>
      </c>
      <c r="H8" s="153">
        <v>0.0557216579495754</v>
      </c>
      <c r="I8" s="153">
        <v>0.15757890299986022</v>
      </c>
      <c r="J8" s="154">
        <v>-0.26511667330677047</v>
      </c>
      <c r="K8" s="131">
        <v>-0.03714957551218534</v>
      </c>
    </row>
    <row r="9" spans="1:11" s="20" customFormat="1" ht="14.25" collapsed="1">
      <c r="A9" s="21">
        <v>6</v>
      </c>
      <c r="B9" s="151" t="s">
        <v>145</v>
      </c>
      <c r="C9" s="152">
        <v>38968</v>
      </c>
      <c r="D9" s="152">
        <v>39140</v>
      </c>
      <c r="E9" s="153">
        <v>0.020293799703020365</v>
      </c>
      <c r="F9" s="153">
        <v>-0.11360001081545412</v>
      </c>
      <c r="G9" s="153">
        <v>-0.11472175599989831</v>
      </c>
      <c r="H9" s="153" t="s">
        <v>29</v>
      </c>
      <c r="I9" s="153">
        <v>0.020906420126804326</v>
      </c>
      <c r="J9" s="154">
        <v>-0.24801843571668714</v>
      </c>
      <c r="K9" s="131">
        <v>-0.03497960790459398</v>
      </c>
    </row>
    <row r="10" spans="1:11" s="20" customFormat="1" ht="14.25" collapsed="1">
      <c r="A10" s="21">
        <v>7</v>
      </c>
      <c r="B10" s="151" t="s">
        <v>109</v>
      </c>
      <c r="C10" s="152">
        <v>39269</v>
      </c>
      <c r="D10" s="152">
        <v>39443</v>
      </c>
      <c r="E10" s="153" t="s">
        <v>29</v>
      </c>
      <c r="F10" s="153">
        <v>0.005989647424313738</v>
      </c>
      <c r="G10" s="153">
        <v>-0.0666470311232773</v>
      </c>
      <c r="H10" s="153">
        <v>-0.19082067819620108</v>
      </c>
      <c r="I10" s="153">
        <v>0.017105395282751346</v>
      </c>
      <c r="J10" s="154">
        <v>-0.713875897140672</v>
      </c>
      <c r="K10" s="131">
        <v>-0.16003329024360513</v>
      </c>
    </row>
    <row r="11" spans="1:11" s="20" customFormat="1" ht="14.25" collapsed="1">
      <c r="A11" s="21">
        <v>8</v>
      </c>
      <c r="B11" s="151" t="s">
        <v>21</v>
      </c>
      <c r="C11" s="152">
        <v>39269</v>
      </c>
      <c r="D11" s="152">
        <v>39471</v>
      </c>
      <c r="E11" s="153" t="s">
        <v>29</v>
      </c>
      <c r="F11" s="153">
        <v>-0.010233239853765785</v>
      </c>
      <c r="G11" s="153">
        <v>-0.0175255931470798</v>
      </c>
      <c r="H11" s="153">
        <v>-0.030524242072053176</v>
      </c>
      <c r="I11" s="153">
        <v>-0.0075520783525037105</v>
      </c>
      <c r="J11" s="154">
        <v>-0.5469084084200642</v>
      </c>
      <c r="K11" s="131">
        <v>-0.10552923915258638</v>
      </c>
    </row>
    <row r="12" spans="1:11" s="20" customFormat="1" ht="14.25" collapsed="1">
      <c r="A12" s="21">
        <v>9</v>
      </c>
      <c r="B12" s="151" t="s">
        <v>22</v>
      </c>
      <c r="C12" s="152">
        <v>39378</v>
      </c>
      <c r="D12" s="152">
        <v>39478</v>
      </c>
      <c r="E12" s="153" t="s">
        <v>29</v>
      </c>
      <c r="F12" s="153">
        <v>-0.03299032921188161</v>
      </c>
      <c r="G12" s="153">
        <v>-0.03517519020947246</v>
      </c>
      <c r="H12" s="153">
        <v>-0.08463380267725018</v>
      </c>
      <c r="I12" s="153">
        <v>0.0014804127194465444</v>
      </c>
      <c r="J12" s="154">
        <v>-0.686356467488768</v>
      </c>
      <c r="K12" s="131">
        <v>-0.15107429540913175</v>
      </c>
    </row>
    <row r="13" spans="1:11" s="20" customFormat="1" ht="14.25" collapsed="1">
      <c r="A13" s="21">
        <v>10</v>
      </c>
      <c r="B13" s="151" t="s">
        <v>23</v>
      </c>
      <c r="C13" s="152">
        <v>39413</v>
      </c>
      <c r="D13" s="152">
        <v>39589</v>
      </c>
      <c r="E13" s="153" t="s">
        <v>29</v>
      </c>
      <c r="F13" s="153">
        <v>0.046564706343832585</v>
      </c>
      <c r="G13" s="153">
        <v>0.08754448820832095</v>
      </c>
      <c r="H13" s="153">
        <v>0.10396327629433455</v>
      </c>
      <c r="I13" s="153">
        <v>0.025709647998617857</v>
      </c>
      <c r="J13" s="154">
        <v>0.9033849895068742</v>
      </c>
      <c r="K13" s="131">
        <v>0.09965501507975083</v>
      </c>
    </row>
    <row r="14" spans="1:11" s="20" customFormat="1" ht="14.25" collapsed="1">
      <c r="A14" s="21">
        <v>11</v>
      </c>
      <c r="B14" s="151" t="s">
        <v>25</v>
      </c>
      <c r="C14" s="152">
        <v>39429</v>
      </c>
      <c r="D14" s="152">
        <v>39618</v>
      </c>
      <c r="E14" s="153">
        <v>0.0170588959200606</v>
      </c>
      <c r="F14" s="153">
        <v>0.025034240021574616</v>
      </c>
      <c r="G14" s="153">
        <v>-0.018956408229412802</v>
      </c>
      <c r="H14" s="153">
        <v>-0.0109627899492164</v>
      </c>
      <c r="I14" s="153">
        <v>0.008406661433186136</v>
      </c>
      <c r="J14" s="154">
        <v>0.03783280462187033</v>
      </c>
      <c r="K14" s="131">
        <v>0.005561300753935017</v>
      </c>
    </row>
    <row r="15" spans="1:11" s="20" customFormat="1" ht="14.25" collapsed="1">
      <c r="A15" s="21">
        <v>12</v>
      </c>
      <c r="B15" s="151" t="s">
        <v>27</v>
      </c>
      <c r="C15" s="152">
        <v>39429</v>
      </c>
      <c r="D15" s="152">
        <v>39651</v>
      </c>
      <c r="E15" s="153">
        <v>0.014311614909909398</v>
      </c>
      <c r="F15" s="153">
        <v>-0.06256642004692503</v>
      </c>
      <c r="G15" s="153">
        <v>-0.07544867438676783</v>
      </c>
      <c r="H15" s="153">
        <v>-0.21564839999467766</v>
      </c>
      <c r="I15" s="153">
        <v>-0.048788386888220736</v>
      </c>
      <c r="J15" s="154">
        <v>-0.5361186529884033</v>
      </c>
      <c r="K15" s="131">
        <v>-0.10977964443999644</v>
      </c>
    </row>
    <row r="16" spans="1:11" s="20" customFormat="1" ht="14.25" collapsed="1">
      <c r="A16" s="21">
        <v>13</v>
      </c>
      <c r="B16" s="151" t="s">
        <v>82</v>
      </c>
      <c r="C16" s="152">
        <v>39527</v>
      </c>
      <c r="D16" s="152">
        <v>39715</v>
      </c>
      <c r="E16" s="153">
        <v>0.11807875191137396</v>
      </c>
      <c r="F16" s="153">
        <v>0.23051697729141685</v>
      </c>
      <c r="G16" s="153">
        <v>0.28065135713809486</v>
      </c>
      <c r="H16" s="153">
        <v>0.37843132000829893</v>
      </c>
      <c r="I16" s="153">
        <v>0.18994087804580406</v>
      </c>
      <c r="J16" s="154">
        <v>1.462937312252988</v>
      </c>
      <c r="K16" s="131">
        <v>0.15047694204337225</v>
      </c>
    </row>
    <row r="17" spans="1:11" s="20" customFormat="1" ht="14.25" collapsed="1">
      <c r="A17" s="21">
        <v>14</v>
      </c>
      <c r="B17" s="151" t="s">
        <v>30</v>
      </c>
      <c r="C17" s="152">
        <v>39560</v>
      </c>
      <c r="D17" s="152">
        <v>39770</v>
      </c>
      <c r="E17" s="153">
        <v>0.11100093543930001</v>
      </c>
      <c r="F17" s="153">
        <v>0.12574977958983835</v>
      </c>
      <c r="G17" s="153">
        <v>0.014191285064509396</v>
      </c>
      <c r="H17" s="153">
        <v>0.03740840717281935</v>
      </c>
      <c r="I17" s="153" t="s">
        <v>29</v>
      </c>
      <c r="J17" s="154">
        <v>-0.27312155930833837</v>
      </c>
      <c r="K17" s="131">
        <v>-0.04953123320255759</v>
      </c>
    </row>
    <row r="18" spans="1:11" s="20" customFormat="1" ht="14.25" collapsed="1">
      <c r="A18" s="21">
        <v>15</v>
      </c>
      <c r="B18" s="151" t="s">
        <v>99</v>
      </c>
      <c r="C18" s="152">
        <v>39884</v>
      </c>
      <c r="D18" s="152">
        <v>40001</v>
      </c>
      <c r="E18" s="153">
        <v>0.10297095169862036</v>
      </c>
      <c r="F18" s="153">
        <v>0.08277758698686077</v>
      </c>
      <c r="G18" s="153">
        <v>0.005730663054243301</v>
      </c>
      <c r="H18" s="153">
        <v>0.12754673371831005</v>
      </c>
      <c r="I18" s="153">
        <v>0.10777381113532969</v>
      </c>
      <c r="J18" s="154">
        <v>-0.18442250844597452</v>
      </c>
      <c r="K18" s="131">
        <v>-0.03545914962491292</v>
      </c>
    </row>
    <row r="19" spans="1:11" s="20" customFormat="1" ht="14.25" collapsed="1">
      <c r="A19" s="21">
        <v>16</v>
      </c>
      <c r="B19" s="151" t="s">
        <v>32</v>
      </c>
      <c r="C19" s="152">
        <v>40031</v>
      </c>
      <c r="D19" s="152">
        <v>40129</v>
      </c>
      <c r="E19" s="153">
        <v>0.1271814874387065</v>
      </c>
      <c r="F19" s="153">
        <v>0.1199573499772657</v>
      </c>
      <c r="G19" s="153">
        <v>-0.05353347277555254</v>
      </c>
      <c r="H19" s="153">
        <v>-0.0981492869165449</v>
      </c>
      <c r="I19" s="153">
        <v>0.06870131833096438</v>
      </c>
      <c r="J19" s="154">
        <v>-0.6187102553606231</v>
      </c>
      <c r="K19" s="131">
        <v>-0.16645275071388754</v>
      </c>
    </row>
    <row r="20" spans="1:11" s="20" customFormat="1" ht="14.25" collapsed="1">
      <c r="A20" s="21">
        <v>17</v>
      </c>
      <c r="B20" s="151" t="s">
        <v>77</v>
      </c>
      <c r="C20" s="152">
        <v>40253</v>
      </c>
      <c r="D20" s="152">
        <v>40366</v>
      </c>
      <c r="E20" s="153" t="s">
        <v>29</v>
      </c>
      <c r="F20" s="153">
        <v>0.04984319470049403</v>
      </c>
      <c r="G20" s="153">
        <v>-0.048124565644963924</v>
      </c>
      <c r="H20" s="153">
        <v>-0.04018926480841689</v>
      </c>
      <c r="I20" s="153">
        <v>0.043616813877637606</v>
      </c>
      <c r="J20" s="154">
        <v>-0.25929681317985354</v>
      </c>
      <c r="K20" s="131">
        <v>-0.062554915968834</v>
      </c>
    </row>
    <row r="21" spans="1:11" s="20" customFormat="1" ht="14.25">
      <c r="A21" s="21">
        <v>18</v>
      </c>
      <c r="B21" s="151" t="s">
        <v>78</v>
      </c>
      <c r="C21" s="152">
        <v>40114</v>
      </c>
      <c r="D21" s="152">
        <v>40401</v>
      </c>
      <c r="E21" s="153" t="s">
        <v>29</v>
      </c>
      <c r="F21" s="153">
        <v>0.06716306494424984</v>
      </c>
      <c r="G21" s="153">
        <v>0.0519611331332559</v>
      </c>
      <c r="H21" s="153">
        <v>0.23844667600954184</v>
      </c>
      <c r="I21" s="153">
        <v>0.08253177907816989</v>
      </c>
      <c r="J21" s="154">
        <v>-0.09486670866825864</v>
      </c>
      <c r="K21" s="131">
        <v>-0.0216647443808482</v>
      </c>
    </row>
    <row r="22" spans="1:11" s="20" customFormat="1" ht="14.25">
      <c r="A22" s="21">
        <v>19</v>
      </c>
      <c r="B22" s="151" t="s">
        <v>81</v>
      </c>
      <c r="C22" s="152">
        <v>40226</v>
      </c>
      <c r="D22" s="152">
        <v>40430</v>
      </c>
      <c r="E22" s="153">
        <v>0.14620284662344885</v>
      </c>
      <c r="F22" s="153">
        <v>0.2156309807428014</v>
      </c>
      <c r="G22" s="153">
        <v>0.27319292163106534</v>
      </c>
      <c r="H22" s="153">
        <v>0.38666500872332255</v>
      </c>
      <c r="I22" s="153">
        <v>0.17301070425191623</v>
      </c>
      <c r="J22" s="154">
        <v>1.278426302124306</v>
      </c>
      <c r="K22" s="131">
        <v>0.20222503034967687</v>
      </c>
    </row>
    <row r="23" spans="1:11" s="20" customFormat="1" ht="14.25">
      <c r="A23" s="21">
        <v>20</v>
      </c>
      <c r="B23" s="151" t="s">
        <v>103</v>
      </c>
      <c r="C23" s="152">
        <v>40427</v>
      </c>
      <c r="D23" s="152">
        <v>40543</v>
      </c>
      <c r="E23" s="153" t="s">
        <v>29</v>
      </c>
      <c r="F23" s="153">
        <v>0.17468595195529812</v>
      </c>
      <c r="G23" s="153">
        <v>0.33108550290388505</v>
      </c>
      <c r="H23" s="153">
        <v>0.6846422864009956</v>
      </c>
      <c r="I23" s="153">
        <v>0.18995693060518826</v>
      </c>
      <c r="J23" s="154">
        <v>0.8456087168831148</v>
      </c>
      <c r="K23" s="131">
        <v>0.15864556335900915</v>
      </c>
    </row>
    <row r="24" spans="1:11" s="20" customFormat="1" ht="14.25" collapsed="1">
      <c r="A24" s="21">
        <v>21</v>
      </c>
      <c r="B24" s="151" t="s">
        <v>93</v>
      </c>
      <c r="C24" s="152">
        <v>40444</v>
      </c>
      <c r="D24" s="152">
        <v>40638</v>
      </c>
      <c r="E24" s="153">
        <v>0.3275400362421057</v>
      </c>
      <c r="F24" s="153">
        <v>0.3631091780410103</v>
      </c>
      <c r="G24" s="153">
        <v>0.2527170815455877</v>
      </c>
      <c r="H24" s="153">
        <v>0.3569492903623406</v>
      </c>
      <c r="I24" s="153">
        <v>0.36346582839355257</v>
      </c>
      <c r="J24" s="154">
        <v>0.15125884679665846</v>
      </c>
      <c r="K24" s="131">
        <v>0.036763912918432284</v>
      </c>
    </row>
    <row r="25" spans="1:11" s="20" customFormat="1" ht="14.25" collapsed="1">
      <c r="A25" s="21">
        <v>22</v>
      </c>
      <c r="B25" s="151" t="s">
        <v>102</v>
      </c>
      <c r="C25" s="152">
        <v>40427</v>
      </c>
      <c r="D25" s="152">
        <v>40708</v>
      </c>
      <c r="E25" s="153" t="s">
        <v>29</v>
      </c>
      <c r="F25" s="153">
        <v>0.16682209985909524</v>
      </c>
      <c r="G25" s="153">
        <v>0.2906130968178364</v>
      </c>
      <c r="H25" s="153">
        <v>0.4623122777570363</v>
      </c>
      <c r="I25" s="153">
        <v>0.16968808741925634</v>
      </c>
      <c r="J25" s="154">
        <v>1.0915726460932422</v>
      </c>
      <c r="K25" s="131">
        <v>0.22008593173544377</v>
      </c>
    </row>
    <row r="26" spans="1:11" s="20" customFormat="1" ht="14.25" collapsed="1">
      <c r="A26" s="21">
        <v>23</v>
      </c>
      <c r="B26" s="151" t="s">
        <v>135</v>
      </c>
      <c r="C26" s="152">
        <v>41026</v>
      </c>
      <c r="D26" s="152">
        <v>41242</v>
      </c>
      <c r="E26" s="153">
        <v>0.24760570374081303</v>
      </c>
      <c r="F26" s="153">
        <v>0.30891435682125334</v>
      </c>
      <c r="G26" s="153">
        <v>0.2755059576183656</v>
      </c>
      <c r="H26" s="153">
        <v>0.42217326138376543</v>
      </c>
      <c r="I26" s="153">
        <v>0.27791868022179367</v>
      </c>
      <c r="J26" s="154">
        <v>0.5642239554127013</v>
      </c>
      <c r="K26" s="131">
        <v>0.22035650375004412</v>
      </c>
    </row>
    <row r="27" spans="1:11" s="20" customFormat="1" ht="14.25" collapsed="1">
      <c r="A27" s="21">
        <v>24</v>
      </c>
      <c r="B27" s="151" t="s">
        <v>140</v>
      </c>
      <c r="C27" s="152">
        <v>41127</v>
      </c>
      <c r="D27" s="152">
        <v>41332</v>
      </c>
      <c r="E27" s="153" t="s">
        <v>29</v>
      </c>
      <c r="F27" s="153">
        <v>0.0772668278751465</v>
      </c>
      <c r="G27" s="153">
        <v>0.1266757472569653</v>
      </c>
      <c r="H27" s="153">
        <v>0.2048428028429441</v>
      </c>
      <c r="I27" s="153">
        <v>0.024491850032030804</v>
      </c>
      <c r="J27" s="154">
        <v>0.4517469879518039</v>
      </c>
      <c r="K27" s="131">
        <v>0.20488463678138236</v>
      </c>
    </row>
    <row r="28" spans="1:12" s="20" customFormat="1" ht="15.75" thickBot="1">
      <c r="A28" s="150"/>
      <c r="B28" s="155" t="s">
        <v>136</v>
      </c>
      <c r="C28" s="156" t="s">
        <v>64</v>
      </c>
      <c r="D28" s="156" t="s">
        <v>64</v>
      </c>
      <c r="E28" s="157">
        <f aca="true" t="shared" si="0" ref="E28:J28">AVERAGE(E4:E27)</f>
        <v>0.11949944678593338</v>
      </c>
      <c r="F28" s="157">
        <f t="shared" si="0"/>
        <v>0.10375267715647786</v>
      </c>
      <c r="G28" s="157">
        <f t="shared" si="0"/>
        <v>0.08796082095500057</v>
      </c>
      <c r="H28" s="157">
        <f t="shared" si="0"/>
        <v>0.1489044053332973</v>
      </c>
      <c r="I28" s="157">
        <f t="shared" si="0"/>
        <v>0.10083127943349594</v>
      </c>
      <c r="J28" s="157">
        <f t="shared" si="0"/>
        <v>0.33292667521940256</v>
      </c>
      <c r="K28" s="156" t="s">
        <v>64</v>
      </c>
      <c r="L28" s="158"/>
    </row>
    <row r="29" spans="1:11" s="20" customFormat="1" ht="14.25">
      <c r="A29" s="184" t="s">
        <v>121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/>
    <row r="44" s="20" customFormat="1" ht="14.25"/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</sheetData>
  <mergeCells count="4">
    <mergeCell ref="A1:I1"/>
    <mergeCell ref="A2:A3"/>
    <mergeCell ref="E2:K2"/>
    <mergeCell ref="A29:K2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4"/>
  <sheetViews>
    <sheetView tabSelected="1" zoomScale="75" zoomScaleNormal="75" workbookViewId="0" topLeftCell="A1">
      <selection activeCell="C15" sqref="C1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5" t="s">
        <v>115</v>
      </c>
      <c r="B1" s="185"/>
      <c r="C1" s="185"/>
      <c r="D1" s="185"/>
      <c r="E1" s="185"/>
      <c r="F1" s="185"/>
      <c r="G1" s="185"/>
    </row>
    <row r="2" spans="1:7" ht="15.75" thickBot="1">
      <c r="A2" s="181" t="s">
        <v>52</v>
      </c>
      <c r="B2" s="96"/>
      <c r="C2" s="186" t="s">
        <v>34</v>
      </c>
      <c r="D2" s="187"/>
      <c r="E2" s="186" t="s">
        <v>35</v>
      </c>
      <c r="F2" s="187"/>
      <c r="G2" s="97"/>
    </row>
    <row r="3" spans="1:7" ht="45.75" thickBot="1">
      <c r="A3" s="182"/>
      <c r="B3" s="42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127</v>
      </c>
    </row>
    <row r="4" spans="1:8" ht="15" customHeight="1">
      <c r="A4" s="21">
        <v>1</v>
      </c>
      <c r="B4" s="37" t="s">
        <v>32</v>
      </c>
      <c r="C4" s="38">
        <v>273.8758799999999</v>
      </c>
      <c r="D4" s="102">
        <v>0.16281391380319346</v>
      </c>
      <c r="E4" s="39">
        <v>1572</v>
      </c>
      <c r="F4" s="102">
        <v>0.03161196911196911</v>
      </c>
      <c r="G4" s="40">
        <v>59.09008265217867</v>
      </c>
      <c r="H4" s="57"/>
    </row>
    <row r="5" spans="1:8" ht="14.25" customHeight="1">
      <c r="A5" s="21">
        <v>2</v>
      </c>
      <c r="B5" s="37" t="s">
        <v>135</v>
      </c>
      <c r="C5" s="38">
        <v>455.8418400999999</v>
      </c>
      <c r="D5" s="102">
        <v>0.24888678845851614</v>
      </c>
      <c r="E5" s="39">
        <v>15</v>
      </c>
      <c r="F5" s="102">
        <v>0.0010268346111719606</v>
      </c>
      <c r="G5" s="40">
        <v>2.2865279058391823</v>
      </c>
      <c r="H5" s="57"/>
    </row>
    <row r="6" spans="1:7" ht="14.25">
      <c r="A6" s="21">
        <v>3</v>
      </c>
      <c r="B6" s="37" t="s">
        <v>81</v>
      </c>
      <c r="C6" s="38">
        <v>369.38128000000023</v>
      </c>
      <c r="D6" s="102">
        <v>0.14620284662344263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99</v>
      </c>
      <c r="C7" s="38">
        <v>360.60154</v>
      </c>
      <c r="D7" s="102">
        <v>0.10297095169876015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79</v>
      </c>
      <c r="C8" s="38">
        <v>310.2132100000002</v>
      </c>
      <c r="D8" s="102">
        <v>0.14987272858999817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25</v>
      </c>
      <c r="C9" s="38">
        <v>16.57177999999991</v>
      </c>
      <c r="D9" s="102">
        <v>0.017058895920052206</v>
      </c>
      <c r="E9" s="39">
        <v>0</v>
      </c>
      <c r="F9" s="102">
        <v>0</v>
      </c>
      <c r="G9" s="40">
        <v>0</v>
      </c>
    </row>
    <row r="10" spans="1:8" ht="14.25">
      <c r="A10" s="21">
        <v>7</v>
      </c>
      <c r="B10" s="37" t="s">
        <v>145</v>
      </c>
      <c r="C10" s="38">
        <v>13.36709620000003</v>
      </c>
      <c r="D10" s="102">
        <v>0.020293799703030368</v>
      </c>
      <c r="E10" s="39">
        <v>0</v>
      </c>
      <c r="F10" s="102">
        <v>0</v>
      </c>
      <c r="G10" s="40">
        <v>0</v>
      </c>
      <c r="H10" s="57"/>
    </row>
    <row r="11" spans="1:7" ht="14.25">
      <c r="A11" s="21">
        <v>8</v>
      </c>
      <c r="B11" s="37" t="s">
        <v>27</v>
      </c>
      <c r="C11" s="38">
        <v>7.337190000000002</v>
      </c>
      <c r="D11" s="102">
        <v>0.01431161490990958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30</v>
      </c>
      <c r="C12" s="38">
        <v>71.29344999999996</v>
      </c>
      <c r="D12" s="102">
        <v>0.11010288476910797</v>
      </c>
      <c r="E12" s="39">
        <v>-8</v>
      </c>
      <c r="F12" s="102">
        <v>-0.0008083257552793776</v>
      </c>
      <c r="G12" s="40">
        <v>-0.5565855754268696</v>
      </c>
    </row>
    <row r="13" spans="1:7" ht="14.25">
      <c r="A13" s="21">
        <v>10</v>
      </c>
      <c r="B13" s="37" t="s">
        <v>93</v>
      </c>
      <c r="C13" s="38">
        <v>476.0425499999999</v>
      </c>
      <c r="D13" s="102">
        <v>0.2993099046099086</v>
      </c>
      <c r="E13" s="39">
        <v>-39</v>
      </c>
      <c r="F13" s="102">
        <v>-0.021264994547437296</v>
      </c>
      <c r="G13" s="40">
        <v>-40.9978479649245</v>
      </c>
    </row>
    <row r="14" spans="1:7" ht="14.25">
      <c r="A14" s="21">
        <v>11</v>
      </c>
      <c r="B14" s="37" t="s">
        <v>97</v>
      </c>
      <c r="C14" s="38">
        <v>992.094854000002</v>
      </c>
      <c r="D14" s="102">
        <v>0.04780859640394047</v>
      </c>
      <c r="E14" s="39">
        <v>-206</v>
      </c>
      <c r="F14" s="102">
        <v>-0.0038664389346646896</v>
      </c>
      <c r="G14" s="40">
        <v>-83.7525659409584</v>
      </c>
    </row>
    <row r="15" spans="1:7" ht="14.25">
      <c r="A15" s="21">
        <v>12</v>
      </c>
      <c r="B15" s="37" t="s">
        <v>82</v>
      </c>
      <c r="C15" s="38">
        <v>-81.78242999999992</v>
      </c>
      <c r="D15" s="102">
        <v>-0.11601898677010018</v>
      </c>
      <c r="E15" s="39">
        <v>-67</v>
      </c>
      <c r="F15" s="102">
        <v>-0.209375</v>
      </c>
      <c r="G15" s="40">
        <v>-162.9336428335622</v>
      </c>
    </row>
    <row r="16" spans="1:7" ht="14.25">
      <c r="A16" s="21">
        <v>13</v>
      </c>
      <c r="B16" s="37" t="s">
        <v>23</v>
      </c>
      <c r="C16" s="38" t="s">
        <v>29</v>
      </c>
      <c r="D16" s="102" t="s">
        <v>29</v>
      </c>
      <c r="E16" s="39" t="s">
        <v>29</v>
      </c>
      <c r="F16" s="102" t="s">
        <v>29</v>
      </c>
      <c r="G16" s="40" t="s">
        <v>150</v>
      </c>
    </row>
    <row r="17" spans="1:7" ht="14.25">
      <c r="A17" s="21">
        <v>14</v>
      </c>
      <c r="B17" s="37" t="s">
        <v>77</v>
      </c>
      <c r="C17" s="38" t="s">
        <v>29</v>
      </c>
      <c r="D17" s="102" t="s">
        <v>29</v>
      </c>
      <c r="E17" s="39" t="s">
        <v>29</v>
      </c>
      <c r="F17" s="102" t="s">
        <v>29</v>
      </c>
      <c r="G17" s="40" t="s">
        <v>150</v>
      </c>
    </row>
    <row r="18" spans="1:7" ht="14.25">
      <c r="A18" s="21">
        <v>15</v>
      </c>
      <c r="B18" s="37" t="s">
        <v>104</v>
      </c>
      <c r="C18" s="38" t="s">
        <v>29</v>
      </c>
      <c r="D18" s="102" t="s">
        <v>29</v>
      </c>
      <c r="E18" s="39" t="s">
        <v>29</v>
      </c>
      <c r="F18" s="102" t="s">
        <v>29</v>
      </c>
      <c r="G18" s="40" t="s">
        <v>150</v>
      </c>
    </row>
    <row r="19" spans="1:7" ht="14.25">
      <c r="A19" s="21">
        <v>16</v>
      </c>
      <c r="B19" s="37" t="s">
        <v>78</v>
      </c>
      <c r="C19" s="38" t="s">
        <v>29</v>
      </c>
      <c r="D19" s="102" t="s">
        <v>29</v>
      </c>
      <c r="E19" s="39" t="s">
        <v>29</v>
      </c>
      <c r="F19" s="102" t="s">
        <v>29</v>
      </c>
      <c r="G19" s="40" t="s">
        <v>150</v>
      </c>
    </row>
    <row r="20" spans="1:7" ht="14.25">
      <c r="A20" s="21">
        <v>17</v>
      </c>
      <c r="B20" s="37" t="s">
        <v>103</v>
      </c>
      <c r="C20" s="38" t="s">
        <v>29</v>
      </c>
      <c r="D20" s="102" t="s">
        <v>29</v>
      </c>
      <c r="E20" s="39" t="s">
        <v>29</v>
      </c>
      <c r="F20" s="102" t="s">
        <v>29</v>
      </c>
      <c r="G20" s="40" t="s">
        <v>150</v>
      </c>
    </row>
    <row r="21" spans="1:7" ht="13.5" customHeight="1">
      <c r="A21" s="21">
        <v>18</v>
      </c>
      <c r="B21" s="37" t="s">
        <v>18</v>
      </c>
      <c r="C21" s="38" t="s">
        <v>29</v>
      </c>
      <c r="D21" s="102" t="s">
        <v>29</v>
      </c>
      <c r="E21" s="39" t="s">
        <v>29</v>
      </c>
      <c r="F21" s="102" t="s">
        <v>29</v>
      </c>
      <c r="G21" s="40" t="s">
        <v>150</v>
      </c>
    </row>
    <row r="22" spans="1:7" ht="14.25">
      <c r="A22" s="21">
        <v>19</v>
      </c>
      <c r="B22" s="37" t="s">
        <v>22</v>
      </c>
      <c r="C22" s="38" t="s">
        <v>29</v>
      </c>
      <c r="D22" s="102" t="s">
        <v>29</v>
      </c>
      <c r="E22" s="39" t="s">
        <v>29</v>
      </c>
      <c r="F22" s="102" t="s">
        <v>29</v>
      </c>
      <c r="G22" s="40" t="s">
        <v>150</v>
      </c>
    </row>
    <row r="23" spans="1:7" ht="14.25">
      <c r="A23" s="21">
        <v>20</v>
      </c>
      <c r="B23" s="37" t="s">
        <v>109</v>
      </c>
      <c r="C23" s="38" t="s">
        <v>29</v>
      </c>
      <c r="D23" s="102" t="s">
        <v>29</v>
      </c>
      <c r="E23" s="39" t="s">
        <v>29</v>
      </c>
      <c r="F23" s="102" t="s">
        <v>29</v>
      </c>
      <c r="G23" s="40" t="s">
        <v>150</v>
      </c>
    </row>
    <row r="24" spans="1:7" ht="14.25">
      <c r="A24" s="21">
        <v>21</v>
      </c>
      <c r="B24" s="37" t="s">
        <v>21</v>
      </c>
      <c r="C24" s="38" t="s">
        <v>29</v>
      </c>
      <c r="D24" s="102" t="s">
        <v>29</v>
      </c>
      <c r="E24" s="39" t="s">
        <v>29</v>
      </c>
      <c r="F24" s="102" t="s">
        <v>29</v>
      </c>
      <c r="G24" s="40" t="s">
        <v>150</v>
      </c>
    </row>
    <row r="25" spans="1:7" ht="14.25">
      <c r="A25" s="21">
        <v>22</v>
      </c>
      <c r="B25" s="37" t="s">
        <v>101</v>
      </c>
      <c r="C25" s="38" t="s">
        <v>29</v>
      </c>
      <c r="D25" s="102" t="s">
        <v>29</v>
      </c>
      <c r="E25" s="39" t="s">
        <v>29</v>
      </c>
      <c r="F25" s="102" t="s">
        <v>29</v>
      </c>
      <c r="G25" s="40" t="s">
        <v>150</v>
      </c>
    </row>
    <row r="26" spans="1:7" ht="14.25">
      <c r="A26" s="21">
        <v>23</v>
      </c>
      <c r="B26" s="37" t="s">
        <v>140</v>
      </c>
      <c r="C26" s="38" t="s">
        <v>29</v>
      </c>
      <c r="D26" s="102" t="s">
        <v>29</v>
      </c>
      <c r="E26" s="39" t="s">
        <v>29</v>
      </c>
      <c r="F26" s="102" t="s">
        <v>29</v>
      </c>
      <c r="G26" s="40" t="s">
        <v>150</v>
      </c>
    </row>
    <row r="27" spans="1:7" ht="14.25">
      <c r="A27" s="21">
        <v>24</v>
      </c>
      <c r="B27" s="37" t="s">
        <v>102</v>
      </c>
      <c r="C27" s="38" t="s">
        <v>29</v>
      </c>
      <c r="D27" s="102" t="s">
        <v>29</v>
      </c>
      <c r="E27" s="39" t="s">
        <v>29</v>
      </c>
      <c r="F27" s="102" t="s">
        <v>29</v>
      </c>
      <c r="G27" s="40" t="s">
        <v>150</v>
      </c>
    </row>
    <row r="28" spans="1:8" ht="15.75" thickBot="1">
      <c r="A28" s="95"/>
      <c r="B28" s="98" t="s">
        <v>63</v>
      </c>
      <c r="C28" s="99">
        <v>3264.8382403000023</v>
      </c>
      <c r="D28" s="103">
        <v>0.08718078611816397</v>
      </c>
      <c r="E28" s="100">
        <v>1267</v>
      </c>
      <c r="F28" s="103">
        <v>0.008594200440902153</v>
      </c>
      <c r="G28" s="101">
        <f>SUM(G4:G15)</f>
        <v>-226.86403175685413</v>
      </c>
      <c r="H28" s="57"/>
    </row>
    <row r="29" spans="2:8" ht="14.25">
      <c r="B29" s="73"/>
      <c r="C29" s="74"/>
      <c r="D29" s="75"/>
      <c r="E29" s="76"/>
      <c r="F29" s="75"/>
      <c r="G29" s="74"/>
      <c r="H29" s="57"/>
    </row>
    <row r="30" ht="14.25">
      <c r="A30" s="29" t="s">
        <v>151</v>
      </c>
    </row>
    <row r="31" ht="14.25">
      <c r="A31" s="29" t="s">
        <v>149</v>
      </c>
    </row>
    <row r="48" spans="2:5" ht="15">
      <c r="B48" s="65"/>
      <c r="C48" s="66"/>
      <c r="D48" s="67"/>
      <c r="E48" s="68"/>
    </row>
    <row r="49" spans="2:5" ht="15">
      <c r="B49" s="65"/>
      <c r="C49" s="66"/>
      <c r="D49" s="67"/>
      <c r="E49" s="68"/>
    </row>
    <row r="50" spans="2:5" ht="15">
      <c r="B50" s="65"/>
      <c r="C50" s="66"/>
      <c r="D50" s="67"/>
      <c r="E50" s="68"/>
    </row>
    <row r="51" spans="2:5" ht="15">
      <c r="B51" s="65"/>
      <c r="C51" s="66"/>
      <c r="D51" s="67"/>
      <c r="E51" s="68"/>
    </row>
    <row r="52" spans="2:5" ht="15">
      <c r="B52" s="65"/>
      <c r="C52" s="66"/>
      <c r="D52" s="67"/>
      <c r="E52" s="68"/>
    </row>
    <row r="53" spans="2:5" ht="15">
      <c r="B53" s="65"/>
      <c r="C53" s="66"/>
      <c r="D53" s="67"/>
      <c r="E53" s="68"/>
    </row>
    <row r="54" spans="2:5" ht="15.75" thickBot="1">
      <c r="B54" s="87"/>
      <c r="C54" s="87"/>
      <c r="D54" s="87"/>
      <c r="E54" s="87"/>
    </row>
    <row r="57" ht="14.25" customHeight="1"/>
    <row r="58" ht="14.25">
      <c r="F58" s="57"/>
    </row>
    <row r="60" ht="14.25">
      <c r="F60"/>
    </row>
    <row r="61" ht="14.25">
      <c r="F61"/>
    </row>
    <row r="62" spans="2:6" ht="30.75" thickBot="1">
      <c r="B62" s="42" t="s">
        <v>33</v>
      </c>
      <c r="C62" s="35" t="s">
        <v>71</v>
      </c>
      <c r="D62" s="35" t="s">
        <v>72</v>
      </c>
      <c r="E62" s="64" t="s">
        <v>67</v>
      </c>
      <c r="F62"/>
    </row>
    <row r="63" spans="2:5" ht="14.25">
      <c r="B63" s="37" t="str">
        <f aca="true" t="shared" si="0" ref="B63:D67">B4</f>
        <v>Аргентум</v>
      </c>
      <c r="C63" s="38">
        <f t="shared" si="0"/>
        <v>273.8758799999999</v>
      </c>
      <c r="D63" s="102">
        <f t="shared" si="0"/>
        <v>0.16281391380319346</v>
      </c>
      <c r="E63" s="40">
        <f>G4</f>
        <v>59.09008265217867</v>
      </c>
    </row>
    <row r="64" spans="2:5" ht="14.25">
      <c r="B64" s="37" t="str">
        <f t="shared" si="0"/>
        <v>КІНТО-Казначейський</v>
      </c>
      <c r="C64" s="38">
        <f t="shared" si="0"/>
        <v>455.8418400999999</v>
      </c>
      <c r="D64" s="102">
        <f t="shared" si="0"/>
        <v>0.24888678845851614</v>
      </c>
      <c r="E64" s="40">
        <f>G5</f>
        <v>2.2865279058391823</v>
      </c>
    </row>
    <row r="65" spans="2:5" ht="14.25">
      <c r="B65" s="37" t="str">
        <f t="shared" si="0"/>
        <v>Альтус-Депозит</v>
      </c>
      <c r="C65" s="38">
        <f t="shared" si="0"/>
        <v>369.38128000000023</v>
      </c>
      <c r="D65" s="102">
        <f t="shared" si="0"/>
        <v>0.14620284662344263</v>
      </c>
      <c r="E65" s="40">
        <f>G6</f>
        <v>0</v>
      </c>
    </row>
    <row r="66" spans="2:5" ht="14.25">
      <c r="B66" s="37" t="str">
        <f t="shared" si="0"/>
        <v>КІНТО-Еквіті</v>
      </c>
      <c r="C66" s="38">
        <f t="shared" si="0"/>
        <v>360.60154</v>
      </c>
      <c r="D66" s="102">
        <f t="shared" si="0"/>
        <v>0.10297095169876015</v>
      </c>
      <c r="E66" s="40">
        <f>G7</f>
        <v>0</v>
      </c>
    </row>
    <row r="67" spans="2:5" ht="14.25">
      <c r="B67" s="37" t="str">
        <f t="shared" si="0"/>
        <v>Альтус-Збалансований</v>
      </c>
      <c r="C67" s="38">
        <f t="shared" si="0"/>
        <v>310.2132100000002</v>
      </c>
      <c r="D67" s="102">
        <f t="shared" si="0"/>
        <v>0.14987272858999817</v>
      </c>
      <c r="E67" s="40">
        <f>G8</f>
        <v>0</v>
      </c>
    </row>
    <row r="68" spans="2:5" ht="14.25">
      <c r="B68" s="132" t="str">
        <f aca="true" t="shared" si="1" ref="B68:D72">B11</f>
        <v>СЕМ Ажіо</v>
      </c>
      <c r="C68" s="38">
        <f t="shared" si="1"/>
        <v>7.337190000000002</v>
      </c>
      <c r="D68" s="102">
        <f t="shared" si="1"/>
        <v>0.01431161490990958</v>
      </c>
      <c r="E68" s="40">
        <f>G11</f>
        <v>0</v>
      </c>
    </row>
    <row r="69" spans="2:5" ht="14.25">
      <c r="B69" s="132" t="str">
        <f t="shared" si="1"/>
        <v>Надбання</v>
      </c>
      <c r="C69" s="38">
        <f t="shared" si="1"/>
        <v>71.29344999999996</v>
      </c>
      <c r="D69" s="102">
        <f t="shared" si="1"/>
        <v>0.11010288476910797</v>
      </c>
      <c r="E69" s="40">
        <f>G12</f>
        <v>-0.5565855754268696</v>
      </c>
    </row>
    <row r="70" spans="2:5" ht="14.25">
      <c r="B70" s="132" t="str">
        <f t="shared" si="1"/>
        <v>ВСІ</v>
      </c>
      <c r="C70" s="38">
        <f t="shared" si="1"/>
        <v>476.0425499999999</v>
      </c>
      <c r="D70" s="102">
        <f t="shared" si="1"/>
        <v>0.2993099046099086</v>
      </c>
      <c r="E70" s="40">
        <f>G13</f>
        <v>-40.9978479649245</v>
      </c>
    </row>
    <row r="71" spans="2:5" ht="14.25">
      <c r="B71" s="132" t="str">
        <f t="shared" si="1"/>
        <v>КІНТО-Класичний</v>
      </c>
      <c r="C71" s="38">
        <f t="shared" si="1"/>
        <v>992.094854000002</v>
      </c>
      <c r="D71" s="102">
        <f t="shared" si="1"/>
        <v>0.04780859640394047</v>
      </c>
      <c r="E71" s="40">
        <f>G14</f>
        <v>-83.7525659409584</v>
      </c>
    </row>
    <row r="72" spans="2:5" ht="14.25">
      <c r="B72" s="132" t="str">
        <f t="shared" si="1"/>
        <v>Альтус-Стратегічний</v>
      </c>
      <c r="C72" s="38">
        <f t="shared" si="1"/>
        <v>-81.78242999999992</v>
      </c>
      <c r="D72" s="102">
        <f t="shared" si="1"/>
        <v>-0.11601898677010018</v>
      </c>
      <c r="E72" s="40">
        <f>G15</f>
        <v>-162.9336428335622</v>
      </c>
    </row>
    <row r="73" spans="2:5" ht="14.25">
      <c r="B73" s="136" t="s">
        <v>70</v>
      </c>
      <c r="C73" s="137">
        <f>C28-SUM(C63:C72)</f>
        <v>29.938876200000323</v>
      </c>
      <c r="D73" s="138"/>
      <c r="E73" s="137">
        <f>G28-SUM(E63:E72)</f>
        <v>0</v>
      </c>
    </row>
    <row r="74" spans="2:5" ht="15">
      <c r="B74" s="134" t="s">
        <v>63</v>
      </c>
      <c r="C74" s="135">
        <f>SUM(C63:C73)</f>
        <v>3264.8382403000023</v>
      </c>
      <c r="D74" s="135"/>
      <c r="E74" s="135">
        <f>SUM(E63:E73)</f>
        <v>-226.86403175685413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2"/>
  <sheetViews>
    <sheetView zoomScale="80" zoomScaleNormal="80" workbookViewId="0" topLeftCell="A1">
      <selection activeCell="A6" sqref="A6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33</v>
      </c>
      <c r="B1" s="72" t="s">
        <v>111</v>
      </c>
      <c r="C1" s="10"/>
    </row>
    <row r="2" spans="1:3" ht="14.25">
      <c r="A2" s="159" t="s">
        <v>27</v>
      </c>
      <c r="B2" s="160">
        <v>0.014311614909909398</v>
      </c>
      <c r="C2" s="10"/>
    </row>
    <row r="3" spans="1:3" ht="14.25">
      <c r="A3" s="139" t="s">
        <v>25</v>
      </c>
      <c r="B3" s="146">
        <v>0.0170588959200606</v>
      </c>
      <c r="C3" s="10"/>
    </row>
    <row r="4" spans="1:3" ht="14.25">
      <c r="A4" s="139" t="s">
        <v>145</v>
      </c>
      <c r="B4" s="146">
        <v>0.020293799703020365</v>
      </c>
      <c r="C4" s="10"/>
    </row>
    <row r="5" spans="1:3" ht="14.25">
      <c r="A5" s="139" t="s">
        <v>97</v>
      </c>
      <c r="B5" s="147">
        <v>0.051875609213859475</v>
      </c>
      <c r="C5" s="10"/>
    </row>
    <row r="6" spans="1:3" ht="14.25">
      <c r="A6" s="139" t="s">
        <v>99</v>
      </c>
      <c r="B6" s="147">
        <v>0.10297095169862036</v>
      </c>
      <c r="C6" s="10"/>
    </row>
    <row r="7" spans="1:3" ht="14.25">
      <c r="A7" s="139" t="s">
        <v>30</v>
      </c>
      <c r="B7" s="147">
        <v>0.11100093543930001</v>
      </c>
      <c r="C7" s="10"/>
    </row>
    <row r="8" spans="1:3" ht="14.25">
      <c r="A8" s="140" t="s">
        <v>82</v>
      </c>
      <c r="B8" s="148">
        <v>0.11807875191137396</v>
      </c>
      <c r="C8" s="10"/>
    </row>
    <row r="9" spans="1:3" ht="14.25">
      <c r="A9" s="139" t="s">
        <v>32</v>
      </c>
      <c r="B9" s="147">
        <v>0.1271814874387065</v>
      </c>
      <c r="C9" s="10"/>
    </row>
    <row r="10" spans="1:3" ht="14.25">
      <c r="A10" s="139" t="s">
        <v>81</v>
      </c>
      <c r="B10" s="147">
        <v>0.14620284662344885</v>
      </c>
      <c r="C10" s="10"/>
    </row>
    <row r="11" spans="1:3" ht="14.25">
      <c r="A11" s="139" t="s">
        <v>79</v>
      </c>
      <c r="B11" s="147">
        <v>0.14987272858998235</v>
      </c>
      <c r="C11" s="10"/>
    </row>
    <row r="12" spans="1:3" ht="14.25">
      <c r="A12" s="139" t="s">
        <v>135</v>
      </c>
      <c r="B12" s="147">
        <v>0.24760570374081303</v>
      </c>
      <c r="C12" s="10"/>
    </row>
    <row r="13" spans="1:3" ht="14.25">
      <c r="A13" s="139" t="s">
        <v>93</v>
      </c>
      <c r="B13" s="147">
        <v>0.3275400362421057</v>
      </c>
      <c r="C13" s="10"/>
    </row>
    <row r="14" spans="1:3" ht="14.25">
      <c r="A14" s="141" t="s">
        <v>38</v>
      </c>
      <c r="B14" s="146">
        <v>0.11949944678593338</v>
      </c>
      <c r="C14" s="10"/>
    </row>
    <row r="15" spans="1:3" ht="14.25">
      <c r="A15" s="141" t="s">
        <v>1</v>
      </c>
      <c r="B15" s="146">
        <v>0.13461499667144117</v>
      </c>
      <c r="C15" s="10"/>
    </row>
    <row r="16" spans="1:3" ht="14.25">
      <c r="A16" s="141" t="s">
        <v>0</v>
      </c>
      <c r="B16" s="146">
        <v>0.16411664705113105</v>
      </c>
      <c r="C16" s="62"/>
    </row>
    <row r="17" spans="1:3" ht="14.25">
      <c r="A17" s="141" t="s">
        <v>39</v>
      </c>
      <c r="B17" s="146">
        <v>0.7297565662889294</v>
      </c>
      <c r="C17" s="9"/>
    </row>
    <row r="18" spans="1:3" ht="14.25">
      <c r="A18" s="141" t="s">
        <v>40</v>
      </c>
      <c r="B18" s="146">
        <v>0.7327461435412046</v>
      </c>
      <c r="C18" s="82"/>
    </row>
    <row r="19" spans="1:3" ht="14.25">
      <c r="A19" s="141" t="s">
        <v>41</v>
      </c>
      <c r="B19" s="146">
        <v>0.017643835616438355</v>
      </c>
      <c r="C19" s="10"/>
    </row>
    <row r="20" spans="1:3" ht="15" thickBot="1">
      <c r="A20" s="142" t="s">
        <v>141</v>
      </c>
      <c r="B20" s="149">
        <v>0.6415991942199675</v>
      </c>
      <c r="C20" s="10"/>
    </row>
    <row r="21" spans="2:3" ht="12.75">
      <c r="B21" s="10"/>
      <c r="C21" s="10"/>
    </row>
    <row r="22" ht="12.75">
      <c r="C22" s="10"/>
    </row>
    <row r="23" spans="2:3" ht="12.75">
      <c r="B23" s="10"/>
      <c r="C23" s="10"/>
    </row>
    <row r="24" ht="12.75">
      <c r="C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131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52</v>
      </c>
      <c r="B2" s="15" t="s">
        <v>33</v>
      </c>
      <c r="C2" s="44" t="s">
        <v>45</v>
      </c>
      <c r="D2" s="44" t="s">
        <v>46</v>
      </c>
      <c r="E2" s="44" t="s">
        <v>53</v>
      </c>
      <c r="F2" s="44" t="s">
        <v>54</v>
      </c>
      <c r="G2" s="44" t="s">
        <v>55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5" t="s">
        <v>74</v>
      </c>
      <c r="C3" s="116" t="s">
        <v>50</v>
      </c>
      <c r="D3" s="117" t="s">
        <v>51</v>
      </c>
      <c r="E3" s="118">
        <v>12531761.28</v>
      </c>
      <c r="F3" s="119">
        <v>34472</v>
      </c>
      <c r="G3" s="118">
        <v>363.5344998839638</v>
      </c>
      <c r="H3" s="56">
        <v>100</v>
      </c>
      <c r="I3" s="115" t="s">
        <v>75</v>
      </c>
      <c r="J3" s="120" t="s">
        <v>76</v>
      </c>
    </row>
    <row r="4" spans="1:10" ht="14.25" customHeight="1">
      <c r="A4" s="21">
        <v>2</v>
      </c>
      <c r="B4" s="115" t="s">
        <v>43</v>
      </c>
      <c r="C4" s="116" t="s">
        <v>50</v>
      </c>
      <c r="D4" s="117" t="s">
        <v>51</v>
      </c>
      <c r="E4" s="118">
        <v>2441796.49</v>
      </c>
      <c r="F4" s="119">
        <v>45236</v>
      </c>
      <c r="G4" s="118">
        <v>53.97905407197808</v>
      </c>
      <c r="H4" s="88">
        <v>100</v>
      </c>
      <c r="I4" s="115" t="s">
        <v>48</v>
      </c>
      <c r="J4" s="120" t="s">
        <v>49</v>
      </c>
    </row>
    <row r="5" spans="1:10" ht="14.25">
      <c r="A5" s="21">
        <v>3</v>
      </c>
      <c r="B5" s="115" t="s">
        <v>88</v>
      </c>
      <c r="C5" s="116" t="s">
        <v>50</v>
      </c>
      <c r="D5" s="117" t="s">
        <v>51</v>
      </c>
      <c r="E5" s="118">
        <v>2215896.71</v>
      </c>
      <c r="F5" s="119">
        <v>56492</v>
      </c>
      <c r="G5" s="118">
        <v>39.22496477377328</v>
      </c>
      <c r="H5" s="56">
        <v>100</v>
      </c>
      <c r="I5" s="115" t="s">
        <v>56</v>
      </c>
      <c r="J5" s="120" t="s">
        <v>57</v>
      </c>
    </row>
    <row r="6" spans="1:10" ht="14.25">
      <c r="A6" s="21">
        <v>4</v>
      </c>
      <c r="B6" s="115" t="s">
        <v>142</v>
      </c>
      <c r="C6" s="116" t="s">
        <v>50</v>
      </c>
      <c r="D6" s="117" t="s">
        <v>148</v>
      </c>
      <c r="E6" s="118">
        <v>1455640.6403</v>
      </c>
      <c r="F6" s="119">
        <v>2941</v>
      </c>
      <c r="G6" s="118">
        <v>494.9475145528732</v>
      </c>
      <c r="H6" s="56">
        <v>1000</v>
      </c>
      <c r="I6" s="115" t="s">
        <v>26</v>
      </c>
      <c r="J6" s="120" t="s">
        <v>44</v>
      </c>
    </row>
    <row r="7" spans="1:10" s="45" customFormat="1" ht="14.25" collapsed="1">
      <c r="A7" s="21">
        <v>5</v>
      </c>
      <c r="B7" s="115" t="s">
        <v>42</v>
      </c>
      <c r="C7" s="116" t="s">
        <v>50</v>
      </c>
      <c r="D7" s="117" t="s">
        <v>51</v>
      </c>
      <c r="E7" s="118">
        <v>1130993.14</v>
      </c>
      <c r="F7" s="119">
        <v>820</v>
      </c>
      <c r="G7" s="118">
        <v>1379.2599268292681</v>
      </c>
      <c r="H7" s="56">
        <v>1000</v>
      </c>
      <c r="I7" s="115" t="s">
        <v>31</v>
      </c>
      <c r="J7" s="120" t="s">
        <v>128</v>
      </c>
    </row>
    <row r="8" spans="1:10" s="45" customFormat="1" ht="14.25">
      <c r="A8" s="21">
        <v>6</v>
      </c>
      <c r="B8" s="115" t="s">
        <v>105</v>
      </c>
      <c r="C8" s="116" t="s">
        <v>50</v>
      </c>
      <c r="D8" s="117" t="s">
        <v>51</v>
      </c>
      <c r="E8" s="118">
        <v>916971.07</v>
      </c>
      <c r="F8" s="119">
        <v>910</v>
      </c>
      <c r="G8" s="118">
        <v>1007.6605164835164</v>
      </c>
      <c r="H8" s="56">
        <v>1000</v>
      </c>
      <c r="I8" s="115" t="s">
        <v>20</v>
      </c>
      <c r="J8" s="120" t="s">
        <v>59</v>
      </c>
    </row>
    <row r="9" spans="1:10" s="45" customFormat="1" ht="14.25">
      <c r="A9" s="21">
        <v>7</v>
      </c>
      <c r="B9" s="115" t="s">
        <v>90</v>
      </c>
      <c r="C9" s="116" t="s">
        <v>50</v>
      </c>
      <c r="D9" s="117" t="s">
        <v>51</v>
      </c>
      <c r="E9" s="118">
        <v>619553.62</v>
      </c>
      <c r="F9" s="119">
        <v>679</v>
      </c>
      <c r="G9" s="118">
        <v>912.4501030927835</v>
      </c>
      <c r="H9" s="56">
        <v>1000</v>
      </c>
      <c r="I9" s="115" t="s">
        <v>91</v>
      </c>
      <c r="J9" s="120" t="s">
        <v>61</v>
      </c>
    </row>
    <row r="10" spans="1:10" ht="15.75" thickBot="1">
      <c r="A10" s="177" t="s">
        <v>63</v>
      </c>
      <c r="B10" s="178"/>
      <c r="C10" s="121" t="s">
        <v>64</v>
      </c>
      <c r="D10" s="121" t="s">
        <v>64</v>
      </c>
      <c r="E10" s="104">
        <f>SUM(E3:E9)</f>
        <v>21312612.950300004</v>
      </c>
      <c r="F10" s="105">
        <f>SUM(F3:F9)</f>
        <v>141550</v>
      </c>
      <c r="G10" s="121" t="s">
        <v>64</v>
      </c>
      <c r="H10" s="121" t="s">
        <v>64</v>
      </c>
      <c r="I10" s="121" t="s">
        <v>64</v>
      </c>
      <c r="J10" s="122" t="s">
        <v>64</v>
      </c>
    </row>
  </sheetData>
  <mergeCells count="2">
    <mergeCell ref="A1:J1"/>
    <mergeCell ref="A10:B10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5.75" customHeight="1" thickBot="1">
      <c r="A2" s="181" t="s">
        <v>52</v>
      </c>
      <c r="B2" s="108"/>
      <c r="C2" s="109"/>
      <c r="D2" s="110"/>
      <c r="E2" s="183" t="s">
        <v>89</v>
      </c>
      <c r="F2" s="183"/>
      <c r="G2" s="183"/>
      <c r="H2" s="183"/>
      <c r="I2" s="183"/>
      <c r="J2" s="183"/>
      <c r="K2" s="183"/>
    </row>
    <row r="3" spans="1:11" ht="45.75" thickBot="1">
      <c r="A3" s="182"/>
      <c r="B3" s="111" t="s">
        <v>33</v>
      </c>
      <c r="C3" s="26" t="s">
        <v>13</v>
      </c>
      <c r="D3" s="26" t="s">
        <v>14</v>
      </c>
      <c r="E3" s="17" t="s">
        <v>119</v>
      </c>
      <c r="F3" s="17" t="s">
        <v>129</v>
      </c>
      <c r="G3" s="17" t="s">
        <v>133</v>
      </c>
      <c r="H3" s="17" t="s">
        <v>113</v>
      </c>
      <c r="I3" s="17" t="s">
        <v>134</v>
      </c>
      <c r="J3" s="17" t="s">
        <v>65</v>
      </c>
      <c r="K3" s="18" t="s">
        <v>120</v>
      </c>
    </row>
    <row r="4" spans="1:11" ht="14.25" collapsed="1">
      <c r="A4" s="21">
        <v>1</v>
      </c>
      <c r="B4" s="27" t="s">
        <v>90</v>
      </c>
      <c r="C4" s="112">
        <v>38441</v>
      </c>
      <c r="D4" s="112">
        <v>38625</v>
      </c>
      <c r="E4" s="106">
        <v>-0.004676555025353468</v>
      </c>
      <c r="F4" s="106">
        <v>-0.067197309930499</v>
      </c>
      <c r="G4" s="106">
        <v>-0.0878300691013435</v>
      </c>
      <c r="H4" s="106">
        <v>-0.16838145652091796</v>
      </c>
      <c r="I4" s="106">
        <v>-0.048106324957348345</v>
      </c>
      <c r="J4" s="113">
        <v>-0.0875498969072167</v>
      </c>
      <c r="K4" s="162">
        <v>-0.009682809486068034</v>
      </c>
    </row>
    <row r="5" spans="1:11" ht="14.25" collapsed="1">
      <c r="A5" s="21">
        <v>2</v>
      </c>
      <c r="B5" s="27" t="s">
        <v>74</v>
      </c>
      <c r="C5" s="112">
        <v>38862</v>
      </c>
      <c r="D5" s="112">
        <v>38958</v>
      </c>
      <c r="E5" s="106">
        <v>0.19701709642689713</v>
      </c>
      <c r="F5" s="106">
        <v>0.30291962038932585</v>
      </c>
      <c r="G5" s="106">
        <v>0.1930668317149904</v>
      </c>
      <c r="H5" s="106">
        <v>0.310350394359735</v>
      </c>
      <c r="I5" s="106">
        <v>0.21103331977437279</v>
      </c>
      <c r="J5" s="113">
        <v>2.635344998839656</v>
      </c>
      <c r="K5" s="163">
        <v>0.16389734222441188</v>
      </c>
    </row>
    <row r="6" spans="1:11" ht="14.25">
      <c r="A6" s="21">
        <v>3</v>
      </c>
      <c r="B6" s="27" t="s">
        <v>142</v>
      </c>
      <c r="C6" s="112">
        <v>39048</v>
      </c>
      <c r="D6" s="112">
        <v>39140</v>
      </c>
      <c r="E6" s="106">
        <v>0.048983124782388865</v>
      </c>
      <c r="F6" s="106">
        <v>-0.02606224413374636</v>
      </c>
      <c r="G6" s="106">
        <v>-0.14805976611510496</v>
      </c>
      <c r="H6" s="106">
        <v>-0.16442775650263908</v>
      </c>
      <c r="I6" s="106">
        <v>-0.022815021076221798</v>
      </c>
      <c r="J6" s="113">
        <v>-0.5050524854471332</v>
      </c>
      <c r="K6" s="163">
        <v>-0.08410428681517756</v>
      </c>
    </row>
    <row r="7" spans="1:11" ht="14.25">
      <c r="A7" s="21">
        <v>4</v>
      </c>
      <c r="B7" s="27" t="s">
        <v>42</v>
      </c>
      <c r="C7" s="112">
        <v>39100</v>
      </c>
      <c r="D7" s="112">
        <v>39268</v>
      </c>
      <c r="E7" s="106">
        <v>0.035441481784147744</v>
      </c>
      <c r="F7" s="106">
        <v>0.04597278362455648</v>
      </c>
      <c r="G7" s="106">
        <v>0.011736113987767416</v>
      </c>
      <c r="H7" s="106">
        <v>0.05728221962615887</v>
      </c>
      <c r="I7" s="106" t="s">
        <v>29</v>
      </c>
      <c r="J7" s="113">
        <v>0.37925992682925536</v>
      </c>
      <c r="K7" s="163">
        <v>0.04290070504343402</v>
      </c>
    </row>
    <row r="8" spans="1:11" ht="14.25">
      <c r="A8" s="21">
        <v>5</v>
      </c>
      <c r="B8" s="27" t="s">
        <v>43</v>
      </c>
      <c r="C8" s="112">
        <v>39269</v>
      </c>
      <c r="D8" s="112">
        <v>39420</v>
      </c>
      <c r="E8" s="106" t="s">
        <v>29</v>
      </c>
      <c r="F8" s="106">
        <v>-0.005808806183498105</v>
      </c>
      <c r="G8" s="106">
        <v>-0.01113640698299767</v>
      </c>
      <c r="H8" s="106">
        <v>-0.023870667573644422</v>
      </c>
      <c r="I8" s="106">
        <v>-0.0036916748780145836</v>
      </c>
      <c r="J8" s="113">
        <v>-0.4602094592802167</v>
      </c>
      <c r="K8" s="163">
        <v>-0.0816544189012467</v>
      </c>
    </row>
    <row r="9" spans="1:11" s="20" customFormat="1" ht="14.25">
      <c r="A9" s="21">
        <v>6</v>
      </c>
      <c r="B9" s="27" t="s">
        <v>105</v>
      </c>
      <c r="C9" s="112">
        <v>39647</v>
      </c>
      <c r="D9" s="112">
        <v>39861</v>
      </c>
      <c r="E9" s="106" t="s">
        <v>29</v>
      </c>
      <c r="F9" s="106">
        <v>0.15187932717371466</v>
      </c>
      <c r="G9" s="106">
        <v>0.10073775301830357</v>
      </c>
      <c r="H9" s="106">
        <v>0.2883841270563865</v>
      </c>
      <c r="I9" s="106">
        <v>0.14874321210085606</v>
      </c>
      <c r="J9" s="113">
        <v>0.007660516483518398</v>
      </c>
      <c r="K9" s="131">
        <v>0.001266331861528025</v>
      </c>
    </row>
    <row r="10" spans="1:11" s="20" customFormat="1" ht="14.25">
      <c r="A10" s="21">
        <v>7</v>
      </c>
      <c r="B10" s="27" t="s">
        <v>88</v>
      </c>
      <c r="C10" s="112">
        <v>40253</v>
      </c>
      <c r="D10" s="112">
        <v>40445</v>
      </c>
      <c r="E10" s="106">
        <v>0.10850646073959447</v>
      </c>
      <c r="F10" s="106">
        <v>0.11498736978290203</v>
      </c>
      <c r="G10" s="106">
        <v>-0.0375223861993943</v>
      </c>
      <c r="H10" s="106">
        <v>-0.08328455283479375</v>
      </c>
      <c r="I10" s="106">
        <v>0.07517510297697072</v>
      </c>
      <c r="J10" s="113">
        <v>-0.607750352262266</v>
      </c>
      <c r="K10" s="131">
        <v>-0.19042658733519258</v>
      </c>
    </row>
    <row r="11" spans="1:11" ht="15.75" thickBot="1">
      <c r="A11" s="150"/>
      <c r="B11" s="155" t="s">
        <v>136</v>
      </c>
      <c r="C11" s="156" t="s">
        <v>64</v>
      </c>
      <c r="D11" s="156" t="s">
        <v>64</v>
      </c>
      <c r="E11" s="157">
        <f aca="true" t="shared" si="0" ref="E11:J11">AVERAGE(E4:E10)</f>
        <v>0.07705432174153495</v>
      </c>
      <c r="F11" s="157">
        <f t="shared" si="0"/>
        <v>0.07381296296039365</v>
      </c>
      <c r="G11" s="157">
        <f t="shared" si="0"/>
        <v>0.0029988671888887064</v>
      </c>
      <c r="H11" s="157">
        <f t="shared" si="0"/>
        <v>0.03086461537289788</v>
      </c>
      <c r="I11" s="157">
        <f t="shared" si="0"/>
        <v>0.06005643565676914</v>
      </c>
      <c r="J11" s="157">
        <f t="shared" si="0"/>
        <v>0.19452903546508526</v>
      </c>
      <c r="K11" s="156" t="s">
        <v>64</v>
      </c>
    </row>
    <row r="12" spans="1:11" ht="15" thickBot="1">
      <c r="A12" s="189" t="s">
        <v>121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7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4"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4"/>
  <sheetViews>
    <sheetView zoomScale="85" zoomScaleNormal="85" workbookViewId="0" topLeftCell="A1">
      <selection activeCell="D11" sqref="D11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5" t="s">
        <v>116</v>
      </c>
      <c r="B1" s="185"/>
      <c r="C1" s="185"/>
      <c r="D1" s="185"/>
      <c r="E1" s="185"/>
      <c r="F1" s="185"/>
      <c r="G1" s="185"/>
    </row>
    <row r="2" spans="1:7" s="31" customFormat="1" ht="15.75" customHeight="1" thickBot="1">
      <c r="A2" s="181" t="s">
        <v>52</v>
      </c>
      <c r="B2" s="96"/>
      <c r="C2" s="186" t="s">
        <v>34</v>
      </c>
      <c r="D2" s="187"/>
      <c r="E2" s="186" t="s">
        <v>35</v>
      </c>
      <c r="F2" s="187"/>
      <c r="G2" s="97"/>
    </row>
    <row r="3" spans="1:7" s="31" customFormat="1" ht="45.75" thickBot="1">
      <c r="A3" s="182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127</v>
      </c>
    </row>
    <row r="4" spans="1:7" s="31" customFormat="1" ht="14.25">
      <c r="A4" s="21">
        <v>1</v>
      </c>
      <c r="B4" s="37" t="s">
        <v>74</v>
      </c>
      <c r="C4" s="38">
        <v>2063.51424</v>
      </c>
      <c r="D4" s="106">
        <v>0.197121278482935</v>
      </c>
      <c r="E4" s="39">
        <v>3</v>
      </c>
      <c r="F4" s="106">
        <v>8.703472685601556E-05</v>
      </c>
      <c r="G4" s="40">
        <v>1.0782519588614632</v>
      </c>
    </row>
    <row r="5" spans="1:7" s="31" customFormat="1" ht="14.25">
      <c r="A5" s="21">
        <v>2</v>
      </c>
      <c r="B5" s="37" t="s">
        <v>142</v>
      </c>
      <c r="C5" s="38">
        <v>67.97233000000008</v>
      </c>
      <c r="D5" s="106">
        <v>0.04898312478239497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42</v>
      </c>
      <c r="C6" s="38">
        <v>38.71205999999982</v>
      </c>
      <c r="D6" s="106">
        <v>0.035441481784157444</v>
      </c>
      <c r="E6" s="39">
        <v>0</v>
      </c>
      <c r="F6" s="106">
        <v>0</v>
      </c>
      <c r="G6" s="40">
        <v>0</v>
      </c>
    </row>
    <row r="7" spans="1:7" s="31" customFormat="1" ht="14.25">
      <c r="A7" s="21">
        <v>4</v>
      </c>
      <c r="B7" s="37" t="s">
        <v>90</v>
      </c>
      <c r="C7" s="38">
        <v>-2.9109899999999906</v>
      </c>
      <c r="D7" s="106">
        <v>-0.004676555025353153</v>
      </c>
      <c r="E7" s="39">
        <v>0</v>
      </c>
      <c r="F7" s="106">
        <v>0</v>
      </c>
      <c r="G7" s="40">
        <v>0</v>
      </c>
    </row>
    <row r="8" spans="1:7" s="31" customFormat="1" ht="14.25">
      <c r="A8" s="21">
        <v>5</v>
      </c>
      <c r="B8" s="37" t="s">
        <v>88</v>
      </c>
      <c r="C8" s="38">
        <v>199.06940999999992</v>
      </c>
      <c r="D8" s="106">
        <v>0.09870424205384364</v>
      </c>
      <c r="E8" s="39">
        <v>-504</v>
      </c>
      <c r="F8" s="106">
        <v>-0.008842725805319671</v>
      </c>
      <c r="G8" s="40">
        <v>-18.49207838329841</v>
      </c>
    </row>
    <row r="9" spans="1:7" s="31" customFormat="1" ht="14.25">
      <c r="A9" s="21">
        <v>6</v>
      </c>
      <c r="B9" s="37" t="s">
        <v>105</v>
      </c>
      <c r="C9" s="38" t="s">
        <v>29</v>
      </c>
      <c r="D9" s="106" t="s">
        <v>29</v>
      </c>
      <c r="E9" s="39" t="s">
        <v>29</v>
      </c>
      <c r="F9" s="106" t="s">
        <v>29</v>
      </c>
      <c r="G9" s="40" t="s">
        <v>29</v>
      </c>
    </row>
    <row r="10" spans="1:7" s="31" customFormat="1" ht="14.25">
      <c r="A10" s="21">
        <v>7</v>
      </c>
      <c r="B10" s="37" t="s">
        <v>43</v>
      </c>
      <c r="C10" s="38" t="s">
        <v>29</v>
      </c>
      <c r="D10" s="106" t="s">
        <v>29</v>
      </c>
      <c r="E10" s="39" t="s">
        <v>29</v>
      </c>
      <c r="F10" s="106" t="s">
        <v>29</v>
      </c>
      <c r="G10" s="40" t="s">
        <v>29</v>
      </c>
    </row>
    <row r="11" spans="1:7" s="31" customFormat="1" ht="15.75" thickBot="1">
      <c r="A11" s="123"/>
      <c r="B11" s="98" t="s">
        <v>63</v>
      </c>
      <c r="C11" s="124">
        <v>2366.3570499999996</v>
      </c>
      <c r="D11" s="103">
        <v>0.15181131163267683</v>
      </c>
      <c r="E11" s="100">
        <v>-501</v>
      </c>
      <c r="F11" s="103">
        <v>-0.005223919503675512</v>
      </c>
      <c r="G11" s="101">
        <v>-17.413826424436945</v>
      </c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33</v>
      </c>
      <c r="C38" s="35" t="s">
        <v>71</v>
      </c>
      <c r="D38" s="35" t="s">
        <v>72</v>
      </c>
      <c r="E38" s="36" t="s">
        <v>67</v>
      </c>
    </row>
    <row r="39" spans="1:5" ht="14.25">
      <c r="A39" s="22">
        <v>1</v>
      </c>
      <c r="B39" s="37" t="str">
        <f>B4</f>
        <v>Платинум</v>
      </c>
      <c r="C39" s="128">
        <f>C4</f>
        <v>2063.51424</v>
      </c>
      <c r="D39" s="106">
        <f>D4</f>
        <v>0.197121278482935</v>
      </c>
      <c r="E39" s="129">
        <f>G4</f>
        <v>1.0782519588614632</v>
      </c>
    </row>
    <row r="40" spans="1:5" ht="14.25">
      <c r="A40" s="22">
        <v>2</v>
      </c>
      <c r="B40" s="37" t="str">
        <f aca="true" t="shared" si="0" ref="B40:D43">B5</f>
        <v>ТАСК Український Капітал</v>
      </c>
      <c r="C40" s="128">
        <f t="shared" si="0"/>
        <v>67.97233000000008</v>
      </c>
      <c r="D40" s="106">
        <f t="shared" si="0"/>
        <v>0.04898312478239497</v>
      </c>
      <c r="E40" s="129">
        <f>G5</f>
        <v>0</v>
      </c>
    </row>
    <row r="41" spans="1:5" ht="14.25">
      <c r="A41" s="22">
        <v>3</v>
      </c>
      <c r="B41" s="37" t="str">
        <f t="shared" si="0"/>
        <v>Збалансований фонд "Паритет"</v>
      </c>
      <c r="C41" s="128">
        <f t="shared" si="0"/>
        <v>38.71205999999982</v>
      </c>
      <c r="D41" s="106">
        <f t="shared" si="0"/>
        <v>0.035441481784157444</v>
      </c>
      <c r="E41" s="129">
        <f>G6</f>
        <v>0</v>
      </c>
    </row>
    <row r="42" spans="1:5" ht="14.25">
      <c r="A42" s="22">
        <v>4</v>
      </c>
      <c r="B42" s="37" t="str">
        <f t="shared" si="0"/>
        <v>Оптімум</v>
      </c>
      <c r="C42" s="128">
        <f t="shared" si="0"/>
        <v>-2.9109899999999906</v>
      </c>
      <c r="D42" s="106">
        <f t="shared" si="0"/>
        <v>-0.004676555025353153</v>
      </c>
      <c r="E42" s="129">
        <f>G7</f>
        <v>0</v>
      </c>
    </row>
    <row r="43" spans="1:5" ht="14.25">
      <c r="A43" s="22">
        <v>5</v>
      </c>
      <c r="B43" s="37" t="str">
        <f t="shared" si="0"/>
        <v>Аурум</v>
      </c>
      <c r="C43" s="128">
        <f t="shared" si="0"/>
        <v>199.06940999999992</v>
      </c>
      <c r="D43" s="106">
        <f t="shared" si="0"/>
        <v>0.09870424205384364</v>
      </c>
      <c r="E43" s="129">
        <f>G8</f>
        <v>-18.49207838329841</v>
      </c>
    </row>
    <row r="44" spans="2:5" ht="14.25">
      <c r="B44" s="37"/>
      <c r="C44" s="128"/>
      <c r="D44" s="106"/>
      <c r="E44" s="12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7" sqref="A7:IV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111</v>
      </c>
      <c r="C1" s="10"/>
      <c r="D1" s="10"/>
    </row>
    <row r="2" spans="1:4" ht="14.25">
      <c r="A2" s="27" t="s">
        <v>90</v>
      </c>
      <c r="B2" s="143">
        <v>-0.004676555025353468</v>
      </c>
      <c r="C2" s="10"/>
      <c r="D2" s="10"/>
    </row>
    <row r="3" spans="1:4" ht="14.25">
      <c r="A3" s="27" t="s">
        <v>42</v>
      </c>
      <c r="B3" s="143">
        <v>0.035441481784147744</v>
      </c>
      <c r="C3" s="10"/>
      <c r="D3" s="10"/>
    </row>
    <row r="4" spans="1:4" ht="14.25">
      <c r="A4" s="27" t="s">
        <v>142</v>
      </c>
      <c r="B4" s="143">
        <v>0.048983124782388865</v>
      </c>
      <c r="C4" s="10"/>
      <c r="D4" s="10"/>
    </row>
    <row r="5" spans="1:4" ht="14.25">
      <c r="A5" s="27" t="s">
        <v>88</v>
      </c>
      <c r="B5" s="143">
        <v>0.10850646073959447</v>
      </c>
      <c r="C5" s="10"/>
      <c r="D5" s="10"/>
    </row>
    <row r="6" spans="1:4" ht="14.25">
      <c r="A6" s="27" t="s">
        <v>74</v>
      </c>
      <c r="B6" s="143">
        <v>0.19701709642689713</v>
      </c>
      <c r="C6" s="10"/>
      <c r="D6" s="10"/>
    </row>
    <row r="7" spans="1:4" ht="14.25">
      <c r="A7" s="27" t="s">
        <v>38</v>
      </c>
      <c r="B7" s="144">
        <v>0.07705432174153495</v>
      </c>
      <c r="C7" s="10"/>
      <c r="D7" s="10"/>
    </row>
    <row r="8" spans="1:4" ht="14.25">
      <c r="A8" s="27" t="s">
        <v>1</v>
      </c>
      <c r="B8" s="144">
        <v>0.13461499667144117</v>
      </c>
      <c r="C8" s="10"/>
      <c r="D8" s="10"/>
    </row>
    <row r="9" spans="1:4" ht="14.25">
      <c r="A9" s="27" t="s">
        <v>0</v>
      </c>
      <c r="B9" s="144">
        <v>0.16411664705113105</v>
      </c>
      <c r="C9" s="10"/>
      <c r="D9" s="10"/>
    </row>
    <row r="10" spans="1:4" ht="14.25">
      <c r="A10" s="27" t="s">
        <v>39</v>
      </c>
      <c r="B10" s="144">
        <v>0.7297565662889294</v>
      </c>
      <c r="C10" s="10"/>
      <c r="D10" s="10"/>
    </row>
    <row r="11" spans="1:4" ht="14.25">
      <c r="A11" s="27" t="s">
        <v>40</v>
      </c>
      <c r="B11" s="144">
        <v>0.7327461435412046</v>
      </c>
      <c r="C11" s="10"/>
      <c r="D11" s="10"/>
    </row>
    <row r="12" spans="1:4" ht="14.25">
      <c r="A12" s="27" t="s">
        <v>41</v>
      </c>
      <c r="B12" s="144">
        <v>0.017643835616438355</v>
      </c>
      <c r="C12" s="10"/>
      <c r="D12" s="10"/>
    </row>
    <row r="13" spans="1:4" ht="15" thickBot="1">
      <c r="A13" s="84" t="s">
        <v>141</v>
      </c>
      <c r="B13" s="145">
        <v>0.6415991942199675</v>
      </c>
      <c r="C13" s="10"/>
      <c r="D13" s="10"/>
    </row>
    <row r="14" spans="2:4" ht="12.75">
      <c r="B14" s="10"/>
      <c r="C14" s="10"/>
      <c r="D14" s="10"/>
    </row>
    <row r="15" spans="1:4" ht="14.25">
      <c r="A15" s="58"/>
      <c r="B15" s="59"/>
      <c r="C15" s="10"/>
      <c r="D15" s="10"/>
    </row>
    <row r="16" spans="1:4" ht="14.25">
      <c r="A16" s="58"/>
      <c r="B16" s="59"/>
      <c r="C16" s="10"/>
      <c r="D16" s="10"/>
    </row>
    <row r="17" spans="1:4" ht="14.25">
      <c r="A17" s="58"/>
      <c r="B17" s="59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2015-03-04T09:31:50Z</dcterms:modified>
  <cp:category/>
  <cp:version/>
  <cp:contentType/>
  <cp:contentStatus/>
</cp:coreProperties>
</file>