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'інд+дох'!$A$27:$C$27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<sst xmlns="http://schemas.openxmlformats.org/spreadsheetml/2006/main" count="347" uniqueCount="128">
  <si>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</si>
  <si>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</si>
  <si>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</si>
  <si>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</si>
  <si>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</si>
  <si>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</si>
  <si>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</si>
  <si>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</si>
  <si>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</si>
  <si>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</si>
  <si>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</si>
  <si>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</si>
  <si>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</si>
  <si>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</si>
  <si>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</si>
  <si>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</si>
  <si>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</si>
  <si>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</si>
  <si>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</si>
  <si>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</si>
  <si>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</si>
  <si>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</si>
  <si>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</si>
  <si>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</si>
  <si>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</si>
  <si>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</si>
  <si>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</si>
  <si>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</si>
  <si>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</si>
  <si>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</si>
  <si>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</si>
  <si>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</si>
  <si>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</si>
  <si>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</si>
  <si>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</si>
  <si>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</si>
  <si>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</si>
  <si>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</si>
  <si>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</si>
  <si>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</si>
  <si>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</si>
  <si>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</si>
  <si>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</si>
  <si>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</si>
  <si>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</si>
  <si>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</si>
  <si>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</si>
  <si>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</si>
  <si>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</si>
  <si>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</si>
  <si>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</si>
  <si>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</si>
  <si>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</si>
  <si>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</si>
  <si>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</si>
  <si>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</si>
  <si>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</si>
  <si>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</si>
  <si>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</si>
  <si>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</si>
  <si>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</si>
  <si>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</si>
  <si>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</si>
  <si>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</si>
  <si>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</si>
  <si>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</si>
  <si>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</si>
  <si>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</si>
  <si>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</si>
  <si>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</si>
  <si>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</si>
  <si>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</si>
  <si>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</si>
  <si>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</si>
  <si>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</si>
  <si>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</si>
  <si>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</si>
  <si>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</si>
  <si>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</si>
  <si>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</si>
  <si>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</si>
  <si>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</si>
  <si>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</si>
  <si>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</si>
  <si>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</si>
  <si>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</si>
  <si>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</si>
  <si>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</si>
  <si>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</si>
  <si>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</si>
  <si>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</si>
  <si>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</si>
  <si>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</si>
  <si>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</si>
  <si>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</si>
  <si>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</si>
  <si>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</si>
  <si>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</si>
  <si>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</si>
  <si>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</si>
  <si>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</si>
  <si>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</si>
  <si>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</si>
  <si>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</si>
  <si>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</si>
  <si>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</si>
  <si>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</si>
  <si>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</si>
  <si>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</si>
  <si>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</si>
  <si>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</si>
  <si>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</si>
  <si>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</si>
  <si>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</si>
  <si>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</si>
  <si>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</si>
  <si>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</si>
  <si>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</si>
  <si>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</si>
  <si>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</si>
  <si>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</si>
  <si>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з початку 2018 року</t>
  </si>
  <si>
    <t>серпень</t>
  </si>
  <si>
    <t>Бонум Оптімум</t>
  </si>
  <si>
    <t>ТОВ КУА "Бонум Груп"</t>
  </si>
  <si>
    <t>http://bonum-group.com/</t>
  </si>
  <si>
    <t>н.д.</t>
  </si>
  <si>
    <t>вересень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</si>
</sst>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.5"/>
      <name val="Arial Cyr"/>
      <family val="0"/>
    </font>
    <font>
      <b/>
      <sz val="9.5"/>
      <color indexed="12"/>
      <name val="Arial Cyr"/>
      <family val="0"/>
    </font>
    <font>
      <b/>
      <sz val="9.5"/>
      <color indexed="17"/>
      <name val="Arial Cyr"/>
      <family val="0"/>
    </font>
    <font>
      <b/>
      <sz val="9.5"/>
      <color indexed="20"/>
      <name val="Arial Cyr"/>
      <family val="0"/>
    </font>
    <font>
      <b/>
      <sz val="9.5"/>
      <color indexed="23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0" fontId="12" fillId="0" borderId="5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35"/>
          <c:w val="0.986"/>
          <c:h val="0.5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9177749"/>
        <c:axId val="38382014"/>
      </c:barChart>
      <c:catAx>
        <c:axId val="191777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8382014"/>
        <c:crosses val="autoZero"/>
        <c:auto val="1"/>
        <c:lblOffset val="0"/>
        <c:noMultiLvlLbl val="0"/>
      </c:catAx>
      <c:valAx>
        <c:axId val="38382014"/>
        <c:scaling>
          <c:orientation val="minMax"/>
          <c:max val="0.71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177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90075"/>
          <c:w val="0.65"/>
          <c:h val="0.0617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'інд+дох'!$B$27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'інд+дох'!$B$28:$B$40</c:f>
              <c:numCache/>
            </c:numRef>
          </c:val>
        </c:ser>
        <c:ser>
          <c:idx val="1"/>
          <c:order val="1"/>
          <c:tx>
            <c:strRef>
              <c:f>'інд+дох'!$C$27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'інд+дох'!$C$28:$C$40</c:f>
              <c:numCache/>
            </c:numRef>
          </c:val>
        </c:ser>
        <c:overlap val="-20"/>
        <c:gapWidth val="100"/>
        <c:axId val="9893807"/>
        <c:axId val="21935400"/>
      </c:barChart>
      <c:catAx>
        <c:axId val="98938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35400"/>
        <c:crosses val="autoZero"/>
        <c:auto val="0"/>
        <c:lblOffset val="100"/>
        <c:tickLblSkip val="1"/>
        <c:noMultiLvlLbl val="0"/>
      </c:catAx>
      <c:valAx>
        <c:axId val="21935400"/>
        <c:scaling>
          <c:orientation val="minMax"/>
          <c:max val="0.71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93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ВЧА'!$B$56:$B$66</c:f>
              <c:strCache/>
            </c:strRef>
          </c:cat>
          <c:val>
            <c:numRef>
              <c:f>'В_динаміка ВЧА'!$C$56:$C$66</c:f>
              <c:numCache/>
            </c:numRef>
          </c:val>
        </c:ser>
        <c:ser>
          <c:idx val="0"/>
          <c:order val="1"/>
          <c:tx>
            <c:strRef>
              <c:f>'В_динаміка ВЧА'!$E$55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ВЧА'!$B$56:$B$66</c:f>
              <c:strCache/>
            </c:strRef>
          </c:cat>
          <c:val>
            <c:numRef>
              <c:f>'В_динаміка ВЧА'!$E$56:$E$66</c:f>
              <c:numCache/>
            </c:numRef>
          </c:val>
        </c:ser>
        <c:overlap val="-30"/>
        <c:axId val="63200873"/>
        <c:axId val="31936946"/>
      </c:barChart>
      <c:lineChart>
        <c:grouping val="standard"/>
        <c:varyColors val="0"/>
        <c:ser>
          <c:idx val="2"/>
          <c:order val="2"/>
          <c:tx>
            <c:strRef>
              <c:f>'В_динаміка ВЧА'!$D$55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ВЧА'!$B$56:$B$65</c:f>
              <c:strCache/>
            </c:strRef>
          </c:cat>
          <c:val>
            <c:numRef>
              <c:f>'В_динаміка ВЧА'!$D$56:$D$65</c:f>
              <c:numCache/>
            </c:numRef>
          </c:val>
          <c:smooth val="0"/>
        </c:ser>
        <c:axId val="18997059"/>
        <c:axId val="36755804"/>
      </c:lineChart>
      <c:catAx>
        <c:axId val="632008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1936946"/>
        <c:crosses val="autoZero"/>
        <c:auto val="0"/>
        <c:lblOffset val="40"/>
        <c:noMultiLvlLbl val="0"/>
      </c:catAx>
      <c:valAx>
        <c:axId val="31936946"/>
        <c:scaling>
          <c:orientation val="minMax"/>
          <c:max val="500"/>
          <c:min val="-300"/>
        </c:scaling>
        <c:axPos val="l"/>
        <c:delete val="0"/>
        <c:numFmt formatCode="#,##0" sourceLinked="0"/>
        <c:majorTickMark val="in"/>
        <c:minorTickMark val="none"/>
        <c:tickLblPos val="nextTo"/>
        <c:crossAx val="63200873"/>
        <c:crossesAt val="1"/>
        <c:crossBetween val="between"/>
        <c:dispUnits/>
      </c:valAx>
      <c:catAx>
        <c:axId val="18997059"/>
        <c:scaling>
          <c:orientation val="minMax"/>
        </c:scaling>
        <c:axPos val="b"/>
        <c:delete val="1"/>
        <c:majorTickMark val="in"/>
        <c:minorTickMark val="none"/>
        <c:tickLblPos val="nextTo"/>
        <c:crossAx val="36755804"/>
        <c:crosses val="autoZero"/>
        <c:auto val="0"/>
        <c:lblOffset val="100"/>
        <c:noMultiLvlLbl val="0"/>
      </c:catAx>
      <c:valAx>
        <c:axId val="36755804"/>
        <c:scaling>
          <c:orientation val="minMax"/>
          <c:max val="0.7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89970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62366781"/>
        <c:axId val="24430118"/>
      </c:barChart>
      <c:catAx>
        <c:axId val="6236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30118"/>
        <c:crosses val="autoZero"/>
        <c:auto val="0"/>
        <c:lblOffset val="0"/>
        <c:tickLblSkip val="1"/>
        <c:noMultiLvlLbl val="0"/>
      </c:catAx>
      <c:valAx>
        <c:axId val="24430118"/>
        <c:scaling>
          <c:orientation val="minMax"/>
          <c:max val="0.07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66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ВЧА'!$B$34:$B$36</c:f>
              <c:strCache/>
            </c:strRef>
          </c:cat>
          <c:val>
            <c:numRef>
              <c:f>'І_динаміка ВЧА'!$C$34:$C$36</c:f>
              <c:numCache/>
            </c:numRef>
          </c:val>
        </c:ser>
        <c:ser>
          <c:idx val="0"/>
          <c:order val="1"/>
          <c:tx>
            <c:strRef>
              <c:f>'І_динаміка ВЧА'!$E$33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ВЧА'!$B$34:$B$36</c:f>
              <c:strCache/>
            </c:strRef>
          </c:cat>
          <c:val>
            <c:numRef>
              <c:f>'І_динаміка ВЧА'!$E$34:$E$36</c:f>
              <c:numCache/>
            </c:numRef>
          </c:val>
        </c:ser>
        <c:overlap val="-20"/>
        <c:axId val="18544471"/>
        <c:axId val="32682512"/>
      </c:barChart>
      <c:lineChart>
        <c:grouping val="standard"/>
        <c:varyColors val="0"/>
        <c:ser>
          <c:idx val="2"/>
          <c:order val="2"/>
          <c:tx>
            <c:strRef>
              <c:f>'І_динаміка ВЧА'!$D$33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ВЧА'!$D$34:$D$36</c:f>
              <c:numCache/>
            </c:numRef>
          </c:val>
          <c:smooth val="0"/>
        </c:ser>
        <c:axId val="25707153"/>
        <c:axId val="30037786"/>
      </c:lineChart>
      <c:catAx>
        <c:axId val="185444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2682512"/>
        <c:crosses val="autoZero"/>
        <c:auto val="0"/>
        <c:lblOffset val="100"/>
        <c:noMultiLvlLbl val="0"/>
      </c:catAx>
      <c:valAx>
        <c:axId val="32682512"/>
        <c:scaling>
          <c:orientation val="minMax"/>
          <c:max val="3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544471"/>
        <c:crossesAt val="1"/>
        <c:crossBetween val="between"/>
        <c:dispUnits/>
      </c:valAx>
      <c:catAx>
        <c:axId val="25707153"/>
        <c:scaling>
          <c:orientation val="minMax"/>
        </c:scaling>
        <c:axPos val="b"/>
        <c:delete val="1"/>
        <c:majorTickMark val="in"/>
        <c:minorTickMark val="none"/>
        <c:tickLblPos val="nextTo"/>
        <c:crossAx val="30037786"/>
        <c:crosses val="autoZero"/>
        <c:auto val="0"/>
        <c:lblOffset val="100"/>
        <c:noMultiLvlLbl val="0"/>
      </c:catAx>
      <c:valAx>
        <c:axId val="3003778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57071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3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1904619"/>
        <c:axId val="17141572"/>
      </c:barChart>
      <c:catAx>
        <c:axId val="1904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41572"/>
        <c:crosses val="autoZero"/>
        <c:auto val="0"/>
        <c:lblOffset val="100"/>
        <c:tickLblSkip val="1"/>
        <c:noMultiLvlLbl val="0"/>
      </c:catAx>
      <c:valAx>
        <c:axId val="17141572"/>
        <c:scaling>
          <c:orientation val="minMax"/>
          <c:max val="0.07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4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20056421"/>
        <c:axId val="46290062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13957375"/>
        <c:axId val="58507512"/>
      </c:lineChart>
      <c:catAx>
        <c:axId val="200564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6290062"/>
        <c:crosses val="autoZero"/>
        <c:auto val="0"/>
        <c:lblOffset val="100"/>
        <c:noMultiLvlLbl val="0"/>
      </c:catAx>
      <c:valAx>
        <c:axId val="4629006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056421"/>
        <c:crossesAt val="1"/>
        <c:crossBetween val="between"/>
        <c:dispUnits/>
      </c:valAx>
      <c:catAx>
        <c:axId val="13957375"/>
        <c:scaling>
          <c:orientation val="minMax"/>
        </c:scaling>
        <c:axPos val="b"/>
        <c:delete val="1"/>
        <c:majorTickMark val="in"/>
        <c:minorTickMark val="none"/>
        <c:tickLblPos val="nextTo"/>
        <c:crossAx val="58507512"/>
        <c:crosses val="autoZero"/>
        <c:auto val="0"/>
        <c:lblOffset val="100"/>
        <c:noMultiLvlLbl val="0"/>
      </c:catAx>
      <c:valAx>
        <c:axId val="58507512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39573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56805561"/>
        <c:axId val="41488002"/>
      </c:barChart>
      <c:catAx>
        <c:axId val="5680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88002"/>
        <c:crosses val="autoZero"/>
        <c:auto val="0"/>
        <c:lblOffset val="100"/>
        <c:tickLblSkip val="1"/>
        <c:noMultiLvlLbl val="0"/>
      </c:catAx>
      <c:valAx>
        <c:axId val="41488002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0556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24</xdr:row>
      <xdr:rowOff>133350</xdr:rowOff>
    </xdr:to>
    <xdr:graphicFrame>
      <xdr:nvGraphicFramePr>
        <xdr:cNvPr id="1" name="Chart 7"/>
        <xdr:cNvGraphicFramePr/>
      </xdr:nvGraphicFramePr>
      <xdr:xfrm>
        <a:off x="9525" y="1152525"/>
        <a:ext cx="12687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11</xdr:col>
      <xdr:colOff>628650</xdr:colOff>
      <xdr:row>46</xdr:row>
      <xdr:rowOff>133350</xdr:rowOff>
    </xdr:to>
    <xdr:graphicFrame>
      <xdr:nvGraphicFramePr>
        <xdr:cNvPr id="2" name="Chart 9"/>
        <xdr:cNvGraphicFramePr/>
      </xdr:nvGraphicFramePr>
      <xdr:xfrm>
        <a:off x="6067425" y="4791075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95250</xdr:rowOff>
    </xdr:from>
    <xdr:to>
      <xdr:col>7</xdr:col>
      <xdr:colOff>47625</xdr:colOff>
      <xdr:row>49</xdr:row>
      <xdr:rowOff>142875</xdr:rowOff>
    </xdr:to>
    <xdr:graphicFrame>
      <xdr:nvGraphicFramePr>
        <xdr:cNvPr id="1" name="Chart 7"/>
        <xdr:cNvGraphicFramePr/>
      </xdr:nvGraphicFramePr>
      <xdr:xfrm>
        <a:off x="66675" y="487680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56</xdr:row>
      <xdr:rowOff>95250</xdr:rowOff>
    </xdr:to>
    <xdr:graphicFrame>
      <xdr:nvGraphicFramePr>
        <xdr:cNvPr id="1" name="Chart 1"/>
        <xdr:cNvGraphicFramePr/>
      </xdr:nvGraphicFramePr>
      <xdr:xfrm>
        <a:off x="6115050" y="95250"/>
        <a:ext cx="10287000" cy="955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133350</xdr:rowOff>
    </xdr:to>
    <xdr:graphicFrame>
      <xdr:nvGraphicFramePr>
        <xdr:cNvPr id="1" name="Chart 8"/>
        <xdr:cNvGraphicFramePr/>
      </xdr:nvGraphicFramePr>
      <xdr:xfrm>
        <a:off x="0" y="24860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96</v>
      </c>
      <c r="B1" s="72"/>
      <c r="C1" s="72"/>
      <c r="D1" s="73"/>
      <c r="E1" s="73"/>
      <c r="F1" s="73"/>
    </row>
    <row r="2" spans="1:9" ht="15.75" thickBot="1">
      <c r="A2" s="25" t="s">
        <v>59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122</v>
      </c>
      <c r="B3" s="87">
        <v>0.03725413060582228</v>
      </c>
      <c r="C3" s="87">
        <v>-0.0002576544853351015</v>
      </c>
      <c r="D3" s="87">
        <v>0.009744130466668117</v>
      </c>
      <c r="E3" s="87">
        <v>-0.0006583498060957668</v>
      </c>
      <c r="F3" s="87">
        <v>-0.010827342105669324</v>
      </c>
      <c r="G3" s="59"/>
      <c r="H3" s="59"/>
      <c r="I3" s="2"/>
      <c r="J3" s="2"/>
      <c r="K3" s="2"/>
      <c r="L3" s="2"/>
    </row>
    <row r="4" spans="1:12" ht="14.25">
      <c r="A4" s="86" t="s">
        <v>127</v>
      </c>
      <c r="B4" s="87">
        <v>0.019475101452573362</v>
      </c>
      <c r="C4" s="87">
        <v>0.017169120128615045</v>
      </c>
      <c r="D4" s="87">
        <v>0.01191326986572408</v>
      </c>
      <c r="E4" s="87">
        <v>0.02893416299452271</v>
      </c>
      <c r="F4" s="87">
        <v>0.014287909853524017</v>
      </c>
      <c r="G4" s="59"/>
      <c r="H4" s="59"/>
      <c r="I4" s="2"/>
      <c r="J4" s="2"/>
      <c r="K4" s="2"/>
      <c r="L4" s="2"/>
    </row>
    <row r="5" spans="1:12" ht="15" thickBot="1">
      <c r="A5" s="76" t="s">
        <v>121</v>
      </c>
      <c r="B5" s="78">
        <v>0.7063733891957087</v>
      </c>
      <c r="C5" s="78">
        <v>0.21614185937316588</v>
      </c>
      <c r="D5" s="78">
        <v>0.07254402381136152</v>
      </c>
      <c r="E5" s="78">
        <v>0.03871424302054786</v>
      </c>
      <c r="F5" s="78">
        <v>0.18370508547861275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4.25">
      <c r="A21" s="70"/>
      <c r="B21" s="71"/>
      <c r="C21" s="71"/>
      <c r="D21" s="71"/>
      <c r="E21" s="71"/>
      <c r="F21" s="71"/>
    </row>
    <row r="22" spans="1:6" ht="14.25">
      <c r="A22" s="70"/>
      <c r="B22" s="71"/>
      <c r="C22" s="71"/>
      <c r="D22" s="71"/>
      <c r="E22" s="71"/>
      <c r="F22" s="71"/>
    </row>
    <row r="23" spans="1:6" ht="14.25">
      <c r="A23" s="70"/>
      <c r="B23" s="71"/>
      <c r="C23" s="71"/>
      <c r="D23" s="71"/>
      <c r="E23" s="71"/>
      <c r="F23" s="71"/>
    </row>
    <row r="24" spans="1:6" ht="14.25">
      <c r="A24" s="70"/>
      <c r="B24" s="71"/>
      <c r="C24" s="71"/>
      <c r="D24" s="71"/>
      <c r="E24" s="71"/>
      <c r="F24" s="71"/>
    </row>
    <row r="25" spans="1:6" ht="14.25">
      <c r="A25" s="70"/>
      <c r="B25" s="71"/>
      <c r="C25" s="71"/>
      <c r="D25" s="71"/>
      <c r="E25" s="71"/>
      <c r="F25" s="71"/>
    </row>
    <row r="26" spans="1:6" ht="15" thickBot="1">
      <c r="A26" s="70"/>
      <c r="B26" s="71"/>
      <c r="C26" s="71"/>
      <c r="D26" s="71"/>
      <c r="E26" s="71"/>
      <c r="F26" s="71"/>
    </row>
    <row r="27" spans="1:6" ht="30.75" thickBot="1">
      <c r="A27" s="25" t="s">
        <v>86</v>
      </c>
      <c r="B27" s="18" t="s">
        <v>91</v>
      </c>
      <c r="C27" s="18" t="s">
        <v>72</v>
      </c>
      <c r="D27" s="75"/>
      <c r="E27" s="71"/>
      <c r="F27" s="71"/>
    </row>
    <row r="28" spans="1:6" ht="14.25">
      <c r="A28" s="27" t="s">
        <v>106</v>
      </c>
      <c r="B28" s="28">
        <v>-0.022605177162996815</v>
      </c>
      <c r="C28" s="66">
        <v>-0.0715501724761397</v>
      </c>
      <c r="D28" s="75"/>
      <c r="E28" s="71"/>
      <c r="F28" s="71"/>
    </row>
    <row r="29" spans="1:6" ht="14.25">
      <c r="A29" s="27" t="s">
        <v>10</v>
      </c>
      <c r="B29" s="28">
        <v>-0.009489601312190343</v>
      </c>
      <c r="C29" s="66">
        <v>-0.05193750561248034</v>
      </c>
      <c r="D29" s="75"/>
      <c r="E29" s="71"/>
      <c r="F29" s="71"/>
    </row>
    <row r="30" spans="1:6" ht="14.25">
      <c r="A30" s="27" t="s">
        <v>8</v>
      </c>
      <c r="B30" s="28">
        <v>-0.0035867766520668587</v>
      </c>
      <c r="C30" s="66">
        <v>-0.07121291881620972</v>
      </c>
      <c r="D30" s="75"/>
      <c r="E30" s="71"/>
      <c r="F30" s="71"/>
    </row>
    <row r="31" spans="1:6" ht="14.25">
      <c r="A31" s="27" t="s">
        <v>12</v>
      </c>
      <c r="B31" s="28">
        <v>0.0042943009181395375</v>
      </c>
      <c r="C31" s="66">
        <v>0.08990466073959924</v>
      </c>
      <c r="D31" s="75"/>
      <c r="E31" s="71"/>
      <c r="F31" s="71"/>
    </row>
    <row r="32" spans="1:6" ht="14.25">
      <c r="A32" s="27" t="s">
        <v>7</v>
      </c>
      <c r="B32" s="28">
        <v>0.010464962959574331</v>
      </c>
      <c r="C32" s="66">
        <v>-0.023097725348182996</v>
      </c>
      <c r="D32" s="75"/>
      <c r="E32" s="71"/>
      <c r="F32" s="71"/>
    </row>
    <row r="33" spans="1:6" ht="14.25">
      <c r="A33" s="27" t="s">
        <v>6</v>
      </c>
      <c r="B33" s="28">
        <v>0.01602411755458344</v>
      </c>
      <c r="C33" s="66">
        <v>0.03405702712063485</v>
      </c>
      <c r="D33" s="75"/>
      <c r="E33" s="71"/>
      <c r="F33" s="71"/>
    </row>
    <row r="34" spans="1:6" ht="14.25">
      <c r="A34" s="27" t="s">
        <v>1</v>
      </c>
      <c r="B34" s="28">
        <v>0.017169120128615045</v>
      </c>
      <c r="C34" s="66">
        <v>0.21614185937316588</v>
      </c>
      <c r="D34" s="75"/>
      <c r="E34" s="71"/>
      <c r="F34" s="71"/>
    </row>
    <row r="35" spans="1:6" ht="14.25">
      <c r="A35" s="27" t="s">
        <v>11</v>
      </c>
      <c r="B35" s="28">
        <v>0.019006101332495362</v>
      </c>
      <c r="C35" s="66">
        <v>0.0703537571169317</v>
      </c>
      <c r="D35" s="75"/>
      <c r="E35" s="71"/>
      <c r="F35" s="71"/>
    </row>
    <row r="36" spans="1:6" ht="14.25">
      <c r="A36" s="27" t="s">
        <v>0</v>
      </c>
      <c r="B36" s="28">
        <v>0.019475101452573362</v>
      </c>
      <c r="C36" s="66">
        <v>0.7063733891957087</v>
      </c>
      <c r="D36" s="75"/>
      <c r="E36" s="71"/>
      <c r="F36" s="71"/>
    </row>
    <row r="37" spans="1:6" ht="28.5">
      <c r="A37" s="27" t="s">
        <v>5</v>
      </c>
      <c r="B37" s="28">
        <v>0.03526281992477753</v>
      </c>
      <c r="C37" s="66">
        <v>-0.14689952624175584</v>
      </c>
      <c r="D37" s="75"/>
      <c r="E37" s="71"/>
      <c r="F37" s="71"/>
    </row>
    <row r="38" spans="1:6" ht="14.25">
      <c r="A38" s="27" t="s">
        <v>9</v>
      </c>
      <c r="B38" s="28">
        <v>0.05488221157525741</v>
      </c>
      <c r="C38" s="66">
        <v>0.05952574441224101</v>
      </c>
      <c r="D38" s="75"/>
      <c r="E38" s="71"/>
      <c r="F38" s="71"/>
    </row>
    <row r="39" spans="1:6" ht="14.25">
      <c r="A39" s="27" t="s">
        <v>76</v>
      </c>
      <c r="B39" s="28">
        <v>0.05520813351237308</v>
      </c>
      <c r="C39" s="66">
        <v>0.17330097547565115</v>
      </c>
      <c r="D39" s="75"/>
      <c r="E39" s="71"/>
      <c r="F39" s="71"/>
    </row>
    <row r="40" spans="1:6" ht="15" thickBot="1">
      <c r="A40" s="76" t="s">
        <v>55</v>
      </c>
      <c r="B40" s="77">
        <v>0.09132190169277399</v>
      </c>
      <c r="C40" s="78">
        <v>0.03257884843602454</v>
      </c>
      <c r="D40" s="75"/>
      <c r="E40" s="71"/>
      <c r="F40" s="71"/>
    </row>
    <row r="41" spans="1:6" ht="14.25">
      <c r="A41" s="70"/>
      <c r="B41" s="71"/>
      <c r="C41" s="71"/>
      <c r="D41" s="75"/>
      <c r="E41" s="71"/>
      <c r="F41" s="71"/>
    </row>
    <row r="42" spans="1:6" ht="14.25">
      <c r="A42" s="70"/>
      <c r="B42" s="71"/>
      <c r="C42" s="71"/>
      <c r="D42" s="75"/>
      <c r="E42" s="71"/>
      <c r="F42" s="71"/>
    </row>
  </sheetData>
  <autoFilter ref="A27:C27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9" t="s">
        <v>117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65</v>
      </c>
      <c r="G2" s="17" t="s">
        <v>66</v>
      </c>
      <c r="H2" s="18" t="s">
        <v>67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85</v>
      </c>
      <c r="C3" s="110" t="s">
        <v>39</v>
      </c>
      <c r="D3" s="111" t="s">
        <v>38</v>
      </c>
      <c r="E3" s="112">
        <v>11581185.17</v>
      </c>
      <c r="F3" s="113">
        <v>176708</v>
      </c>
      <c r="G3" s="112">
        <v>65.53854477443014</v>
      </c>
      <c r="H3" s="53">
        <v>100</v>
      </c>
      <c r="I3" s="109" t="s">
        <v>97</v>
      </c>
      <c r="J3" s="114" t="s">
        <v>78</v>
      </c>
      <c r="K3" s="49"/>
    </row>
    <row r="4" spans="1:11" ht="14.25">
      <c r="A4" s="21">
        <v>2</v>
      </c>
      <c r="B4" s="109" t="s">
        <v>109</v>
      </c>
      <c r="C4" s="110" t="s">
        <v>39</v>
      </c>
      <c r="D4" s="111" t="s">
        <v>38</v>
      </c>
      <c r="E4" s="112">
        <v>1077932.0701</v>
      </c>
      <c r="F4" s="113">
        <v>648</v>
      </c>
      <c r="G4" s="112">
        <v>1663.4754168209874</v>
      </c>
      <c r="H4" s="53">
        <v>5000</v>
      </c>
      <c r="I4" s="109" t="s">
        <v>22</v>
      </c>
      <c r="J4" s="114" t="s">
        <v>35</v>
      </c>
      <c r="K4" s="50"/>
    </row>
    <row r="5" spans="1:10" ht="15.75" thickBot="1">
      <c r="A5" s="180" t="s">
        <v>50</v>
      </c>
      <c r="B5" s="181"/>
      <c r="C5" s="115" t="s">
        <v>51</v>
      </c>
      <c r="D5" s="115" t="s">
        <v>51</v>
      </c>
      <c r="E5" s="97">
        <f>SUM(E3:E4)</f>
        <v>12659117.2401</v>
      </c>
      <c r="F5" s="98">
        <f>SUM(F3:F4)</f>
        <v>177356</v>
      </c>
      <c r="G5" s="115" t="s">
        <v>51</v>
      </c>
      <c r="H5" s="115" t="s">
        <v>51</v>
      </c>
      <c r="I5" s="115" t="s">
        <v>51</v>
      </c>
      <c r="J5" s="115" t="s">
        <v>51</v>
      </c>
    </row>
    <row r="6" spans="1:10" ht="15" thickBot="1">
      <c r="A6" s="197"/>
      <c r="B6" s="197"/>
      <c r="C6" s="197"/>
      <c r="D6" s="197"/>
      <c r="E6" s="197"/>
      <c r="F6" s="197"/>
      <c r="G6" s="197"/>
      <c r="H6" s="197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5" t="s">
        <v>118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s="22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2" customFormat="1" ht="14.25" collapsed="1">
      <c r="A4" s="21">
        <v>1</v>
      </c>
      <c r="B4" s="27" t="s">
        <v>109</v>
      </c>
      <c r="C4" s="105">
        <v>38945</v>
      </c>
      <c r="D4" s="105">
        <v>39016</v>
      </c>
      <c r="E4" s="99">
        <v>0.013072427747977677</v>
      </c>
      <c r="F4" s="99">
        <v>-0.001090362825156621</v>
      </c>
      <c r="G4" s="99">
        <v>0.012625435489220793</v>
      </c>
      <c r="H4" s="99">
        <v>0.13423399360986088</v>
      </c>
      <c r="I4" s="99">
        <v>0.09336982875180522</v>
      </c>
      <c r="J4" s="106">
        <v>-0.667304916635807</v>
      </c>
      <c r="K4" s="123">
        <v>-0.08811118305508214</v>
      </c>
    </row>
    <row r="5" spans="1:11" s="22" customFormat="1" ht="14.25" collapsed="1">
      <c r="A5" s="21">
        <v>2</v>
      </c>
      <c r="B5" s="27" t="s">
        <v>85</v>
      </c>
      <c r="C5" s="105">
        <v>40555</v>
      </c>
      <c r="D5" s="105">
        <v>40626</v>
      </c>
      <c r="E5" s="99">
        <v>0.015503391959070356</v>
      </c>
      <c r="F5" s="99">
        <v>0.007709762234723083</v>
      </c>
      <c r="G5" s="99">
        <v>0.05535320539551103</v>
      </c>
      <c r="H5" s="99">
        <v>0.48167958357298635</v>
      </c>
      <c r="I5" s="99">
        <v>0.2740403422054203</v>
      </c>
      <c r="J5" s="106">
        <v>-0.3446145522556827</v>
      </c>
      <c r="K5" s="124">
        <v>-0.054634485494759244</v>
      </c>
    </row>
    <row r="6" spans="1:11" s="22" customFormat="1" ht="15.75" collapsed="1" thickBot="1">
      <c r="A6" s="171"/>
      <c r="B6" s="172" t="s">
        <v>105</v>
      </c>
      <c r="C6" s="173" t="s">
        <v>51</v>
      </c>
      <c r="D6" s="173" t="s">
        <v>51</v>
      </c>
      <c r="E6" s="174">
        <f>AVERAGE(E4:E5)</f>
        <v>0.014287909853524017</v>
      </c>
      <c r="F6" s="174">
        <f>AVERAGE(F4:F5)</f>
        <v>0.003309699704783231</v>
      </c>
      <c r="G6" s="174">
        <f>AVERAGE(G4:G5)</f>
        <v>0.03398932044236591</v>
      </c>
      <c r="H6" s="174">
        <f>AVERAGE(H4:H5)</f>
        <v>0.3079567885914236</v>
      </c>
      <c r="I6" s="174">
        <f>AVERAGE(I4:I5)</f>
        <v>0.18370508547861275</v>
      </c>
      <c r="J6" s="173" t="s">
        <v>51</v>
      </c>
      <c r="K6" s="173" t="s">
        <v>51</v>
      </c>
    </row>
    <row r="7" spans="1:11" s="22" customFormat="1" ht="14.25" hidden="1">
      <c r="A7" s="200" t="s">
        <v>94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22" customFormat="1" ht="15" hidden="1" thickBot="1">
      <c r="A8" s="199" t="s">
        <v>95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3:4" s="22" customFormat="1" ht="15.75" customHeight="1" hidden="1">
      <c r="C9" s="65"/>
      <c r="D9" s="65"/>
    </row>
    <row r="10" spans="1:11" ht="15" thickBot="1">
      <c r="A10" s="198"/>
      <c r="B10" s="198"/>
      <c r="C10" s="198"/>
      <c r="D10" s="198"/>
      <c r="E10" s="198"/>
      <c r="F10" s="198"/>
      <c r="G10" s="198"/>
      <c r="H10" s="198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1" t="s">
        <v>119</v>
      </c>
      <c r="B1" s="191"/>
      <c r="C1" s="191"/>
      <c r="D1" s="191"/>
      <c r="E1" s="191"/>
      <c r="F1" s="191"/>
      <c r="G1" s="191"/>
    </row>
    <row r="2" spans="1:7" s="29" customFormat="1" ht="15.75" customHeight="1" thickBot="1">
      <c r="A2" s="203" t="s">
        <v>41</v>
      </c>
      <c r="B2" s="89"/>
      <c r="C2" s="192" t="s">
        <v>26</v>
      </c>
      <c r="D2" s="201"/>
      <c r="E2" s="202" t="s">
        <v>68</v>
      </c>
      <c r="F2" s="178"/>
      <c r="G2" s="90"/>
    </row>
    <row r="3" spans="1:7" s="29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29" customFormat="1" ht="14.25">
      <c r="A4" s="21">
        <v>1</v>
      </c>
      <c r="B4" s="37" t="s">
        <v>109</v>
      </c>
      <c r="C4" s="38">
        <v>13.90935999999987</v>
      </c>
      <c r="D4" s="99">
        <v>0.013072427747987284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85</v>
      </c>
      <c r="C5" s="38">
        <v>-83.79783999999985</v>
      </c>
      <c r="D5" s="99">
        <v>-0.007183708705633156</v>
      </c>
      <c r="E5" s="39">
        <v>-4038</v>
      </c>
      <c r="F5" s="99">
        <v>-0.02234074336361524</v>
      </c>
      <c r="G5" s="40">
        <v>-262.3003327050334</v>
      </c>
    </row>
    <row r="6" spans="1:7" s="29" customFormat="1" ht="15.75" thickBot="1">
      <c r="A6" s="118"/>
      <c r="B6" s="91" t="s">
        <v>50</v>
      </c>
      <c r="C6" s="92">
        <v>-69.88847999999999</v>
      </c>
      <c r="D6" s="96">
        <v>-0.005490490108716121</v>
      </c>
      <c r="E6" s="93">
        <v>-4038</v>
      </c>
      <c r="F6" s="96">
        <v>-0.02226093476079694</v>
      </c>
      <c r="G6" s="119">
        <v>-262.3003327050334</v>
      </c>
    </row>
    <row r="7" spans="1:8" s="29" customFormat="1" ht="15" customHeight="1" thickBot="1">
      <c r="A7" s="182"/>
      <c r="B7" s="182"/>
      <c r="C7" s="182"/>
      <c r="D7" s="182"/>
      <c r="E7" s="182"/>
      <c r="F7" s="182"/>
      <c r="G7" s="182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25</v>
      </c>
      <c r="C35" s="35" t="s">
        <v>57</v>
      </c>
      <c r="D35" s="35" t="s">
        <v>58</v>
      </c>
      <c r="E35" s="36" t="s">
        <v>54</v>
      </c>
    </row>
    <row r="36" spans="2:5" s="29" customFormat="1" ht="14.25">
      <c r="B36" s="131" t="str">
        <f aca="true" t="shared" si="0" ref="B36:D37">B4</f>
        <v>ТАСК Універсал</v>
      </c>
      <c r="C36" s="132">
        <f t="shared" si="0"/>
        <v>13.90935999999987</v>
      </c>
      <c r="D36" s="159">
        <f t="shared" si="0"/>
        <v>0.013072427747987284</v>
      </c>
      <c r="E36" s="133">
        <f>G4</f>
        <v>0</v>
      </c>
    </row>
    <row r="37" spans="2:6" ht="14.25">
      <c r="B37" s="37" t="str">
        <f t="shared" si="0"/>
        <v>Індекс Української Біржі</v>
      </c>
      <c r="C37" s="38">
        <f t="shared" si="0"/>
        <v>-83.79783999999985</v>
      </c>
      <c r="D37" s="160">
        <f t="shared" si="0"/>
        <v>-0.007183708705633156</v>
      </c>
      <c r="E37" s="40">
        <f>G5</f>
        <v>-262.3003327050334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:B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109</v>
      </c>
      <c r="B2" s="143">
        <v>0.013072427747977677</v>
      </c>
      <c r="C2" s="10"/>
      <c r="D2" s="10"/>
    </row>
    <row r="3" spans="1:4" ht="14.25">
      <c r="A3" s="27" t="s">
        <v>85</v>
      </c>
      <c r="B3" s="144">
        <v>0.015503391959070356</v>
      </c>
      <c r="C3" s="10"/>
      <c r="D3" s="10"/>
    </row>
    <row r="4" spans="1:4" ht="14.25">
      <c r="A4" s="27" t="s">
        <v>30</v>
      </c>
      <c r="B4" s="144">
        <v>0.014287909853524017</v>
      </c>
      <c r="C4" s="10"/>
      <c r="D4" s="10"/>
    </row>
    <row r="5" spans="1:4" ht="14.25">
      <c r="A5" s="27" t="s">
        <v>1</v>
      </c>
      <c r="B5" s="144">
        <v>0.017169120128615045</v>
      </c>
      <c r="C5" s="10"/>
      <c r="D5" s="10"/>
    </row>
    <row r="6" spans="1:4" ht="14.25">
      <c r="A6" s="27" t="s">
        <v>0</v>
      </c>
      <c r="B6" s="144">
        <v>0.019475101452573362</v>
      </c>
      <c r="C6" s="10"/>
      <c r="D6" s="10"/>
    </row>
    <row r="7" spans="1:4" ht="14.25">
      <c r="A7" s="27" t="s">
        <v>31</v>
      </c>
      <c r="B7" s="144">
        <v>0.0038709897777504665</v>
      </c>
      <c r="C7" s="10"/>
      <c r="D7" s="10"/>
    </row>
    <row r="8" spans="1:4" ht="14.25">
      <c r="A8" s="27" t="s">
        <v>32</v>
      </c>
      <c r="B8" s="144">
        <v>0.0037362138122938315</v>
      </c>
      <c r="C8" s="10"/>
      <c r="D8" s="10"/>
    </row>
    <row r="9" spans="1:4" ht="14.25">
      <c r="A9" s="27" t="s">
        <v>33</v>
      </c>
      <c r="B9" s="144">
        <v>0.010739726027397261</v>
      </c>
      <c r="C9" s="10"/>
      <c r="D9" s="10"/>
    </row>
    <row r="10" spans="1:4" ht="15" thickBot="1">
      <c r="A10" s="76" t="s">
        <v>107</v>
      </c>
      <c r="B10" s="145">
        <v>-0.0028533914796589066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12" sqref="B12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111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41</v>
      </c>
      <c r="B2" s="16" t="s">
        <v>89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77</v>
      </c>
      <c r="C3" s="83">
        <v>30672133.44</v>
      </c>
      <c r="D3" s="84">
        <v>48769</v>
      </c>
      <c r="E3" s="83">
        <v>628.9268477926552</v>
      </c>
      <c r="F3" s="84">
        <v>100</v>
      </c>
      <c r="G3" s="82" t="s">
        <v>97</v>
      </c>
      <c r="H3" s="85" t="s">
        <v>78</v>
      </c>
      <c r="I3" s="19"/>
    </row>
    <row r="4" spans="1:9" ht="14.25">
      <c r="A4" s="21">
        <v>2</v>
      </c>
      <c r="B4" s="82" t="s">
        <v>60</v>
      </c>
      <c r="C4" s="83">
        <v>13210324.31</v>
      </c>
      <c r="D4" s="84">
        <v>9728305</v>
      </c>
      <c r="E4" s="83">
        <v>1.3579266182546703</v>
      </c>
      <c r="F4" s="84">
        <v>1</v>
      </c>
      <c r="G4" s="82" t="s">
        <v>21</v>
      </c>
      <c r="H4" s="85" t="s">
        <v>49</v>
      </c>
      <c r="I4" s="19"/>
    </row>
    <row r="5" spans="1:9" ht="14.25" customHeight="1">
      <c r="A5" s="21">
        <v>3</v>
      </c>
      <c r="B5" s="82" t="s">
        <v>82</v>
      </c>
      <c r="C5" s="83">
        <v>6634987.03</v>
      </c>
      <c r="D5" s="84">
        <v>2090</v>
      </c>
      <c r="E5" s="83">
        <v>3174.634942583732</v>
      </c>
      <c r="F5" s="84">
        <v>1000</v>
      </c>
      <c r="G5" s="82" t="s">
        <v>19</v>
      </c>
      <c r="H5" s="85" t="s">
        <v>46</v>
      </c>
      <c r="I5" s="19"/>
    </row>
    <row r="6" spans="1:9" ht="14.25">
      <c r="A6" s="21">
        <v>4</v>
      </c>
      <c r="B6" s="82" t="s">
        <v>61</v>
      </c>
      <c r="C6" s="83">
        <v>6151275.26</v>
      </c>
      <c r="D6" s="84">
        <v>3637</v>
      </c>
      <c r="E6" s="83">
        <v>1691.3047181743195</v>
      </c>
      <c r="F6" s="84">
        <v>1000</v>
      </c>
      <c r="G6" s="82" t="s">
        <v>80</v>
      </c>
      <c r="H6" s="85" t="s">
        <v>87</v>
      </c>
      <c r="I6" s="19"/>
    </row>
    <row r="7" spans="1:9" ht="14.25" customHeight="1">
      <c r="A7" s="21">
        <v>5</v>
      </c>
      <c r="B7" s="82" t="s">
        <v>79</v>
      </c>
      <c r="C7" s="83">
        <v>5802265.29</v>
      </c>
      <c r="D7" s="84">
        <v>4474</v>
      </c>
      <c r="E7" s="83">
        <v>1296.8854023245417</v>
      </c>
      <c r="F7" s="84">
        <v>1000</v>
      </c>
      <c r="G7" s="82" t="s">
        <v>97</v>
      </c>
      <c r="H7" s="85" t="s">
        <v>78</v>
      </c>
      <c r="I7" s="19"/>
    </row>
    <row r="8" spans="1:9" ht="14.25">
      <c r="A8" s="21">
        <v>6</v>
      </c>
      <c r="B8" s="82" t="s">
        <v>20</v>
      </c>
      <c r="C8" s="83">
        <v>5034856.93</v>
      </c>
      <c r="D8" s="84">
        <v>1534</v>
      </c>
      <c r="E8" s="83">
        <v>3282.1753129074314</v>
      </c>
      <c r="F8" s="84">
        <v>1000</v>
      </c>
      <c r="G8" s="82" t="s">
        <v>21</v>
      </c>
      <c r="H8" s="85" t="s">
        <v>49</v>
      </c>
      <c r="I8" s="19"/>
    </row>
    <row r="9" spans="1:9" ht="14.25">
      <c r="A9" s="21">
        <v>7</v>
      </c>
      <c r="B9" s="82" t="s">
        <v>64</v>
      </c>
      <c r="C9" s="83">
        <v>4104064.07</v>
      </c>
      <c r="D9" s="84">
        <v>1256</v>
      </c>
      <c r="E9" s="83">
        <v>3267.5669347133758</v>
      </c>
      <c r="F9" s="84">
        <v>1000</v>
      </c>
      <c r="G9" s="82" t="s">
        <v>45</v>
      </c>
      <c r="H9" s="85" t="s">
        <v>63</v>
      </c>
      <c r="I9" s="19"/>
    </row>
    <row r="10" spans="1:9" ht="14.25">
      <c r="A10" s="21">
        <v>8</v>
      </c>
      <c r="B10" s="82" t="s">
        <v>62</v>
      </c>
      <c r="C10" s="83">
        <v>3067413.33</v>
      </c>
      <c r="D10" s="84">
        <v>678</v>
      </c>
      <c r="E10" s="83">
        <v>4524.208451327434</v>
      </c>
      <c r="F10" s="84">
        <v>1000</v>
      </c>
      <c r="G10" s="82" t="s">
        <v>18</v>
      </c>
      <c r="H10" s="85" t="s">
        <v>63</v>
      </c>
      <c r="I10" s="19"/>
    </row>
    <row r="11" spans="1:9" ht="14.25">
      <c r="A11" s="21">
        <v>9</v>
      </c>
      <c r="B11" s="82" t="s">
        <v>104</v>
      </c>
      <c r="C11" s="83">
        <v>2254050.9</v>
      </c>
      <c r="D11" s="84">
        <v>10121</v>
      </c>
      <c r="E11" s="83">
        <v>222.71029542535322</v>
      </c>
      <c r="F11" s="84">
        <v>100</v>
      </c>
      <c r="G11" s="82" t="s">
        <v>97</v>
      </c>
      <c r="H11" s="85" t="s">
        <v>78</v>
      </c>
      <c r="I11" s="19"/>
    </row>
    <row r="12" spans="1:9" ht="14.25">
      <c r="A12" s="21">
        <v>10</v>
      </c>
      <c r="B12" s="82" t="s">
        <v>73</v>
      </c>
      <c r="C12" s="83">
        <v>1656856.55</v>
      </c>
      <c r="D12" s="84">
        <v>1210</v>
      </c>
      <c r="E12" s="83">
        <v>1369.3029338842975</v>
      </c>
      <c r="F12" s="84">
        <v>1000</v>
      </c>
      <c r="G12" s="82" t="s">
        <v>74</v>
      </c>
      <c r="H12" s="85" t="s">
        <v>75</v>
      </c>
      <c r="I12" s="19"/>
    </row>
    <row r="13" spans="1:9" ht="14.25">
      <c r="A13" s="21">
        <v>11</v>
      </c>
      <c r="B13" s="82" t="s">
        <v>84</v>
      </c>
      <c r="C13" s="83">
        <v>1653486.66</v>
      </c>
      <c r="D13" s="84">
        <v>611</v>
      </c>
      <c r="E13" s="83">
        <v>2706.1974795417345</v>
      </c>
      <c r="F13" s="84">
        <v>1000</v>
      </c>
      <c r="G13" s="82" t="s">
        <v>19</v>
      </c>
      <c r="H13" s="85" t="s">
        <v>46</v>
      </c>
      <c r="I13" s="19"/>
    </row>
    <row r="14" spans="1:9" ht="14.25">
      <c r="A14" s="21">
        <v>12</v>
      </c>
      <c r="B14" s="82" t="s">
        <v>81</v>
      </c>
      <c r="C14" s="83">
        <v>1217657.39</v>
      </c>
      <c r="D14" s="84">
        <v>1439</v>
      </c>
      <c r="E14" s="83">
        <v>846.1830368311327</v>
      </c>
      <c r="F14" s="84">
        <v>1000</v>
      </c>
      <c r="G14" s="82" t="s">
        <v>19</v>
      </c>
      <c r="H14" s="85" t="s">
        <v>46</v>
      </c>
      <c r="I14" s="19"/>
    </row>
    <row r="15" spans="1:9" ht="14.25">
      <c r="A15" s="21">
        <v>13</v>
      </c>
      <c r="B15" s="82" t="s">
        <v>120</v>
      </c>
      <c r="C15" s="83">
        <v>1195538.33</v>
      </c>
      <c r="D15" s="84">
        <v>955</v>
      </c>
      <c r="E15" s="83">
        <v>1251.8725968586389</v>
      </c>
      <c r="F15" s="84">
        <v>1000</v>
      </c>
      <c r="G15" s="82" t="s">
        <v>22</v>
      </c>
      <c r="H15" s="85" t="s">
        <v>35</v>
      </c>
      <c r="I15" s="19"/>
    </row>
    <row r="16" spans="1:9" ht="14.25">
      <c r="A16" s="21">
        <v>14</v>
      </c>
      <c r="B16" s="82" t="s">
        <v>83</v>
      </c>
      <c r="C16" s="83">
        <v>1099067.97</v>
      </c>
      <c r="D16" s="84">
        <v>400</v>
      </c>
      <c r="E16" s="83">
        <v>2747.669925</v>
      </c>
      <c r="F16" s="84">
        <v>1000</v>
      </c>
      <c r="G16" s="82" t="s">
        <v>19</v>
      </c>
      <c r="H16" s="85" t="s">
        <v>46</v>
      </c>
      <c r="I16" s="19"/>
    </row>
    <row r="17" spans="1:9" ht="14.25">
      <c r="A17" s="21">
        <v>15</v>
      </c>
      <c r="B17" s="82" t="s">
        <v>23</v>
      </c>
      <c r="C17" s="83">
        <v>673372.76</v>
      </c>
      <c r="D17" s="84">
        <v>6487</v>
      </c>
      <c r="E17" s="83">
        <v>103.80341606289502</v>
      </c>
      <c r="F17" s="84">
        <v>100</v>
      </c>
      <c r="G17" s="82" t="s">
        <v>47</v>
      </c>
      <c r="H17" s="85" t="s">
        <v>100</v>
      </c>
      <c r="I17" s="19"/>
    </row>
    <row r="18" spans="1:9" ht="14.25">
      <c r="A18" s="21">
        <v>16</v>
      </c>
      <c r="B18" s="82" t="s">
        <v>123</v>
      </c>
      <c r="C18" s="83">
        <v>461118.6399</v>
      </c>
      <c r="D18" s="84">
        <v>8840</v>
      </c>
      <c r="E18" s="83">
        <v>52.16274207013575</v>
      </c>
      <c r="F18" s="84">
        <v>100</v>
      </c>
      <c r="G18" s="82" t="s">
        <v>124</v>
      </c>
      <c r="H18" s="85" t="s">
        <v>125</v>
      </c>
      <c r="I18" s="19"/>
    </row>
    <row r="19" spans="1:8" ht="15" customHeight="1" thickBot="1">
      <c r="A19" s="180" t="s">
        <v>50</v>
      </c>
      <c r="B19" s="181"/>
      <c r="C19" s="97">
        <f>SUM(C3:C18)</f>
        <v>84888468.85989998</v>
      </c>
      <c r="D19" s="98">
        <f>SUM(D3:D18)</f>
        <v>9820806</v>
      </c>
      <c r="E19" s="57" t="s">
        <v>51</v>
      </c>
      <c r="F19" s="57" t="s">
        <v>51</v>
      </c>
      <c r="G19" s="57" t="s">
        <v>51</v>
      </c>
      <c r="H19" s="57" t="s">
        <v>51</v>
      </c>
    </row>
    <row r="20" spans="1:8" ht="15" customHeight="1">
      <c r="A20" s="183" t="s">
        <v>98</v>
      </c>
      <c r="B20" s="183"/>
      <c r="C20" s="183"/>
      <c r="D20" s="183"/>
      <c r="E20" s="183"/>
      <c r="F20" s="183"/>
      <c r="G20" s="183"/>
      <c r="H20" s="183"/>
    </row>
    <row r="21" spans="1:8" ht="15" customHeight="1" thickBot="1">
      <c r="A21" s="182"/>
      <c r="B21" s="182"/>
      <c r="C21" s="182"/>
      <c r="D21" s="182"/>
      <c r="E21" s="182"/>
      <c r="F21" s="182"/>
      <c r="G21" s="182"/>
      <c r="H21" s="182"/>
    </row>
    <row r="23" spans="2:4" ht="14.25">
      <c r="B23" s="20" t="s">
        <v>56</v>
      </c>
      <c r="C23" s="23">
        <f>C19-SUM(C3:C12)</f>
        <v>6300241.749899998</v>
      </c>
      <c r="D23" s="130">
        <f>C23/$C$19</f>
        <v>0.07421787475396598</v>
      </c>
    </row>
    <row r="24" spans="2:8" ht="14.25">
      <c r="B24" s="82" t="str">
        <f>B3</f>
        <v>КІНТО-Класичний</v>
      </c>
      <c r="C24" s="83">
        <f>C3</f>
        <v>30672133.44</v>
      </c>
      <c r="D24" s="130">
        <f>C24/$C$19</f>
        <v>0.36132273148454735</v>
      </c>
      <c r="H24" s="19"/>
    </row>
    <row r="25" spans="2:8" ht="14.25">
      <c r="B25" s="82" t="str">
        <f>B4</f>
        <v>ОТП Фонд Акцій</v>
      </c>
      <c r="C25" s="83">
        <f>C4</f>
        <v>13210324.31</v>
      </c>
      <c r="D25" s="130">
        <f aca="true" t="shared" si="0" ref="D25:D33">C25/$C$19</f>
        <v>0.15561977365621157</v>
      </c>
      <c r="H25" s="19"/>
    </row>
    <row r="26" spans="2:8" ht="14.25">
      <c r="B26" s="82" t="str">
        <f aca="true" t="shared" si="1" ref="B26:C33">B5</f>
        <v>УНIВЕР.УА/Михайло Грушевський: Фонд Державних Паперiв</v>
      </c>
      <c r="C26" s="83">
        <f t="shared" si="1"/>
        <v>6634987.03</v>
      </c>
      <c r="D26" s="130">
        <f t="shared" si="0"/>
        <v>0.07816122871706391</v>
      </c>
      <c r="H26" s="19"/>
    </row>
    <row r="27" spans="2:8" ht="14.25">
      <c r="B27" s="82" t="str">
        <f t="shared" si="1"/>
        <v>Софіївський</v>
      </c>
      <c r="C27" s="83">
        <f t="shared" si="1"/>
        <v>6151275.26</v>
      </c>
      <c r="D27" s="130">
        <f t="shared" si="0"/>
        <v>0.07246302522138867</v>
      </c>
      <c r="H27" s="19"/>
    </row>
    <row r="28" spans="2:8" ht="14.25">
      <c r="B28" s="82" t="str">
        <f t="shared" si="1"/>
        <v>КІНТО-Еквіті</v>
      </c>
      <c r="C28" s="83">
        <f t="shared" si="1"/>
        <v>5802265.29</v>
      </c>
      <c r="D28" s="130">
        <f t="shared" si="0"/>
        <v>0.06835163088612264</v>
      </c>
      <c r="H28" s="19"/>
    </row>
    <row r="29" spans="2:8" ht="14.25">
      <c r="B29" s="82" t="str">
        <f t="shared" si="1"/>
        <v>ОТП Класичний</v>
      </c>
      <c r="C29" s="83">
        <f t="shared" si="1"/>
        <v>5034856.93</v>
      </c>
      <c r="D29" s="130">
        <f t="shared" si="0"/>
        <v>0.059311435317669976</v>
      </c>
      <c r="H29" s="19"/>
    </row>
    <row r="30" spans="2:8" ht="14.25">
      <c r="B30" s="82" t="str">
        <f t="shared" si="1"/>
        <v>Альтус-Депозит</v>
      </c>
      <c r="C30" s="83">
        <f t="shared" si="1"/>
        <v>4104064.07</v>
      </c>
      <c r="D30" s="130">
        <f t="shared" si="0"/>
        <v>0.04834654370752465</v>
      </c>
      <c r="H30" s="19"/>
    </row>
    <row r="31" spans="2:8" ht="14.25">
      <c r="B31" s="82" t="str">
        <f t="shared" si="1"/>
        <v>Альтус-Збалансований</v>
      </c>
      <c r="C31" s="83">
        <f t="shared" si="1"/>
        <v>3067413.33</v>
      </c>
      <c r="D31" s="130">
        <f t="shared" si="0"/>
        <v>0.03613462901613248</v>
      </c>
      <c r="H31" s="19"/>
    </row>
    <row r="32" spans="2:4" ht="14.25">
      <c r="B32" s="82" t="str">
        <f t="shared" si="1"/>
        <v>КІНТО-Казначейський</v>
      </c>
      <c r="C32" s="83">
        <f t="shared" si="1"/>
        <v>2254050.9</v>
      </c>
      <c r="D32" s="130">
        <f t="shared" si="0"/>
        <v>0.02655308701256101</v>
      </c>
    </row>
    <row r="33" spans="2:4" ht="14.25">
      <c r="B33" s="82" t="str">
        <f t="shared" si="1"/>
        <v>ВСІ</v>
      </c>
      <c r="C33" s="83">
        <f t="shared" si="1"/>
        <v>1656856.55</v>
      </c>
      <c r="D33" s="130">
        <f t="shared" si="0"/>
        <v>0.019518040226811934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5" t="s">
        <v>112</v>
      </c>
      <c r="B1" s="185"/>
      <c r="C1" s="185"/>
      <c r="D1" s="185"/>
      <c r="E1" s="185"/>
      <c r="F1" s="185"/>
      <c r="G1" s="185"/>
      <c r="H1" s="185"/>
      <c r="I1" s="185"/>
      <c r="J1" s="100"/>
    </row>
    <row r="2" spans="1:11" s="20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0" customFormat="1" ht="14.25" collapsed="1">
      <c r="A4" s="21">
        <v>1</v>
      </c>
      <c r="B4" s="151" t="s">
        <v>77</v>
      </c>
      <c r="C4" s="152">
        <v>38118</v>
      </c>
      <c r="D4" s="152">
        <v>38182</v>
      </c>
      <c r="E4" s="153">
        <v>0.02088479401405996</v>
      </c>
      <c r="F4" s="153">
        <v>0.026352036761831288</v>
      </c>
      <c r="G4" s="153">
        <v>0.05076798674214866</v>
      </c>
      <c r="H4" s="153">
        <v>0.1806215234142552</v>
      </c>
      <c r="I4" s="153">
        <v>0.16325346935940455</v>
      </c>
      <c r="J4" s="154">
        <v>5.28926847792609</v>
      </c>
      <c r="K4" s="123">
        <v>0.13808425967392268</v>
      </c>
    </row>
    <row r="5" spans="1:11" s="20" customFormat="1" ht="14.25" collapsed="1">
      <c r="A5" s="21">
        <v>2</v>
      </c>
      <c r="B5" s="151" t="s">
        <v>62</v>
      </c>
      <c r="C5" s="152">
        <v>38828</v>
      </c>
      <c r="D5" s="152">
        <v>39028</v>
      </c>
      <c r="E5" s="153">
        <v>0.004204986162880786</v>
      </c>
      <c r="F5" s="153">
        <v>0.013513270927936638</v>
      </c>
      <c r="G5" s="153">
        <v>0.042284032405947025</v>
      </c>
      <c r="H5" s="153">
        <v>0.08939038415655198</v>
      </c>
      <c r="I5" s="153">
        <v>0.05883698413118443</v>
      </c>
      <c r="J5" s="154">
        <v>3.524208451327608</v>
      </c>
      <c r="K5" s="124">
        <v>0.13525639270736</v>
      </c>
    </row>
    <row r="6" spans="1:11" s="20" customFormat="1" ht="14.25" collapsed="1">
      <c r="A6" s="21">
        <v>3</v>
      </c>
      <c r="B6" s="151" t="s">
        <v>84</v>
      </c>
      <c r="C6" s="152">
        <v>38919</v>
      </c>
      <c r="D6" s="152">
        <v>39092</v>
      </c>
      <c r="E6" s="153">
        <v>0.030366989337740957</v>
      </c>
      <c r="F6" s="153">
        <v>0.030860729974353962</v>
      </c>
      <c r="G6" s="153">
        <v>0.08609433609578976</v>
      </c>
      <c r="H6" s="153">
        <v>0.2237213169161345</v>
      </c>
      <c r="I6" s="153">
        <v>0.1469725754380775</v>
      </c>
      <c r="J6" s="154">
        <v>1.7061974795417885</v>
      </c>
      <c r="K6" s="124">
        <v>0.08863024363902139</v>
      </c>
    </row>
    <row r="7" spans="1:11" s="20" customFormat="1" ht="14.25" collapsed="1">
      <c r="A7" s="21">
        <v>4</v>
      </c>
      <c r="B7" s="151" t="s">
        <v>81</v>
      </c>
      <c r="C7" s="152">
        <v>38919</v>
      </c>
      <c r="D7" s="152">
        <v>39092</v>
      </c>
      <c r="E7" s="153">
        <v>0.06409712379353527</v>
      </c>
      <c r="F7" s="153">
        <v>0.055441581934528195</v>
      </c>
      <c r="G7" s="153">
        <v>0.12730573161808878</v>
      </c>
      <c r="H7" s="153">
        <v>0.3551586594807341</v>
      </c>
      <c r="I7" s="153">
        <v>0.21470812922414195</v>
      </c>
      <c r="J7" s="154">
        <v>-0.15381696316886806</v>
      </c>
      <c r="K7" s="124">
        <v>-0.014145815806257955</v>
      </c>
    </row>
    <row r="8" spans="1:11" s="20" customFormat="1" ht="14.25" collapsed="1">
      <c r="A8" s="21">
        <v>5</v>
      </c>
      <c r="B8" s="151" t="s">
        <v>123</v>
      </c>
      <c r="C8" s="152">
        <v>38968</v>
      </c>
      <c r="D8" s="152">
        <v>39140</v>
      </c>
      <c r="E8" s="153">
        <v>-0.007017601938573481</v>
      </c>
      <c r="F8" s="153" t="s">
        <v>126</v>
      </c>
      <c r="G8" s="153">
        <v>-0.3512787562513173</v>
      </c>
      <c r="H8" s="153">
        <v>-0.35713221058479094</v>
      </c>
      <c r="I8" s="153">
        <v>-0.3542619075687635</v>
      </c>
      <c r="J8" s="154">
        <v>-0.47837257929864274</v>
      </c>
      <c r="K8" s="124">
        <v>-0.05459642121087849</v>
      </c>
    </row>
    <row r="9" spans="1:11" s="20" customFormat="1" ht="14.25" collapsed="1">
      <c r="A9" s="21">
        <v>6</v>
      </c>
      <c r="B9" s="151" t="s">
        <v>20</v>
      </c>
      <c r="C9" s="152">
        <v>39413</v>
      </c>
      <c r="D9" s="152">
        <v>39589</v>
      </c>
      <c r="E9" s="153">
        <v>0.010559659004839794</v>
      </c>
      <c r="F9" s="153">
        <v>0.02231953875262871</v>
      </c>
      <c r="G9" s="153">
        <v>0.07037071977510934</v>
      </c>
      <c r="H9" s="153">
        <v>0.1383989527966929</v>
      </c>
      <c r="I9" s="153">
        <v>0.10069153743627357</v>
      </c>
      <c r="J9" s="154">
        <v>2.282175312906791</v>
      </c>
      <c r="K9" s="124">
        <v>0.12153972506774524</v>
      </c>
    </row>
    <row r="10" spans="1:11" s="20" customFormat="1" ht="14.25" collapsed="1">
      <c r="A10" s="21">
        <v>7</v>
      </c>
      <c r="B10" s="151" t="s">
        <v>120</v>
      </c>
      <c r="C10" s="152">
        <v>39429</v>
      </c>
      <c r="D10" s="152">
        <v>39618</v>
      </c>
      <c r="E10" s="153">
        <v>0.0065766286428017295</v>
      </c>
      <c r="F10" s="153">
        <v>0.007952749364486644</v>
      </c>
      <c r="G10" s="153">
        <v>0.05066242515547281</v>
      </c>
      <c r="H10" s="153">
        <v>0.1949164954557041</v>
      </c>
      <c r="I10" s="153">
        <v>0.11931368375851292</v>
      </c>
      <c r="J10" s="154">
        <v>0.251872596858592</v>
      </c>
      <c r="K10" s="124">
        <v>0.022087936274045372</v>
      </c>
    </row>
    <row r="11" spans="1:11" s="20" customFormat="1" ht="14.25" collapsed="1">
      <c r="A11" s="21">
        <v>8</v>
      </c>
      <c r="B11" s="151" t="s">
        <v>23</v>
      </c>
      <c r="C11" s="152">
        <v>39560</v>
      </c>
      <c r="D11" s="152">
        <v>39770</v>
      </c>
      <c r="E11" s="153">
        <v>0.006455368501137704</v>
      </c>
      <c r="F11" s="153">
        <v>0.028048225338369148</v>
      </c>
      <c r="G11" s="153">
        <v>-0.08066138009441115</v>
      </c>
      <c r="H11" s="153">
        <v>0.05922303264592488</v>
      </c>
      <c r="I11" s="153">
        <v>-0.01673553169858799</v>
      </c>
      <c r="J11" s="154">
        <v>0.03803416062899734</v>
      </c>
      <c r="K11" s="124">
        <v>0.0037908309082650415</v>
      </c>
    </row>
    <row r="12" spans="1:11" s="20" customFormat="1" ht="14.25" collapsed="1">
      <c r="A12" s="21">
        <v>9</v>
      </c>
      <c r="B12" s="151" t="s">
        <v>79</v>
      </c>
      <c r="C12" s="152">
        <v>39884</v>
      </c>
      <c r="D12" s="152">
        <v>40001</v>
      </c>
      <c r="E12" s="153">
        <v>0.004940443375985648</v>
      </c>
      <c r="F12" s="153">
        <v>0.010972212460450548</v>
      </c>
      <c r="G12" s="153">
        <v>0.04743255085939069</v>
      </c>
      <c r="H12" s="153">
        <v>0.3003200170892486</v>
      </c>
      <c r="I12" s="153">
        <v>0.23321855364090327</v>
      </c>
      <c r="J12" s="154">
        <v>0.2968854023244927</v>
      </c>
      <c r="K12" s="124">
        <v>0.02855664676948111</v>
      </c>
    </row>
    <row r="13" spans="1:11" s="20" customFormat="1" ht="14.25" collapsed="1">
      <c r="A13" s="21">
        <v>10</v>
      </c>
      <c r="B13" s="151" t="s">
        <v>60</v>
      </c>
      <c r="C13" s="152">
        <v>40253</v>
      </c>
      <c r="D13" s="152">
        <v>40366</v>
      </c>
      <c r="E13" s="153">
        <v>0.012495095340912199</v>
      </c>
      <c r="F13" s="153">
        <v>0.014179764586644383</v>
      </c>
      <c r="G13" s="153">
        <v>0.0764243045735351</v>
      </c>
      <c r="H13" s="153">
        <v>0.21403780695953967</v>
      </c>
      <c r="I13" s="153">
        <v>0.13373125711028488</v>
      </c>
      <c r="J13" s="154">
        <v>0.35792661825463545</v>
      </c>
      <c r="K13" s="124">
        <v>0.03786225344091365</v>
      </c>
    </row>
    <row r="14" spans="1:11" s="20" customFormat="1" ht="14.25">
      <c r="A14" s="21">
        <v>11</v>
      </c>
      <c r="B14" s="151" t="s">
        <v>61</v>
      </c>
      <c r="C14" s="152">
        <v>40114</v>
      </c>
      <c r="D14" s="152">
        <v>40401</v>
      </c>
      <c r="E14" s="153">
        <v>0.008223272081725241</v>
      </c>
      <c r="F14" s="153">
        <v>0.013362364907083535</v>
      </c>
      <c r="G14" s="153">
        <v>-0.09783101377444292</v>
      </c>
      <c r="H14" s="153">
        <v>0.09281944972898981</v>
      </c>
      <c r="I14" s="153">
        <v>-0.04311589536174265</v>
      </c>
      <c r="J14" s="154">
        <v>0.6913047181743053</v>
      </c>
      <c r="K14" s="124">
        <v>0.06671270485340308</v>
      </c>
    </row>
    <row r="15" spans="1:11" s="20" customFormat="1" ht="14.25">
      <c r="A15" s="21">
        <v>12</v>
      </c>
      <c r="B15" s="151" t="s">
        <v>64</v>
      </c>
      <c r="C15" s="152">
        <v>40226</v>
      </c>
      <c r="D15" s="152">
        <v>40430</v>
      </c>
      <c r="E15" s="153">
        <v>0.0026078218742540127</v>
      </c>
      <c r="F15" s="153">
        <v>0.023487065399049323</v>
      </c>
      <c r="G15" s="153">
        <v>0.04817270619167191</v>
      </c>
      <c r="H15" s="153">
        <v>0.08721209022213205</v>
      </c>
      <c r="I15" s="153">
        <v>0.04981581174481975</v>
      </c>
      <c r="J15" s="154">
        <v>2.2675669347132903</v>
      </c>
      <c r="K15" s="124">
        <v>0.15829475210553023</v>
      </c>
    </row>
    <row r="16" spans="1:11" s="20" customFormat="1" ht="14.25">
      <c r="A16" s="21">
        <v>13</v>
      </c>
      <c r="B16" s="151" t="s">
        <v>83</v>
      </c>
      <c r="C16" s="152">
        <v>40427</v>
      </c>
      <c r="D16" s="152">
        <v>40543</v>
      </c>
      <c r="E16" s="153">
        <v>0.012028181001787264</v>
      </c>
      <c r="F16" s="153">
        <v>0.0240113466767502</v>
      </c>
      <c r="G16" s="153">
        <v>0.06479952153783208</v>
      </c>
      <c r="H16" s="153">
        <v>0.15261940009640318</v>
      </c>
      <c r="I16" s="153">
        <v>0.11753289824018531</v>
      </c>
      <c r="J16" s="154">
        <v>1.7476699250000434</v>
      </c>
      <c r="K16" s="124">
        <v>0.13934594181414872</v>
      </c>
    </row>
    <row r="17" spans="1:11" s="20" customFormat="1" ht="14.25">
      <c r="A17" s="21">
        <v>14</v>
      </c>
      <c r="B17" s="151" t="s">
        <v>73</v>
      </c>
      <c r="C17" s="152">
        <v>40444</v>
      </c>
      <c r="D17" s="152">
        <v>40638</v>
      </c>
      <c r="E17" s="153">
        <v>0.00255875154303431</v>
      </c>
      <c r="F17" s="153">
        <v>0.0337142677433957</v>
      </c>
      <c r="G17" s="153">
        <v>0.03429873071619172</v>
      </c>
      <c r="H17" s="153">
        <v>0.053863166075566626</v>
      </c>
      <c r="I17" s="153">
        <v>-0.004114378916448613</v>
      </c>
      <c r="J17" s="154">
        <v>0.36930293388430013</v>
      </c>
      <c r="K17" s="124">
        <v>0.04286935421965388</v>
      </c>
    </row>
    <row r="18" spans="1:11" s="20" customFormat="1" ht="14.25" collapsed="1">
      <c r="A18" s="21">
        <v>15</v>
      </c>
      <c r="B18" s="151" t="s">
        <v>82</v>
      </c>
      <c r="C18" s="152">
        <v>40427</v>
      </c>
      <c r="D18" s="152">
        <v>40708</v>
      </c>
      <c r="E18" s="153">
        <v>0.010946880491063515</v>
      </c>
      <c r="F18" s="153">
        <v>0.023789256168549766</v>
      </c>
      <c r="G18" s="153">
        <v>0.06366737647128984</v>
      </c>
      <c r="H18" s="153">
        <v>0.12850096017158785</v>
      </c>
      <c r="I18" s="153">
        <v>0.09674889253673324</v>
      </c>
      <c r="J18" s="154">
        <v>2.1746349425837392</v>
      </c>
      <c r="K18" s="124">
        <v>0.17155825406662206</v>
      </c>
    </row>
    <row r="19" spans="1:11" s="20" customFormat="1" ht="14.25" collapsed="1">
      <c r="A19" s="21">
        <v>16</v>
      </c>
      <c r="B19" s="151" t="s">
        <v>104</v>
      </c>
      <c r="C19" s="152">
        <v>41026</v>
      </c>
      <c r="D19" s="152">
        <v>41242</v>
      </c>
      <c r="E19" s="153">
        <v>0.0006839246244003672</v>
      </c>
      <c r="F19" s="153">
        <v>0.016220119005994738</v>
      </c>
      <c r="G19" s="153">
        <v>0.02479631731349552</v>
      </c>
      <c r="H19" s="153">
        <v>0.31386910091888187</v>
      </c>
      <c r="I19" s="153">
        <v>0.14410830190680568</v>
      </c>
      <c r="J19" s="154">
        <v>1.2271029542535037</v>
      </c>
      <c r="K19" s="124">
        <v>0.14714228470433466</v>
      </c>
    </row>
    <row r="20" spans="1:12" s="20" customFormat="1" ht="15.75" thickBot="1">
      <c r="A20" s="150"/>
      <c r="B20" s="155" t="s">
        <v>105</v>
      </c>
      <c r="C20" s="156" t="s">
        <v>51</v>
      </c>
      <c r="D20" s="156" t="s">
        <v>51</v>
      </c>
      <c r="E20" s="157">
        <f>AVERAGE(E4:E19)</f>
        <v>0.01191326986572408</v>
      </c>
      <c r="F20" s="157">
        <f>AVERAGE(F4:F19)</f>
        <v>0.022948302000136853</v>
      </c>
      <c r="G20" s="157">
        <f>AVERAGE(G4:G19)</f>
        <v>0.01608159933348699</v>
      </c>
      <c r="H20" s="157">
        <f>AVERAGE(H4:H19)</f>
        <v>0.13922125909647226</v>
      </c>
      <c r="I20" s="157">
        <f>AVERAGE(I4:I19)</f>
        <v>0.07254402381136152</v>
      </c>
      <c r="J20" s="156" t="s">
        <v>51</v>
      </c>
      <c r="K20" s="156" t="s">
        <v>51</v>
      </c>
      <c r="L20" s="158"/>
    </row>
    <row r="21" spans="1:11" s="20" customFormat="1" ht="14.25">
      <c r="A21" s="189" t="s">
        <v>94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s="20" customFormat="1" ht="15" collapsed="1" thickBot="1">
      <c r="A22" s="184"/>
      <c r="B22" s="184"/>
      <c r="C22" s="184"/>
      <c r="D22" s="184"/>
      <c r="E22" s="184"/>
      <c r="F22" s="184"/>
      <c r="G22" s="184"/>
      <c r="H22" s="184"/>
      <c r="I22" s="169"/>
      <c r="J22" s="169"/>
      <c r="K22" s="169"/>
    </row>
    <row r="23" spans="5:10" s="20" customFormat="1" ht="14.25" collapsed="1">
      <c r="E23" s="107"/>
      <c r="J23" s="19"/>
    </row>
    <row r="24" spans="5:10" s="20" customFormat="1" ht="14.25" collapsed="1">
      <c r="E24" s="108"/>
      <c r="J24" s="19"/>
    </row>
    <row r="25" spans="5:10" s="20" customFormat="1" ht="14.25">
      <c r="E25" s="107"/>
      <c r="F25" s="107"/>
      <c r="J25" s="19"/>
    </row>
    <row r="26" spans="5:10" s="20" customFormat="1" ht="14.25" collapsed="1">
      <c r="E26" s="108"/>
      <c r="I26" s="108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7"/>
  <sheetViews>
    <sheetView zoomScale="85" zoomScaleNormal="85" workbookViewId="0" topLeftCell="A28">
      <selection activeCell="B61" sqref="B61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1" t="s">
        <v>113</v>
      </c>
      <c r="B1" s="191"/>
      <c r="C1" s="191"/>
      <c r="D1" s="191"/>
      <c r="E1" s="191"/>
      <c r="F1" s="191"/>
      <c r="G1" s="191"/>
    </row>
    <row r="2" spans="1:7" ht="15.75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ht="45.75" thickBot="1">
      <c r="A3" s="187"/>
      <c r="B3" s="42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8" ht="15" customHeight="1">
      <c r="A4" s="21">
        <v>1</v>
      </c>
      <c r="B4" s="37" t="s">
        <v>79</v>
      </c>
      <c r="C4" s="38">
        <v>63.36859999999963</v>
      </c>
      <c r="D4" s="95">
        <v>0.011041948204159017</v>
      </c>
      <c r="E4" s="39">
        <v>27</v>
      </c>
      <c r="F4" s="95">
        <v>0.006071508882392624</v>
      </c>
      <c r="G4" s="40">
        <v>34.71604411725842</v>
      </c>
      <c r="H4" s="54"/>
    </row>
    <row r="5" spans="1:8" ht="14.25" customHeight="1">
      <c r="A5" s="21">
        <v>2</v>
      </c>
      <c r="B5" s="37" t="s">
        <v>20</v>
      </c>
      <c r="C5" s="38">
        <v>52.61081999999937</v>
      </c>
      <c r="D5" s="95">
        <v>0.01055965900488191</v>
      </c>
      <c r="E5" s="39">
        <v>0</v>
      </c>
      <c r="F5" s="95">
        <v>0</v>
      </c>
      <c r="G5" s="40">
        <v>0</v>
      </c>
      <c r="H5" s="54"/>
    </row>
    <row r="6" spans="1:7" ht="14.25">
      <c r="A6" s="21">
        <v>3</v>
      </c>
      <c r="B6" s="37" t="s">
        <v>61</v>
      </c>
      <c r="C6" s="38">
        <v>50.17104000000003</v>
      </c>
      <c r="D6" s="95">
        <v>0.008223272081721631</v>
      </c>
      <c r="E6" s="39">
        <v>0</v>
      </c>
      <c r="F6" s="95">
        <v>0</v>
      </c>
      <c r="G6" s="40">
        <v>0</v>
      </c>
    </row>
    <row r="7" spans="1:7" ht="14.25">
      <c r="A7" s="21">
        <v>4</v>
      </c>
      <c r="B7" s="37" t="s">
        <v>62</v>
      </c>
      <c r="C7" s="38">
        <v>12.844419999999925</v>
      </c>
      <c r="D7" s="95">
        <v>0.004204986162842836</v>
      </c>
      <c r="E7" s="39">
        <v>0</v>
      </c>
      <c r="F7" s="95">
        <v>0</v>
      </c>
      <c r="G7" s="40">
        <v>0</v>
      </c>
    </row>
    <row r="8" spans="1:7" ht="14.25">
      <c r="A8" s="21">
        <v>5</v>
      </c>
      <c r="B8" s="37" t="s">
        <v>64</v>
      </c>
      <c r="C8" s="38">
        <v>10.67482999999961</v>
      </c>
      <c r="D8" s="95">
        <v>0.00260782187427639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120</v>
      </c>
      <c r="C9" s="38">
        <v>7.811239999999992</v>
      </c>
      <c r="D9" s="95">
        <v>0.006576628642864407</v>
      </c>
      <c r="E9" s="39">
        <v>0</v>
      </c>
      <c r="F9" s="95">
        <v>0</v>
      </c>
      <c r="G9" s="40">
        <v>0</v>
      </c>
    </row>
    <row r="10" spans="1:8" ht="14.25">
      <c r="A10" s="21">
        <v>7</v>
      </c>
      <c r="B10" s="37" t="s">
        <v>123</v>
      </c>
      <c r="C10" s="38">
        <v>-3.7841300000000047</v>
      </c>
      <c r="D10" s="95">
        <v>-0.008139615947682923</v>
      </c>
      <c r="E10" s="39">
        <v>-10</v>
      </c>
      <c r="F10" s="95">
        <v>-0.0011299435028248588</v>
      </c>
      <c r="G10" s="40">
        <v>-0.5253138642937598</v>
      </c>
      <c r="H10" s="54"/>
    </row>
    <row r="11" spans="1:8" ht="14.25">
      <c r="A11" s="21">
        <v>8</v>
      </c>
      <c r="B11" s="37" t="s">
        <v>81</v>
      </c>
      <c r="C11" s="38">
        <v>71.75657999999984</v>
      </c>
      <c r="D11" s="95">
        <v>0.06262023673759323</v>
      </c>
      <c r="E11" s="39">
        <v>-2</v>
      </c>
      <c r="F11" s="95">
        <v>-0.0013879250520471894</v>
      </c>
      <c r="G11" s="40">
        <v>-1.5904244413601922</v>
      </c>
      <c r="H11" s="54"/>
    </row>
    <row r="12" spans="1:7" ht="14.25">
      <c r="A12" s="21">
        <v>9</v>
      </c>
      <c r="B12" s="37" t="s">
        <v>84</v>
      </c>
      <c r="C12" s="38">
        <v>46.1051399999999</v>
      </c>
      <c r="D12" s="95">
        <v>0.028683383146024907</v>
      </c>
      <c r="E12" s="39">
        <v>-1</v>
      </c>
      <c r="F12" s="95">
        <v>-0.0016339869281045752</v>
      </c>
      <c r="G12" s="40">
        <v>-2.6269265686274417</v>
      </c>
    </row>
    <row r="13" spans="1:7" ht="14.25">
      <c r="A13" s="21">
        <v>10</v>
      </c>
      <c r="B13" s="37" t="s">
        <v>77</v>
      </c>
      <c r="C13" s="38">
        <v>602.8340500000008</v>
      </c>
      <c r="D13" s="95">
        <v>0.02004815749716079</v>
      </c>
      <c r="E13" s="39">
        <v>-40</v>
      </c>
      <c r="F13" s="95">
        <v>-0.0008195209899813559</v>
      </c>
      <c r="G13" s="40">
        <v>-24.58026699993964</v>
      </c>
    </row>
    <row r="14" spans="1:7" ht="14.25">
      <c r="A14" s="21">
        <v>11</v>
      </c>
      <c r="B14" s="37" t="s">
        <v>23</v>
      </c>
      <c r="C14" s="38">
        <v>-31.779179999999933</v>
      </c>
      <c r="D14" s="95">
        <v>-0.04506713829646407</v>
      </c>
      <c r="E14" s="39">
        <v>-350</v>
      </c>
      <c r="F14" s="95">
        <v>-0.051192043293842325</v>
      </c>
      <c r="G14" s="40">
        <v>-36.52241399736725</v>
      </c>
    </row>
    <row r="15" spans="1:7" ht="14.25">
      <c r="A15" s="21">
        <v>12</v>
      </c>
      <c r="B15" s="37" t="s">
        <v>82</v>
      </c>
      <c r="C15" s="38">
        <v>18.461520000000483</v>
      </c>
      <c r="D15" s="95">
        <v>0.00279021368119844</v>
      </c>
      <c r="E15" s="39">
        <v>-17</v>
      </c>
      <c r="F15" s="95">
        <v>-0.008068343616516375</v>
      </c>
      <c r="G15" s="40">
        <v>-53.53325687582684</v>
      </c>
    </row>
    <row r="16" spans="1:7" ht="14.25">
      <c r="A16" s="21">
        <v>13</v>
      </c>
      <c r="B16" s="37" t="s">
        <v>83</v>
      </c>
      <c r="C16" s="38">
        <v>-43.95261000000011</v>
      </c>
      <c r="D16" s="95">
        <v>-0.03845303467764343</v>
      </c>
      <c r="E16" s="39">
        <v>-21</v>
      </c>
      <c r="F16" s="95">
        <v>-0.0498812351543943</v>
      </c>
      <c r="G16" s="40">
        <v>-57.19380521808223</v>
      </c>
    </row>
    <row r="17" spans="1:7" ht="14.25">
      <c r="A17" s="21">
        <v>14</v>
      </c>
      <c r="B17" s="37" t="s">
        <v>104</v>
      </c>
      <c r="C17" s="38">
        <v>-244.83125</v>
      </c>
      <c r="D17" s="95">
        <v>-0.09797630912686299</v>
      </c>
      <c r="E17" s="39">
        <v>-1107</v>
      </c>
      <c r="F17" s="95">
        <v>-0.09859280370502316</v>
      </c>
      <c r="G17" s="40">
        <v>-245.571154940873</v>
      </c>
    </row>
    <row r="18" spans="1:7" ht="14.25">
      <c r="A18" s="21">
        <v>15</v>
      </c>
      <c r="B18" s="37" t="s">
        <v>60</v>
      </c>
      <c r="C18" s="38">
        <v>-89.13125</v>
      </c>
      <c r="D18" s="95">
        <v>-0.006701872087762365</v>
      </c>
      <c r="E18" s="39">
        <v>-188014</v>
      </c>
      <c r="F18" s="95">
        <v>-0.01896005967536946</v>
      </c>
      <c r="G18" s="40">
        <v>-253.46565027151146</v>
      </c>
    </row>
    <row r="19" spans="1:7" ht="14.25">
      <c r="A19" s="21">
        <v>16</v>
      </c>
      <c r="B19" s="37" t="s">
        <v>73</v>
      </c>
      <c r="C19" s="38">
        <v>-253.90907999999982</v>
      </c>
      <c r="D19" s="95">
        <v>-0.13288342432661396</v>
      </c>
      <c r="E19" s="39">
        <v>-189</v>
      </c>
      <c r="F19" s="95">
        <v>-0.135096497498213</v>
      </c>
      <c r="G19" s="40">
        <v>-257.957818075114</v>
      </c>
    </row>
    <row r="20" spans="1:8" ht="15.75" thickBot="1">
      <c r="A20" s="88"/>
      <c r="B20" s="91" t="s">
        <v>50</v>
      </c>
      <c r="C20" s="92">
        <v>269.25073999999995</v>
      </c>
      <c r="D20" s="96">
        <v>0.0031819100433956855</v>
      </c>
      <c r="E20" s="93">
        <v>-189724</v>
      </c>
      <c r="F20" s="96">
        <v>-0.018952443077439457</v>
      </c>
      <c r="G20" s="94">
        <v>-898.8509871357373</v>
      </c>
      <c r="H20" s="54"/>
    </row>
    <row r="21" spans="1:8" ht="15" customHeight="1" thickBot="1">
      <c r="A21" s="190"/>
      <c r="B21" s="190"/>
      <c r="C21" s="190"/>
      <c r="D21" s="190"/>
      <c r="E21" s="190"/>
      <c r="F21" s="190"/>
      <c r="G21" s="190"/>
      <c r="H21" s="168"/>
    </row>
    <row r="41" spans="2:5" ht="15">
      <c r="B41" s="61"/>
      <c r="C41" s="62"/>
      <c r="D41" s="63"/>
      <c r="E41" s="64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.75" thickBot="1">
      <c r="B47" s="79"/>
      <c r="C47" s="79"/>
      <c r="D47" s="79"/>
      <c r="E47" s="79"/>
    </row>
    <row r="50" ht="14.25" customHeight="1"/>
    <row r="51" ht="14.25">
      <c r="F51" s="54"/>
    </row>
    <row r="53" ht="14.25">
      <c r="F53"/>
    </row>
    <row r="54" ht="14.25">
      <c r="F54"/>
    </row>
    <row r="55" spans="2:6" ht="30.75" thickBot="1">
      <c r="B55" s="42" t="s">
        <v>25</v>
      </c>
      <c r="C55" s="35" t="s">
        <v>57</v>
      </c>
      <c r="D55" s="35" t="s">
        <v>58</v>
      </c>
      <c r="E55" s="60" t="s">
        <v>54</v>
      </c>
      <c r="F55"/>
    </row>
    <row r="56" spans="2:5" ht="14.25">
      <c r="B56" s="37" t="str">
        <f aca="true" t="shared" si="0" ref="B56:D60">B4</f>
        <v>КІНТО-Еквіті</v>
      </c>
      <c r="C56" s="38">
        <f t="shared" si="0"/>
        <v>63.36859999999963</v>
      </c>
      <c r="D56" s="95">
        <f t="shared" si="0"/>
        <v>0.011041948204159017</v>
      </c>
      <c r="E56" s="40">
        <f>G4</f>
        <v>34.71604411725842</v>
      </c>
    </row>
    <row r="57" spans="2:5" ht="14.25">
      <c r="B57" s="37" t="str">
        <f t="shared" si="0"/>
        <v>ОТП Класичний</v>
      </c>
      <c r="C57" s="38">
        <f t="shared" si="0"/>
        <v>52.61081999999937</v>
      </c>
      <c r="D57" s="95">
        <f t="shared" si="0"/>
        <v>0.01055965900488191</v>
      </c>
      <c r="E57" s="40">
        <f>G5</f>
        <v>0</v>
      </c>
    </row>
    <row r="58" spans="2:5" ht="14.25">
      <c r="B58" s="37" t="str">
        <f t="shared" si="0"/>
        <v>Софіївський</v>
      </c>
      <c r="C58" s="38">
        <f t="shared" si="0"/>
        <v>50.17104000000003</v>
      </c>
      <c r="D58" s="95">
        <f t="shared" si="0"/>
        <v>0.008223272081721631</v>
      </c>
      <c r="E58" s="40">
        <f>G6</f>
        <v>0</v>
      </c>
    </row>
    <row r="59" spans="2:5" ht="14.25">
      <c r="B59" s="37" t="str">
        <f t="shared" si="0"/>
        <v>Альтус-Збалансований</v>
      </c>
      <c r="C59" s="38">
        <f t="shared" si="0"/>
        <v>12.844419999999925</v>
      </c>
      <c r="D59" s="95">
        <f t="shared" si="0"/>
        <v>0.004204986162842836</v>
      </c>
      <c r="E59" s="40">
        <f>G7</f>
        <v>0</v>
      </c>
    </row>
    <row r="60" spans="2:5" ht="14.25">
      <c r="B60" s="126" t="str">
        <f t="shared" si="0"/>
        <v>Альтус-Депозит</v>
      </c>
      <c r="C60" s="127">
        <f t="shared" si="0"/>
        <v>10.67482999999961</v>
      </c>
      <c r="D60" s="128">
        <f t="shared" si="0"/>
        <v>0.00260782187427639</v>
      </c>
      <c r="E60" s="129">
        <f>G8</f>
        <v>0</v>
      </c>
    </row>
    <row r="61" spans="2:5" ht="14.25">
      <c r="B61" s="125" t="str">
        <f>B15</f>
        <v>УНIВЕР.УА/Михайло Грушевський: Фонд Державних Паперiв</v>
      </c>
      <c r="C61" s="38">
        <f aca="true" t="shared" si="1" ref="C61:D64">C14</f>
        <v>-31.779179999999933</v>
      </c>
      <c r="D61" s="95">
        <f t="shared" si="1"/>
        <v>-0.04506713829646407</v>
      </c>
      <c r="E61" s="40">
        <f>G14</f>
        <v>-36.52241399736725</v>
      </c>
    </row>
    <row r="62" spans="2:5" ht="14.25">
      <c r="B62" s="125" t="str">
        <f>B16</f>
        <v>УНIВЕР.УА/Тарас Шевченко: Фонд Заощаджень</v>
      </c>
      <c r="C62" s="38">
        <f t="shared" si="1"/>
        <v>18.461520000000483</v>
      </c>
      <c r="D62" s="95">
        <f t="shared" si="1"/>
        <v>0.00279021368119844</v>
      </c>
      <c r="E62" s="40">
        <f>G15</f>
        <v>-53.53325687582684</v>
      </c>
    </row>
    <row r="63" spans="2:5" ht="14.25">
      <c r="B63" s="125" t="str">
        <f>B17</f>
        <v>КІНТО-Казначейський</v>
      </c>
      <c r="C63" s="38">
        <f t="shared" si="1"/>
        <v>-43.95261000000011</v>
      </c>
      <c r="D63" s="95">
        <f t="shared" si="1"/>
        <v>-0.03845303467764343</v>
      </c>
      <c r="E63" s="40">
        <f>G16</f>
        <v>-57.19380521808223</v>
      </c>
    </row>
    <row r="64" spans="2:5" ht="14.25">
      <c r="B64" s="125" t="str">
        <f>B18</f>
        <v>ОТП Фонд Акцій</v>
      </c>
      <c r="C64" s="38">
        <f t="shared" si="1"/>
        <v>-244.83125</v>
      </c>
      <c r="D64" s="95">
        <f t="shared" si="1"/>
        <v>-0.09797630912686299</v>
      </c>
      <c r="E64" s="40">
        <f>G17</f>
        <v>-245.571154940873</v>
      </c>
    </row>
    <row r="65" spans="2:5" ht="14.25">
      <c r="B65" s="125" t="str">
        <f>B19</f>
        <v>ВСІ</v>
      </c>
      <c r="C65" s="38">
        <f>C18</f>
        <v>-89.13125</v>
      </c>
      <c r="D65" s="95">
        <f>D18</f>
        <v>-0.006701872087762365</v>
      </c>
      <c r="E65" s="40">
        <f>G18</f>
        <v>-253.46565027151146</v>
      </c>
    </row>
    <row r="66" spans="2:5" ht="14.25">
      <c r="B66" s="136" t="s">
        <v>56</v>
      </c>
      <c r="C66" s="137">
        <f>C20-SUM(C56:C65)</f>
        <v>470.8138000000009</v>
      </c>
      <c r="D66" s="138"/>
      <c r="E66" s="137">
        <f>G20-SUM(E56:E65)</f>
        <v>-287.280749949335</v>
      </c>
    </row>
    <row r="67" spans="2:5" ht="15">
      <c r="B67" s="134" t="s">
        <v>50</v>
      </c>
      <c r="C67" s="135">
        <f>SUM(C56:C66)</f>
        <v>269.25073999999995</v>
      </c>
      <c r="D67" s="135"/>
      <c r="E67" s="135">
        <f>SUM(E56:E66)</f>
        <v>-898.8509871357373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4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25</v>
      </c>
      <c r="B1" s="68" t="s">
        <v>88</v>
      </c>
      <c r="C1" s="10"/>
    </row>
    <row r="2" spans="1:3" ht="14.25">
      <c r="A2" s="176" t="s">
        <v>123</v>
      </c>
      <c r="B2" s="177">
        <v>-0.007017601938573481</v>
      </c>
      <c r="C2" s="10"/>
    </row>
    <row r="3" spans="1:3" ht="14.25">
      <c r="A3" s="139" t="s">
        <v>104</v>
      </c>
      <c r="B3" s="146">
        <v>0.0006839246244003672</v>
      </c>
      <c r="C3" s="10"/>
    </row>
    <row r="4" spans="1:3" ht="14.25">
      <c r="A4" s="139" t="s">
        <v>73</v>
      </c>
      <c r="B4" s="146">
        <v>0.00255875154303431</v>
      </c>
      <c r="C4" s="10"/>
    </row>
    <row r="5" spans="1:3" ht="14.25">
      <c r="A5" s="140" t="s">
        <v>64</v>
      </c>
      <c r="B5" s="148">
        <v>0.0026078218742540127</v>
      </c>
      <c r="C5" s="10"/>
    </row>
    <row r="6" spans="1:3" ht="14.25">
      <c r="A6" s="139" t="s">
        <v>62</v>
      </c>
      <c r="B6" s="147">
        <v>0.004204986162880786</v>
      </c>
      <c r="C6" s="10"/>
    </row>
    <row r="7" spans="1:3" ht="14.25">
      <c r="A7" s="140" t="s">
        <v>79</v>
      </c>
      <c r="B7" s="148">
        <v>0.004940443375985648</v>
      </c>
      <c r="C7" s="10"/>
    </row>
    <row r="8" spans="1:3" ht="14.25">
      <c r="A8" s="139" t="s">
        <v>23</v>
      </c>
      <c r="B8" s="147">
        <v>0.006455368501137704</v>
      </c>
      <c r="C8" s="10"/>
    </row>
    <row r="9" spans="1:3" ht="14.25">
      <c r="A9" s="139" t="s">
        <v>120</v>
      </c>
      <c r="B9" s="147">
        <v>0.0065766286428017295</v>
      </c>
      <c r="C9" s="10"/>
    </row>
    <row r="10" spans="1:3" ht="14.25">
      <c r="A10" s="139" t="s">
        <v>61</v>
      </c>
      <c r="B10" s="147">
        <v>0.008223272081725241</v>
      </c>
      <c r="C10" s="10"/>
    </row>
    <row r="11" spans="1:3" ht="14.25">
      <c r="A11" s="139" t="s">
        <v>20</v>
      </c>
      <c r="B11" s="147">
        <v>0.010559659004839794</v>
      </c>
      <c r="C11" s="10"/>
    </row>
    <row r="12" spans="1:3" ht="14.25">
      <c r="A12" s="139" t="s">
        <v>82</v>
      </c>
      <c r="B12" s="147">
        <v>0.010946880491063515</v>
      </c>
      <c r="C12" s="10"/>
    </row>
    <row r="13" spans="1:3" ht="14.25">
      <c r="A13" s="139" t="s">
        <v>83</v>
      </c>
      <c r="B13" s="147">
        <v>0.012028181001787264</v>
      </c>
      <c r="C13" s="10"/>
    </row>
    <row r="14" spans="1:3" ht="14.25">
      <c r="A14" s="139" t="s">
        <v>60</v>
      </c>
      <c r="B14" s="147">
        <v>0.012495095340912199</v>
      </c>
      <c r="C14" s="10"/>
    </row>
    <row r="15" spans="1:3" ht="14.25">
      <c r="A15" s="139" t="s">
        <v>77</v>
      </c>
      <c r="B15" s="147">
        <v>0.02088479401405996</v>
      </c>
      <c r="C15" s="10"/>
    </row>
    <row r="16" spans="1:3" ht="14.25">
      <c r="A16" s="139" t="s">
        <v>84</v>
      </c>
      <c r="B16" s="147">
        <v>0.030366989337740957</v>
      </c>
      <c r="C16" s="10"/>
    </row>
    <row r="17" spans="1:3" ht="14.25">
      <c r="A17" s="139" t="s">
        <v>81</v>
      </c>
      <c r="B17" s="147">
        <v>0.06409712379353527</v>
      </c>
      <c r="C17" s="10"/>
    </row>
    <row r="18" spans="1:3" ht="14.25">
      <c r="A18" s="141" t="s">
        <v>30</v>
      </c>
      <c r="B18" s="146">
        <v>0.01191326986572408</v>
      </c>
      <c r="C18" s="10"/>
    </row>
    <row r="19" spans="1:3" ht="14.25">
      <c r="A19" s="141" t="s">
        <v>1</v>
      </c>
      <c r="B19" s="146">
        <v>0.017169120128615045</v>
      </c>
      <c r="C19" s="10"/>
    </row>
    <row r="20" spans="1:3" ht="14.25">
      <c r="A20" s="141" t="s">
        <v>0</v>
      </c>
      <c r="B20" s="146">
        <v>0.019475101452573362</v>
      </c>
      <c r="C20" s="58"/>
    </row>
    <row r="21" spans="1:3" ht="14.25">
      <c r="A21" s="141" t="s">
        <v>31</v>
      </c>
      <c r="B21" s="146">
        <v>0.0038709897777504665</v>
      </c>
      <c r="C21" s="9"/>
    </row>
    <row r="22" spans="1:3" ht="14.25">
      <c r="A22" s="141" t="s">
        <v>32</v>
      </c>
      <c r="B22" s="146">
        <v>0.0037362138122938315</v>
      </c>
      <c r="C22" s="74"/>
    </row>
    <row r="23" spans="1:3" ht="14.25">
      <c r="A23" s="141" t="s">
        <v>33</v>
      </c>
      <c r="B23" s="146">
        <v>0.010739726027397261</v>
      </c>
      <c r="C23" s="10"/>
    </row>
    <row r="24" spans="1:3" ht="15" thickBot="1">
      <c r="A24" s="142" t="s">
        <v>107</v>
      </c>
      <c r="B24" s="149">
        <v>-0.00285339147965891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9" t="s">
        <v>114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1484715.82</v>
      </c>
      <c r="F3" s="113">
        <v>706</v>
      </c>
      <c r="G3" s="112">
        <v>2102.9969121813033</v>
      </c>
      <c r="H3" s="53">
        <v>1000</v>
      </c>
      <c r="I3" s="109" t="s">
        <v>24</v>
      </c>
      <c r="J3" s="114" t="s">
        <v>100</v>
      </c>
    </row>
    <row r="4" spans="1:10" ht="14.25">
      <c r="A4" s="21">
        <v>2</v>
      </c>
      <c r="B4" s="109" t="s">
        <v>108</v>
      </c>
      <c r="C4" s="110" t="s">
        <v>39</v>
      </c>
      <c r="D4" s="111" t="s">
        <v>110</v>
      </c>
      <c r="E4" s="112">
        <v>1083008.6201</v>
      </c>
      <c r="F4" s="113">
        <v>1975</v>
      </c>
      <c r="G4" s="112">
        <v>548.3587949873418</v>
      </c>
      <c r="H4" s="53">
        <v>1000</v>
      </c>
      <c r="I4" s="109" t="s">
        <v>22</v>
      </c>
      <c r="J4" s="114" t="s">
        <v>35</v>
      </c>
    </row>
    <row r="5" spans="1:10" ht="14.25">
      <c r="A5" s="21">
        <v>3</v>
      </c>
      <c r="B5" s="109" t="s">
        <v>70</v>
      </c>
      <c r="C5" s="110" t="s">
        <v>39</v>
      </c>
      <c r="D5" s="111" t="s">
        <v>40</v>
      </c>
      <c r="E5" s="112">
        <v>346399.04</v>
      </c>
      <c r="F5" s="113">
        <v>679</v>
      </c>
      <c r="G5" s="112">
        <v>510.16058910162</v>
      </c>
      <c r="H5" s="53">
        <v>1000</v>
      </c>
      <c r="I5" s="109" t="s">
        <v>71</v>
      </c>
      <c r="J5" s="114" t="s">
        <v>48</v>
      </c>
    </row>
    <row r="6" spans="1:10" ht="15.75" thickBot="1">
      <c r="A6" s="180" t="s">
        <v>50</v>
      </c>
      <c r="B6" s="181"/>
      <c r="C6" s="115" t="s">
        <v>51</v>
      </c>
      <c r="D6" s="115" t="s">
        <v>51</v>
      </c>
      <c r="E6" s="97">
        <f>SUM(E3:E5)</f>
        <v>2914123.4801000003</v>
      </c>
      <c r="F6" s="98">
        <f>SUM(F3:F5)</f>
        <v>3360</v>
      </c>
      <c r="G6" s="115" t="s">
        <v>51</v>
      </c>
      <c r="H6" s="115" t="s">
        <v>51</v>
      </c>
      <c r="I6" s="115" t="s">
        <v>51</v>
      </c>
      <c r="J6" s="115" t="s">
        <v>51</v>
      </c>
    </row>
    <row r="7" spans="1:8" ht="14.25">
      <c r="A7" s="183"/>
      <c r="B7" s="183"/>
      <c r="C7" s="183"/>
      <c r="D7" s="183"/>
      <c r="E7" s="183"/>
      <c r="F7" s="183"/>
      <c r="G7" s="183"/>
      <c r="H7" s="183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5" t="s">
        <v>115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ht="45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ht="14.25" collapsed="1">
      <c r="A4" s="21">
        <v>1</v>
      </c>
      <c r="B4" s="27" t="s">
        <v>70</v>
      </c>
      <c r="C4" s="105">
        <v>38441</v>
      </c>
      <c r="D4" s="105">
        <v>38625</v>
      </c>
      <c r="E4" s="99">
        <v>0.0744092500689475</v>
      </c>
      <c r="F4" s="99">
        <v>0.06802779334209053</v>
      </c>
      <c r="G4" s="99">
        <v>-0.09593231312074513</v>
      </c>
      <c r="H4" s="99">
        <v>-0.17464166208377752</v>
      </c>
      <c r="I4" s="99">
        <v>-0.1036560712603688</v>
      </c>
      <c r="J4" s="106">
        <v>-0.4898394108983799</v>
      </c>
      <c r="K4" s="166">
        <v>-0.05044384482644593</v>
      </c>
    </row>
    <row r="5" spans="1:11" ht="14.25" collapsed="1">
      <c r="A5" s="21">
        <v>2</v>
      </c>
      <c r="B5" s="27" t="s">
        <v>108</v>
      </c>
      <c r="C5" s="105">
        <v>39048</v>
      </c>
      <c r="D5" s="105">
        <v>39140</v>
      </c>
      <c r="E5" s="99">
        <v>0.00957960367783861</v>
      </c>
      <c r="F5" s="99">
        <v>-0.006371830756755736</v>
      </c>
      <c r="G5" s="99">
        <v>0.02493122401349379</v>
      </c>
      <c r="H5" s="99">
        <v>0.34522994511256155</v>
      </c>
      <c r="I5" s="99">
        <v>0.20889594879949258</v>
      </c>
      <c r="J5" s="106">
        <v>-0.451641205012674</v>
      </c>
      <c r="K5" s="167">
        <v>-0.05051165604594665</v>
      </c>
    </row>
    <row r="6" spans="1:11" ht="14.25">
      <c r="A6" s="21">
        <v>3</v>
      </c>
      <c r="B6" s="27" t="s">
        <v>34</v>
      </c>
      <c r="C6" s="105">
        <v>39100</v>
      </c>
      <c r="D6" s="105">
        <v>39268</v>
      </c>
      <c r="E6" s="99">
        <v>0.0028136352367820194</v>
      </c>
      <c r="F6" s="99">
        <v>0.022633774742658597</v>
      </c>
      <c r="G6" s="99">
        <v>-0.019683407787125073</v>
      </c>
      <c r="H6" s="99">
        <v>0.0648505571366913</v>
      </c>
      <c r="I6" s="99">
        <v>0.010902851522519796</v>
      </c>
      <c r="J6" s="106">
        <v>1.102996912181366</v>
      </c>
      <c r="K6" s="167">
        <v>0.0683646221795351</v>
      </c>
    </row>
    <row r="7" spans="1:11" ht="15.75" thickBot="1">
      <c r="A7" s="150"/>
      <c r="B7" s="155" t="s">
        <v>105</v>
      </c>
      <c r="C7" s="156" t="s">
        <v>51</v>
      </c>
      <c r="D7" s="156" t="s">
        <v>51</v>
      </c>
      <c r="E7" s="157">
        <f>AVERAGE(E4:E6)</f>
        <v>0.02893416299452271</v>
      </c>
      <c r="F7" s="157">
        <f>AVERAGE(F4:F6)</f>
        <v>0.028096579109331127</v>
      </c>
      <c r="G7" s="157">
        <f>AVERAGE(G4:G6)</f>
        <v>-0.030228165631458803</v>
      </c>
      <c r="H7" s="157">
        <f>AVERAGE(H4:H6)</f>
        <v>0.07847961338849178</v>
      </c>
      <c r="I7" s="157">
        <f>AVERAGE(I4:I6)</f>
        <v>0.03871424302054786</v>
      </c>
      <c r="J7" s="156" t="s">
        <v>51</v>
      </c>
      <c r="K7" s="156" t="s">
        <v>51</v>
      </c>
    </row>
    <row r="8" spans="1:11" ht="14.25">
      <c r="A8" s="196" t="s">
        <v>94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1:11" ht="15" thickBo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0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7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1" t="s">
        <v>116</v>
      </c>
      <c r="B1" s="191"/>
      <c r="C1" s="191"/>
      <c r="D1" s="191"/>
      <c r="E1" s="191"/>
      <c r="F1" s="191"/>
      <c r="G1" s="191"/>
    </row>
    <row r="2" spans="1:7" s="31" customFormat="1" ht="15.75" customHeight="1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s="31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31" customFormat="1" ht="14.25">
      <c r="A4" s="21">
        <v>1</v>
      </c>
      <c r="B4" s="37" t="s">
        <v>70</v>
      </c>
      <c r="C4" s="38">
        <v>23.990199999999955</v>
      </c>
      <c r="D4" s="99">
        <v>0.07440925006894958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108</v>
      </c>
      <c r="C5" s="38">
        <v>10.27634999999986</v>
      </c>
      <c r="D5" s="99">
        <v>0.009579603677851416</v>
      </c>
      <c r="E5" s="39">
        <v>0</v>
      </c>
      <c r="F5" s="99">
        <v>0</v>
      </c>
      <c r="G5" s="40">
        <v>0</v>
      </c>
    </row>
    <row r="6" spans="1:7" s="31" customFormat="1" ht="14.25">
      <c r="A6" s="21">
        <v>3</v>
      </c>
      <c r="B6" s="37" t="s">
        <v>34</v>
      </c>
      <c r="C6" s="38">
        <v>-79.71812999999989</v>
      </c>
      <c r="D6" s="99">
        <v>-0.05095653287248074</v>
      </c>
      <c r="E6" s="39">
        <v>-40</v>
      </c>
      <c r="F6" s="99">
        <v>-0.05361930294906166</v>
      </c>
      <c r="G6" s="40">
        <v>-84.1415335120644</v>
      </c>
    </row>
    <row r="7" spans="1:7" s="31" customFormat="1" ht="15.75" thickBot="1">
      <c r="A7" s="116"/>
      <c r="B7" s="91" t="s">
        <v>50</v>
      </c>
      <c r="C7" s="117">
        <v>-45.45158000000007</v>
      </c>
      <c r="D7" s="96">
        <v>-0.015357468243587755</v>
      </c>
      <c r="E7" s="93">
        <v>-40</v>
      </c>
      <c r="F7" s="96">
        <v>-0.011764705882352941</v>
      </c>
      <c r="G7" s="94">
        <v>-84.1415335120644</v>
      </c>
    </row>
    <row r="8" spans="1:11" s="31" customFormat="1" ht="15" customHeight="1" thickBot="1">
      <c r="A8" s="194"/>
      <c r="B8" s="194"/>
      <c r="C8" s="194"/>
      <c r="D8" s="194"/>
      <c r="E8" s="194"/>
      <c r="F8" s="194"/>
      <c r="G8" s="194"/>
      <c r="H8" s="7"/>
      <c r="I8" s="7"/>
      <c r="J8" s="7"/>
      <c r="K8" s="7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/>
    <row r="29" s="31" customFormat="1" ht="14.25"/>
    <row r="30" spans="8:9" s="31" customFormat="1" ht="14.25">
      <c r="H30" s="22"/>
      <c r="I30" s="22"/>
    </row>
    <row r="33" spans="2:5" ht="30.75" thickBot="1">
      <c r="B33" s="42" t="s">
        <v>25</v>
      </c>
      <c r="C33" s="35" t="s">
        <v>57</v>
      </c>
      <c r="D33" s="35" t="s">
        <v>58</v>
      </c>
      <c r="E33" s="36" t="s">
        <v>54</v>
      </c>
    </row>
    <row r="34" spans="1:5" ht="14.25">
      <c r="A34" s="22">
        <v>1</v>
      </c>
      <c r="B34" s="37" t="str">
        <f aca="true" t="shared" si="0" ref="B34:D36">B4</f>
        <v>Оптімум</v>
      </c>
      <c r="C34" s="121">
        <f t="shared" si="0"/>
        <v>23.990199999999955</v>
      </c>
      <c r="D34" s="99">
        <f t="shared" si="0"/>
        <v>0.07440925006894958</v>
      </c>
      <c r="E34" s="122">
        <f>G4</f>
        <v>0</v>
      </c>
    </row>
    <row r="35" spans="1:5" ht="14.25">
      <c r="A35" s="22">
        <v>2</v>
      </c>
      <c r="B35" s="37" t="str">
        <f t="shared" si="0"/>
        <v>ТАСК Український Капітал</v>
      </c>
      <c r="C35" s="121">
        <f t="shared" si="0"/>
        <v>10.27634999999986</v>
      </c>
      <c r="D35" s="99">
        <f t="shared" si="0"/>
        <v>0.009579603677851416</v>
      </c>
      <c r="E35" s="122">
        <f>G5</f>
        <v>0</v>
      </c>
    </row>
    <row r="36" spans="1:5" ht="14.25">
      <c r="A36" s="22">
        <v>3</v>
      </c>
      <c r="B36" s="37" t="str">
        <f t="shared" si="0"/>
        <v>Збалансований фонд "Паритет"</v>
      </c>
      <c r="C36" s="121">
        <f t="shared" si="0"/>
        <v>-79.71812999999989</v>
      </c>
      <c r="D36" s="99">
        <f t="shared" si="0"/>
        <v>-0.05095653287248074</v>
      </c>
      <c r="E36" s="122">
        <f>G6</f>
        <v>-84.1415335120644</v>
      </c>
    </row>
    <row r="37" spans="2:5" ht="14.25">
      <c r="B37" s="37"/>
      <c r="C37" s="121"/>
      <c r="D37" s="99"/>
      <c r="E37" s="122"/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34</v>
      </c>
      <c r="B2" s="143">
        <v>0.0028136352367820194</v>
      </c>
      <c r="C2" s="10"/>
      <c r="D2" s="10"/>
    </row>
    <row r="3" spans="1:4" ht="14.25">
      <c r="A3" s="27" t="s">
        <v>108</v>
      </c>
      <c r="B3" s="143">
        <v>0.00957960367783861</v>
      </c>
      <c r="C3" s="10"/>
      <c r="D3" s="10"/>
    </row>
    <row r="4" spans="1:4" ht="14.25">
      <c r="A4" s="27" t="s">
        <v>70</v>
      </c>
      <c r="B4" s="143">
        <v>0.0744092500689475</v>
      </c>
      <c r="C4" s="10"/>
      <c r="D4" s="10"/>
    </row>
    <row r="5" spans="1:4" ht="14.25">
      <c r="A5" s="27" t="s">
        <v>30</v>
      </c>
      <c r="B5" s="144">
        <v>0.02893416299452271</v>
      </c>
      <c r="C5" s="10"/>
      <c r="D5" s="10"/>
    </row>
    <row r="6" spans="1:4" ht="14.25">
      <c r="A6" s="27" t="s">
        <v>1</v>
      </c>
      <c r="B6" s="144">
        <v>0.017169120128615045</v>
      </c>
      <c r="C6" s="10"/>
      <c r="D6" s="10"/>
    </row>
    <row r="7" spans="1:4" ht="14.25">
      <c r="A7" s="27" t="s">
        <v>0</v>
      </c>
      <c r="B7" s="144">
        <v>0.019475101452573362</v>
      </c>
      <c r="C7" s="10"/>
      <c r="D7" s="10"/>
    </row>
    <row r="8" spans="1:4" ht="14.25">
      <c r="A8" s="27" t="s">
        <v>31</v>
      </c>
      <c r="B8" s="144">
        <v>0.0038709897777504665</v>
      </c>
      <c r="C8" s="10"/>
      <c r="D8" s="10"/>
    </row>
    <row r="9" spans="1:4" ht="14.25">
      <c r="A9" s="27" t="s">
        <v>32</v>
      </c>
      <c r="B9" s="144">
        <v>0.0037362138122938315</v>
      </c>
      <c r="C9" s="10"/>
      <c r="D9" s="10"/>
    </row>
    <row r="10" spans="1:4" ht="14.25">
      <c r="A10" s="27" t="s">
        <v>33</v>
      </c>
      <c r="B10" s="144">
        <v>0.010739726027397261</v>
      </c>
      <c r="C10" s="10"/>
      <c r="D10" s="10"/>
    </row>
    <row r="11" spans="1:4" ht="15" thickBot="1">
      <c r="A11" s="76" t="s">
        <v>107</v>
      </c>
      <c r="B11" s="145">
        <v>-0.0028533914796589066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2018-10-08T09:33:11Z</dcterms:modified>
  <cp:category/>
  <cp:version/>
  <cp:contentType/>
  <cp:contentStatus/>
</cp:coreProperties>
</file>