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<sst xmlns="http://schemas.openxmlformats.org/spreadsheetml/2006/main" count="403" uniqueCount="137">
  <si>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</si>
  <si>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</si>
  <si>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</si>
  <si>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</si>
  <si>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</si>
  <si>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</si>
  <si>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</si>
  <si>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</si>
  <si>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</si>
  <si>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</si>
  <si>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</si>
  <si>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</si>
  <si>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</si>
  <si>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</si>
  <si>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</si>
  <si>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</si>
  <si>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</si>
  <si>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</si>
  <si>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</si>
  <si>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</si>
  <si>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</si>
  <si>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</si>
  <si>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</si>
  <si>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</si>
  <si>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</si>
  <si>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</si>
  <si>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</si>
  <si>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</si>
  <si>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</si>
  <si>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</si>
  <si>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</si>
  <si>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</si>
  <si>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</si>
  <si>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</si>
  <si>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</si>
  <si>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</si>
  <si>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</si>
  <si>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</si>
  <si>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</si>
  <si>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</si>
  <si>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</si>
  <si>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</si>
  <si>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</si>
  <si>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</si>
  <si>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</si>
  <si>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</si>
  <si>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</si>
  <si>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</si>
  <si>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</si>
  <si>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</si>
  <si>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</si>
  <si>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</si>
  <si>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</si>
  <si>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</si>
  <si>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</si>
  <si>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</si>
  <si>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</si>
  <si>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</si>
  <si>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</si>
  <si>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</si>
  <si>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</si>
  <si>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</si>
  <si>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</si>
  <si>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</si>
  <si>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</si>
  <si>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</si>
  <si>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</si>
  <si>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</si>
  <si>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</si>
  <si>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</si>
  <si>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</si>
  <si>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</si>
  <si>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</si>
  <si>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</si>
  <si>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</si>
  <si>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</si>
  <si>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</si>
  <si>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</si>
  <si>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</si>
  <si>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</si>
  <si>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</si>
  <si>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</si>
  <si>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</si>
  <si>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</si>
  <si>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</si>
  <si>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</si>
  <si>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</si>
  <si>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</si>
  <si>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</si>
  <si>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</si>
  <si>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</si>
  <si>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</si>
  <si>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</si>
  <si>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</si>
  <si>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</si>
  <si>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</si>
  <si>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</si>
  <si>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</si>
  <si>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</si>
  <si>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</si>
  <si>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</si>
  <si>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</si>
  <si>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</si>
  <si>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</si>
  <si>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</si>
  <si>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</si>
  <si>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</si>
  <si>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</si>
  <si>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</si>
  <si>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</si>
  <si>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</si>
  <si>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</si>
  <si>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</si>
  <si>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</si>
  <si>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</si>
  <si>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</si>
  <si>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</si>
  <si>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</si>
  <si>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</si>
  <si>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</si>
  <si>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</si>
  <si>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</si>
  <si>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</si>
  <si>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</si>
  <si>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</si>
  <si>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</si>
  <si>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</si>
  <si>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</si>
  <si>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</si>
  <si>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</si>
  <si>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</si>
  <si>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</si>
  <si>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липень</t>
  </si>
  <si>
    <t>з початку 2016 року</t>
  </si>
  <si>
    <t>ТОВ КУА "ОЗОН"</t>
  </si>
  <si>
    <t>http://ozoncap.com/</t>
  </si>
  <si>
    <t>серпень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</si>
</sst>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218441"/>
        <c:crosses val="autoZero"/>
        <c:auto val="1"/>
        <c:lblOffset val="0"/>
        <c:noMultiLvlLbl val="0"/>
      </c:catAx>
      <c:valAx>
        <c:axId val="11218441"/>
        <c:scaling>
          <c:orientation val="minMax"/>
          <c:max val="0.09"/>
          <c:min val="-0.08"/>
        </c:scaling>
        <c:axPos val="l"/>
        <c:delete val="0"/>
        <c:numFmt formatCode="0%" sourceLinked="0"/>
        <c:majorTickMark val="out"/>
        <c:minorTickMark val="none"/>
        <c:tickLblPos val="nextTo"/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3857106"/>
        <c:axId val="36278499"/>
      </c:barChart>
      <c:catAx>
        <c:axId val="33857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78499"/>
        <c:crosses val="autoZero"/>
        <c:auto val="0"/>
        <c:lblOffset val="100"/>
        <c:tickLblSkip val="1"/>
        <c:noMultiLvlLbl val="0"/>
      </c:catAx>
      <c:valAx>
        <c:axId val="36278499"/>
        <c:scaling>
          <c:orientation val="minMax"/>
          <c:max val="0.26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58071036"/>
        <c:axId val="52877277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6133446"/>
        <c:axId val="55201015"/>
      </c:lineChart>
      <c:catAx>
        <c:axId val="58071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877277"/>
        <c:crosses val="autoZero"/>
        <c:auto val="0"/>
        <c:lblOffset val="40"/>
        <c:noMultiLvlLbl val="0"/>
      </c:catAx>
      <c:valAx>
        <c:axId val="52877277"/>
        <c:scaling>
          <c:orientation val="minMax"/>
          <c:max val="1300"/>
          <c:min val="-410"/>
        </c:scaling>
        <c:axPos val="l"/>
        <c:delete val="0"/>
        <c:numFmt formatCode="#,##0" sourceLinked="0"/>
        <c:majorTickMark val="in"/>
        <c:minorTickMark val="none"/>
        <c:tickLblPos val="nextTo"/>
        <c:crossAx val="58071036"/>
        <c:crossesAt val="1"/>
        <c:crossBetween val="between"/>
        <c:dispUnits/>
      </c:valAx>
      <c:catAx>
        <c:axId val="6133446"/>
        <c:scaling>
          <c:orientation val="minMax"/>
        </c:scaling>
        <c:axPos val="b"/>
        <c:delete val="1"/>
        <c:majorTickMark val="in"/>
        <c:minorTickMark val="none"/>
        <c:tickLblPos val="nextTo"/>
        <c:crossAx val="55201015"/>
        <c:crosses val="autoZero"/>
        <c:auto val="0"/>
        <c:lblOffset val="100"/>
        <c:noMultiLvlLbl val="0"/>
      </c:catAx>
      <c:valAx>
        <c:axId val="5520101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1334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27047088"/>
        <c:axId val="42097201"/>
      </c:barChart>
      <c:cat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97201"/>
        <c:crosses val="autoZero"/>
        <c:auto val="0"/>
        <c:lblOffset val="0"/>
        <c:tickLblSkip val="1"/>
        <c:noMultiLvlLbl val="0"/>
      </c:catAx>
      <c:valAx>
        <c:axId val="42097201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43330490"/>
        <c:axId val="54430091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20108772"/>
        <c:axId val="46761221"/>
      </c:lineChart>
      <c:catAx>
        <c:axId val="433304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430091"/>
        <c:crosses val="autoZero"/>
        <c:auto val="0"/>
        <c:lblOffset val="100"/>
        <c:noMultiLvlLbl val="0"/>
      </c:catAx>
      <c:valAx>
        <c:axId val="54430091"/>
        <c:scaling>
          <c:orientation val="minMax"/>
          <c:max val="53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330490"/>
        <c:crossesAt val="1"/>
        <c:crossBetween val="between"/>
        <c:dispUnits/>
      </c:valAx>
      <c:catAx>
        <c:axId val="20108772"/>
        <c:scaling>
          <c:orientation val="minMax"/>
        </c:scaling>
        <c:axPos val="b"/>
        <c:delete val="1"/>
        <c:majorTickMark val="in"/>
        <c:minorTickMark val="none"/>
        <c:tickLblPos val="nextTo"/>
        <c:crossAx val="46761221"/>
        <c:crosses val="autoZero"/>
        <c:auto val="0"/>
        <c:lblOffset val="100"/>
        <c:noMultiLvlLbl val="0"/>
      </c:catAx>
      <c:valAx>
        <c:axId val="4676122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1087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25"/>
          <c:w val="0.964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18197806"/>
        <c:axId val="29562527"/>
      </c:barChart>
      <c:catAx>
        <c:axId val="1819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  <c:max val="0.05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64736152"/>
        <c:axId val="45754457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9136930"/>
        <c:axId val="15123507"/>
      </c:lineChart>
      <c:catAx>
        <c:axId val="64736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5754457"/>
        <c:crosses val="autoZero"/>
        <c:auto val="0"/>
        <c:lblOffset val="100"/>
        <c:noMultiLvlLbl val="0"/>
      </c:catAx>
      <c:valAx>
        <c:axId val="4575445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736152"/>
        <c:crossesAt val="1"/>
        <c:crossBetween val="between"/>
        <c:dispUnits/>
      </c:valAx>
      <c:catAx>
        <c:axId val="9136930"/>
        <c:scaling>
          <c:orientation val="minMax"/>
        </c:scaling>
        <c:axPos val="b"/>
        <c:delete val="1"/>
        <c:majorTickMark val="in"/>
        <c:minorTickMark val="none"/>
        <c:tickLblPos val="nextTo"/>
        <c:crossAx val="15123507"/>
        <c:crosses val="autoZero"/>
        <c:auto val="0"/>
        <c:lblOffset val="100"/>
        <c:noMultiLvlLbl val="0"/>
      </c:catAx>
      <c:valAx>
        <c:axId val="15123507"/>
        <c:scaling>
          <c:orientation val="minMax"/>
          <c:max val="0.66"/>
          <c:min val="-0.2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1369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1893836"/>
        <c:axId val="17044525"/>
      </c:barChart>
      <c:catAx>
        <c:axId val="18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4525"/>
        <c:crosses val="autoZero"/>
        <c:auto val="0"/>
        <c:lblOffset val="100"/>
        <c:tickLblSkip val="1"/>
        <c:noMultiLvlLbl val="0"/>
      </c:catAx>
      <c:valAx>
        <c:axId val="17044525"/>
        <c:scaling>
          <c:orientation val="minMax"/>
          <c:max val="0.05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D5" sqref="D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114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0.011454701860823091</v>
      </c>
      <c r="C3" s="95">
        <v>0.06284003142742778</v>
      </c>
      <c r="D3" s="95">
        <v>0.026523531632752444</v>
      </c>
      <c r="E3" s="95">
        <v>0.01470340214588366</v>
      </c>
      <c r="F3" s="95">
        <v>0.05892028540796468</v>
      </c>
      <c r="G3" s="62"/>
      <c r="H3" s="62"/>
      <c r="I3" s="2"/>
      <c r="J3" s="2"/>
      <c r="K3" s="2"/>
      <c r="L3" s="2"/>
    </row>
    <row r="4" spans="1:12" ht="14.25">
      <c r="A4" s="94" t="s">
        <v>136</v>
      </c>
      <c r="B4" s="95">
        <v>-0.0011190689346464167</v>
      </c>
      <c r="C4" s="95">
        <v>-0.00838261548761432</v>
      </c>
      <c r="D4" s="95">
        <v>0.005716440680874988</v>
      </c>
      <c r="E4" s="95">
        <v>-0.011126062445444396</v>
      </c>
      <c r="F4" s="95">
        <v>-0.000518798879410004</v>
      </c>
      <c r="G4" s="62"/>
      <c r="H4" s="62"/>
      <c r="I4" s="2"/>
      <c r="J4" s="2"/>
      <c r="K4" s="2"/>
      <c r="L4" s="2"/>
    </row>
    <row r="5" spans="1:12" ht="15" thickBot="1">
      <c r="A5" s="83" t="s">
        <v>133</v>
      </c>
      <c r="B5" s="85">
        <v>-0.07291233901121719</v>
      </c>
      <c r="C5" s="85">
        <v>0.03658180969877245</v>
      </c>
      <c r="D5" s="85">
        <v>0.08472841052435823</v>
      </c>
      <c r="E5" s="85">
        <v>-0.02816310601469889</v>
      </c>
      <c r="F5" s="85">
        <v>-0.01953276540619142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103</v>
      </c>
      <c r="C22" s="18" t="s">
        <v>82</v>
      </c>
      <c r="D22" s="82"/>
      <c r="E22" s="78"/>
      <c r="F22" s="78"/>
    </row>
    <row r="23" spans="1:6" ht="14.25">
      <c r="A23" s="27" t="s">
        <v>1</v>
      </c>
      <c r="B23" s="28">
        <v>-0.00838261548761432</v>
      </c>
      <c r="C23" s="69">
        <v>0.03658180969877245</v>
      </c>
      <c r="D23" s="82"/>
      <c r="E23" s="78"/>
      <c r="F23" s="78"/>
    </row>
    <row r="24" spans="1:6" ht="14.25">
      <c r="A24" s="27" t="s">
        <v>11</v>
      </c>
      <c r="B24" s="28">
        <v>-0.001701366735676224</v>
      </c>
      <c r="C24" s="69">
        <v>0.0452747038009258</v>
      </c>
      <c r="D24" s="82"/>
      <c r="E24" s="78"/>
      <c r="F24" s="78"/>
    </row>
    <row r="25" spans="1:6" ht="14.25">
      <c r="A25" s="27" t="s">
        <v>12</v>
      </c>
      <c r="B25" s="28">
        <v>-0.0012191755612808164</v>
      </c>
      <c r="C25" s="69">
        <v>0.05214310638957809</v>
      </c>
      <c r="D25" s="82"/>
      <c r="E25" s="78"/>
      <c r="F25" s="78"/>
    </row>
    <row r="26" spans="1:6" ht="14.25">
      <c r="A26" s="27" t="s">
        <v>0</v>
      </c>
      <c r="B26" s="28">
        <v>-0.0011190689346464167</v>
      </c>
      <c r="C26" s="69">
        <v>-0.07291233901121719</v>
      </c>
      <c r="D26" s="82"/>
      <c r="E26" s="78"/>
      <c r="F26" s="78"/>
    </row>
    <row r="27" spans="1:6" ht="14.25">
      <c r="A27" s="27" t="s">
        <v>6</v>
      </c>
      <c r="B27" s="28">
        <v>-0.0003581234332100669</v>
      </c>
      <c r="C27" s="69">
        <v>-0.051082499134086246</v>
      </c>
      <c r="D27" s="82"/>
      <c r="E27" s="78"/>
      <c r="F27" s="78"/>
    </row>
    <row r="28" spans="1:6" ht="14.25">
      <c r="A28" s="27" t="s">
        <v>7</v>
      </c>
      <c r="B28" s="28">
        <v>0.008488451809298247</v>
      </c>
      <c r="C28" s="69">
        <v>0.08088236466078524</v>
      </c>
      <c r="D28" s="82"/>
      <c r="E28" s="78"/>
      <c r="F28" s="78"/>
    </row>
    <row r="29" spans="1:6" ht="14.25">
      <c r="A29" s="27" t="s">
        <v>86</v>
      </c>
      <c r="B29" s="28">
        <v>0.013869033538686182</v>
      </c>
      <c r="C29" s="69">
        <v>0.11935663351046921</v>
      </c>
      <c r="D29" s="82"/>
      <c r="E29" s="78"/>
      <c r="F29" s="78"/>
    </row>
    <row r="30" spans="1:6" ht="14.25">
      <c r="A30" s="27" t="s">
        <v>9</v>
      </c>
      <c r="B30" s="28">
        <v>0.019200000965643005</v>
      </c>
      <c r="C30" s="69">
        <v>-0.1127636178128173</v>
      </c>
      <c r="D30" s="82"/>
      <c r="E30" s="78"/>
      <c r="F30" s="78"/>
    </row>
    <row r="31" spans="1:6" ht="14.25">
      <c r="A31" s="27" t="s">
        <v>127</v>
      </c>
      <c r="B31" s="28">
        <v>0.01921874822416947</v>
      </c>
      <c r="C31" s="69">
        <v>-0.03527956324126624</v>
      </c>
      <c r="D31" s="82"/>
      <c r="E31" s="78"/>
      <c r="F31" s="78"/>
    </row>
    <row r="32" spans="1:6" ht="14.25">
      <c r="A32" s="27" t="s">
        <v>61</v>
      </c>
      <c r="B32" s="28">
        <v>0.024450984831333455</v>
      </c>
      <c r="C32" s="69">
        <v>0.2552176899503329</v>
      </c>
      <c r="D32" s="82"/>
      <c r="E32" s="78"/>
      <c r="F32" s="78"/>
    </row>
    <row r="33" spans="1:6" ht="14.25">
      <c r="A33" s="27" t="s">
        <v>10</v>
      </c>
      <c r="B33" s="28">
        <v>0.024685852478839143</v>
      </c>
      <c r="C33" s="69">
        <v>-0.013992354098153137</v>
      </c>
      <c r="D33" s="82"/>
      <c r="E33" s="78"/>
      <c r="F33" s="78"/>
    </row>
    <row r="34" spans="1:6" ht="28.5">
      <c r="A34" s="27" t="s">
        <v>5</v>
      </c>
      <c r="B34" s="28">
        <v>0.03562937953687051</v>
      </c>
      <c r="C34" s="69">
        <v>-0.1364125147360279</v>
      </c>
      <c r="D34" s="82"/>
      <c r="E34" s="78"/>
      <c r="F34" s="78"/>
    </row>
    <row r="35" spans="1:6" ht="15" thickBot="1">
      <c r="A35" s="83" t="s">
        <v>8</v>
      </c>
      <c r="B35" s="84">
        <v>0.04958620680204118</v>
      </c>
      <c r="C35" s="85">
        <v>0.05002844784447591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122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60</v>
      </c>
      <c r="C3" s="118" t="s">
        <v>44</v>
      </c>
      <c r="D3" s="119" t="s">
        <v>45</v>
      </c>
      <c r="E3" s="120">
        <v>4313455.23</v>
      </c>
      <c r="F3" s="121">
        <v>4806</v>
      </c>
      <c r="G3" s="120">
        <v>897.5146129837703</v>
      </c>
      <c r="H3" s="55">
        <v>1000</v>
      </c>
      <c r="I3" s="117" t="s">
        <v>28</v>
      </c>
      <c r="J3" s="122" t="s">
        <v>118</v>
      </c>
      <c r="K3" s="50"/>
    </row>
    <row r="4" spans="1:11" ht="14.25">
      <c r="A4" s="21">
        <v>2</v>
      </c>
      <c r="B4" s="117" t="s">
        <v>96</v>
      </c>
      <c r="C4" s="118" t="s">
        <v>44</v>
      </c>
      <c r="D4" s="119" t="s">
        <v>43</v>
      </c>
      <c r="E4" s="120">
        <v>4220145.47</v>
      </c>
      <c r="F4" s="121">
        <v>171430</v>
      </c>
      <c r="G4" s="120">
        <v>24.617310097415853</v>
      </c>
      <c r="H4" s="55">
        <v>100</v>
      </c>
      <c r="I4" s="117" t="s">
        <v>115</v>
      </c>
      <c r="J4" s="122" t="s">
        <v>88</v>
      </c>
      <c r="K4" s="51"/>
    </row>
    <row r="5" spans="1:11" ht="14.25" customHeight="1">
      <c r="A5" s="21">
        <v>3</v>
      </c>
      <c r="B5" s="117" t="s">
        <v>97</v>
      </c>
      <c r="C5" s="118" t="s">
        <v>44</v>
      </c>
      <c r="D5" s="119" t="s">
        <v>43</v>
      </c>
      <c r="E5" s="120">
        <v>1274397.45</v>
      </c>
      <c r="F5" s="121">
        <v>1011</v>
      </c>
      <c r="G5" s="120">
        <v>1260.5316023738872</v>
      </c>
      <c r="H5" s="55">
        <v>1000</v>
      </c>
      <c r="I5" s="117" t="s">
        <v>73</v>
      </c>
      <c r="J5" s="122" t="s">
        <v>51</v>
      </c>
      <c r="K5" s="52"/>
    </row>
    <row r="6" spans="1:11" ht="14.25" customHeight="1">
      <c r="A6" s="21">
        <v>4</v>
      </c>
      <c r="B6" s="117" t="s">
        <v>130</v>
      </c>
      <c r="C6" s="118" t="s">
        <v>44</v>
      </c>
      <c r="D6" s="119" t="s">
        <v>43</v>
      </c>
      <c r="E6" s="120">
        <v>1044419.71</v>
      </c>
      <c r="F6" s="121">
        <v>648</v>
      </c>
      <c r="G6" s="120">
        <v>1611.758811728395</v>
      </c>
      <c r="H6" s="55">
        <v>5000</v>
      </c>
      <c r="I6" s="117" t="s">
        <v>23</v>
      </c>
      <c r="J6" s="122" t="s">
        <v>40</v>
      </c>
      <c r="K6" s="52"/>
    </row>
    <row r="7" spans="1:10" ht="15.75" thickBot="1">
      <c r="A7" s="178" t="s">
        <v>55</v>
      </c>
      <c r="B7" s="179"/>
      <c r="C7" s="123" t="s">
        <v>56</v>
      </c>
      <c r="D7" s="123" t="s">
        <v>56</v>
      </c>
      <c r="E7" s="105">
        <f>SUM(E3:E6)</f>
        <v>10852417.86</v>
      </c>
      <c r="F7" s="106">
        <f>SUM(F3:F6)</f>
        <v>177895</v>
      </c>
      <c r="G7" s="123" t="s">
        <v>56</v>
      </c>
      <c r="H7" s="123" t="s">
        <v>56</v>
      </c>
      <c r="I7" s="123" t="s">
        <v>56</v>
      </c>
      <c r="J7" s="124" t="s">
        <v>56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s="22" customFormat="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2" customFormat="1" ht="14.25" collapsed="1">
      <c r="A4" s="21">
        <v>1</v>
      </c>
      <c r="B4" s="27" t="s">
        <v>130</v>
      </c>
      <c r="C4" s="113">
        <v>38945</v>
      </c>
      <c r="D4" s="113">
        <v>39016</v>
      </c>
      <c r="E4" s="107">
        <v>-0.019637195637093874</v>
      </c>
      <c r="F4" s="107" t="s">
        <v>26</v>
      </c>
      <c r="G4" s="107">
        <v>-0.05288662358185647</v>
      </c>
      <c r="H4" s="107">
        <v>0.016372662450254927</v>
      </c>
      <c r="I4" s="107">
        <v>-0.06929963579595677</v>
      </c>
      <c r="J4" s="114">
        <v>-0.6776482376543234</v>
      </c>
      <c r="K4" s="132">
        <v>-0.10852626205879334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0.007982057560193434</v>
      </c>
      <c r="F5" s="107">
        <v>0.027273458648515714</v>
      </c>
      <c r="G5" s="107">
        <v>0.07326215779281342</v>
      </c>
      <c r="H5" s="107">
        <v>0.14471897388270838</v>
      </c>
      <c r="I5" s="107" t="s">
        <v>26</v>
      </c>
      <c r="J5" s="114">
        <v>-0.102485387016236</v>
      </c>
      <c r="K5" s="133">
        <v>-0.011920464515373874</v>
      </c>
    </row>
    <row r="6" spans="1:11" s="22" customFormat="1" ht="14.25" collapsed="1">
      <c r="A6" s="21">
        <v>3</v>
      </c>
      <c r="B6" s="27" t="s">
        <v>97</v>
      </c>
      <c r="C6" s="113">
        <v>40050</v>
      </c>
      <c r="D6" s="113">
        <v>40319</v>
      </c>
      <c r="E6" s="107">
        <v>0.02970650219426063</v>
      </c>
      <c r="F6" s="107">
        <v>0.11360504243888814</v>
      </c>
      <c r="G6" s="107">
        <v>0.06134422846785048</v>
      </c>
      <c r="H6" s="107">
        <v>-0.21590168711541768</v>
      </c>
      <c r="I6" s="107">
        <v>0.003304763705905822</v>
      </c>
      <c r="J6" s="114">
        <v>0.26053160237390194</v>
      </c>
      <c r="K6" s="133">
        <v>0.037526452180808745</v>
      </c>
    </row>
    <row r="7" spans="1:11" s="22" customFormat="1" ht="14.25" collapsed="1">
      <c r="A7" s="21">
        <v>4</v>
      </c>
      <c r="B7" s="27" t="s">
        <v>96</v>
      </c>
      <c r="C7" s="113">
        <v>40555</v>
      </c>
      <c r="D7" s="113">
        <v>40626</v>
      </c>
      <c r="E7" s="107">
        <v>-0.020126559635000207</v>
      </c>
      <c r="F7" s="107">
        <v>0.05448503164005691</v>
      </c>
      <c r="G7" s="107">
        <v>0.12495244293871655</v>
      </c>
      <c r="H7" s="107">
        <v>-0.27832494610549485</v>
      </c>
      <c r="I7" s="107">
        <v>0.007396575871476685</v>
      </c>
      <c r="J7" s="114">
        <v>-0.7538268990258311</v>
      </c>
      <c r="K7" s="133">
        <v>-0.22700881142169238</v>
      </c>
    </row>
    <row r="8" spans="1:11" s="22" customFormat="1" ht="15.75" collapsed="1" thickBot="1">
      <c r="A8" s="21"/>
      <c r="B8" s="164" t="s">
        <v>126</v>
      </c>
      <c r="C8" s="165" t="s">
        <v>56</v>
      </c>
      <c r="D8" s="165" t="s">
        <v>56</v>
      </c>
      <c r="E8" s="166">
        <f>AVERAGE(E4:E7)</f>
        <v>-0.000518798879410004</v>
      </c>
      <c r="F8" s="166">
        <f>AVERAGE(F4:F7)</f>
        <v>0.06512117757582025</v>
      </c>
      <c r="G8" s="166">
        <f>AVERAGE(G4:G7)</f>
        <v>0.051668051404380994</v>
      </c>
      <c r="H8" s="166">
        <f>AVERAGE(H4:H7)</f>
        <v>-0.08328374922198731</v>
      </c>
      <c r="I8" s="166">
        <f>AVERAGE(I4:I7)</f>
        <v>-0.01953276540619142</v>
      </c>
      <c r="J8" s="165" t="s">
        <v>56</v>
      </c>
      <c r="K8" s="165" t="s">
        <v>56</v>
      </c>
    </row>
    <row r="9" spans="1:11" s="22" customFormat="1" ht="14.25">
      <c r="A9" s="192" t="s">
        <v>110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s="22" customFormat="1" ht="15" hidden="1" thickBot="1">
      <c r="A10" s="191" t="s">
        <v>111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2"/>
  <sheetViews>
    <sheetView zoomScale="85" zoomScaleNormal="85" workbookViewId="0" topLeftCell="A1">
      <selection activeCell="F4" sqref="F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106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6" t="s">
        <v>46</v>
      </c>
      <c r="B2" s="97"/>
      <c r="C2" s="187" t="s">
        <v>31</v>
      </c>
      <c r="D2" s="193"/>
      <c r="E2" s="194" t="s">
        <v>77</v>
      </c>
      <c r="F2" s="195"/>
      <c r="G2" s="98"/>
    </row>
    <row r="3" spans="1:7" s="29" customFormat="1" ht="45.75" thickBot="1">
      <c r="A3" s="183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29" customFormat="1" ht="14.25">
      <c r="A4" s="21">
        <v>1</v>
      </c>
      <c r="B4" s="37" t="s">
        <v>96</v>
      </c>
      <c r="C4" s="38">
        <v>65.33734999999963</v>
      </c>
      <c r="D4" s="107">
        <v>0.01572572020485982</v>
      </c>
      <c r="E4" s="39">
        <v>6051</v>
      </c>
      <c r="F4" s="107">
        <v>0.036588684173927764</v>
      </c>
      <c r="G4" s="40">
        <v>148.96123003640136</v>
      </c>
    </row>
    <row r="5" spans="1:7" s="29" customFormat="1" ht="14.25">
      <c r="A5" s="21">
        <v>2</v>
      </c>
      <c r="B5" s="37" t="s">
        <v>97</v>
      </c>
      <c r="C5" s="38">
        <v>36.76570999999996</v>
      </c>
      <c r="D5" s="107">
        <v>0.029706502194263348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60</v>
      </c>
      <c r="C6" s="38">
        <v>34.157600000000556</v>
      </c>
      <c r="D6" s="107">
        <v>0.007982057560226434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130</v>
      </c>
      <c r="C7" s="38">
        <v>-20.920290000000037</v>
      </c>
      <c r="D7" s="107">
        <v>-0.019637195637073647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55</v>
      </c>
      <c r="C8" s="100">
        <v>115.3403700000001</v>
      </c>
      <c r="D8" s="104">
        <v>0.010742249937883247</v>
      </c>
      <c r="E8" s="101">
        <v>6051</v>
      </c>
      <c r="F8" s="104">
        <v>0.03521216917669514</v>
      </c>
      <c r="G8" s="128">
        <v>148.96123003640136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63</v>
      </c>
      <c r="D36" s="35" t="s">
        <v>64</v>
      </c>
      <c r="E36" s="36" t="s">
        <v>59</v>
      </c>
    </row>
    <row r="37" spans="2:5" s="29" customFormat="1" ht="14.25">
      <c r="B37" s="140" t="str">
        <f aca="true" t="shared" si="0" ref="B37:D40">B4</f>
        <v>Індекс Української Біржі</v>
      </c>
      <c r="C37" s="141">
        <f t="shared" si="0"/>
        <v>65.33734999999963</v>
      </c>
      <c r="D37" s="168">
        <f t="shared" si="0"/>
        <v>0.01572572020485982</v>
      </c>
      <c r="E37" s="142">
        <f>G4</f>
        <v>148.96123003640136</v>
      </c>
    </row>
    <row r="38" spans="2:5" s="29" customFormat="1" ht="14.25">
      <c r="B38" s="37" t="str">
        <f t="shared" si="0"/>
        <v>УНІВЕР.УА/Скiф: Фонд Нерухомостi</v>
      </c>
      <c r="C38" s="38">
        <f t="shared" si="0"/>
        <v>36.76570999999996</v>
      </c>
      <c r="D38" s="169">
        <f t="shared" si="0"/>
        <v>0.029706502194263348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34.157600000000556</v>
      </c>
      <c r="D39" s="169">
        <f t="shared" si="0"/>
        <v>0.007982057560226434</v>
      </c>
      <c r="E39" s="40">
        <f>G6</f>
        <v>0</v>
      </c>
    </row>
    <row r="40" spans="2:6" ht="14.25">
      <c r="B40" s="37" t="str">
        <f t="shared" si="0"/>
        <v>ТАСК Універсал</v>
      </c>
      <c r="C40" s="38">
        <f t="shared" si="0"/>
        <v>-20.920290000000037</v>
      </c>
      <c r="D40" s="169">
        <f t="shared" si="0"/>
        <v>-0.019637195637073647</v>
      </c>
      <c r="E40" s="40">
        <f>G7</f>
        <v>0</v>
      </c>
      <c r="F40" s="19"/>
    </row>
    <row r="41" spans="2:6" ht="14.25">
      <c r="B41" s="37"/>
      <c r="C41" s="38"/>
      <c r="D41" s="169"/>
      <c r="E41" s="40"/>
      <c r="F41" s="19"/>
    </row>
    <row r="42" spans="2:6" ht="14.25">
      <c r="B42" s="170"/>
      <c r="C42" s="171"/>
      <c r="D42" s="172"/>
      <c r="E42" s="173"/>
      <c r="F42" s="19"/>
    </row>
    <row r="43" spans="2:6" ht="14.25">
      <c r="B43" s="29"/>
      <c r="C43" s="174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96</v>
      </c>
      <c r="B2" s="152">
        <v>-0.020126559635000207</v>
      </c>
      <c r="C2" s="10"/>
      <c r="D2" s="10"/>
    </row>
    <row r="3" spans="1:4" ht="14.25">
      <c r="A3" s="27" t="s">
        <v>130</v>
      </c>
      <c r="B3" s="152">
        <v>-0.019637195637093874</v>
      </c>
      <c r="C3" s="10"/>
      <c r="D3" s="10"/>
    </row>
    <row r="4" spans="1:4" ht="14.25">
      <c r="A4" s="27" t="s">
        <v>60</v>
      </c>
      <c r="B4" s="152">
        <v>0.007982057560193434</v>
      </c>
      <c r="C4" s="10"/>
      <c r="D4" s="10"/>
    </row>
    <row r="5" spans="1:4" ht="14.25">
      <c r="A5" s="27" t="s">
        <v>97</v>
      </c>
      <c r="B5" s="152">
        <v>0.02970650219426063</v>
      </c>
      <c r="C5" s="10"/>
      <c r="D5" s="10"/>
    </row>
    <row r="6" spans="1:4" ht="14.25">
      <c r="A6" s="27" t="s">
        <v>35</v>
      </c>
      <c r="B6" s="153">
        <v>-0.000518798879410004</v>
      </c>
      <c r="C6" s="10"/>
      <c r="D6" s="10"/>
    </row>
    <row r="7" spans="1:4" ht="14.25">
      <c r="A7" s="27" t="s">
        <v>1</v>
      </c>
      <c r="B7" s="153">
        <v>-0.00838261548761432</v>
      </c>
      <c r="C7" s="10"/>
      <c r="D7" s="10"/>
    </row>
    <row r="8" spans="1:4" ht="14.25">
      <c r="A8" s="27" t="s">
        <v>0</v>
      </c>
      <c r="B8" s="153">
        <v>-0.00111906893464642</v>
      </c>
      <c r="C8" s="10"/>
      <c r="D8" s="10"/>
    </row>
    <row r="9" spans="1:4" ht="14.25">
      <c r="A9" s="27" t="s">
        <v>36</v>
      </c>
      <c r="B9" s="153">
        <v>0.048307848790367425</v>
      </c>
      <c r="C9" s="10"/>
      <c r="D9" s="10"/>
    </row>
    <row r="10" spans="1:4" ht="14.25">
      <c r="A10" s="27" t="s">
        <v>37</v>
      </c>
      <c r="B10" s="153">
        <v>0.041921443042727935</v>
      </c>
      <c r="C10" s="10"/>
      <c r="D10" s="10"/>
    </row>
    <row r="11" spans="1:4" ht="14.25">
      <c r="A11" s="27" t="s">
        <v>38</v>
      </c>
      <c r="B11" s="153">
        <v>0.018986301369863012</v>
      </c>
      <c r="C11" s="10"/>
      <c r="D11" s="10"/>
    </row>
    <row r="12" spans="1:4" ht="15" thickBot="1">
      <c r="A12" s="83" t="s">
        <v>128</v>
      </c>
      <c r="B12" s="154">
        <v>0.018369455014875635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29" sqref="C2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120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46</v>
      </c>
      <c r="B2" s="16" t="s">
        <v>101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87</v>
      </c>
      <c r="C3" s="91">
        <v>21215566.52</v>
      </c>
      <c r="D3" s="92">
        <v>50216</v>
      </c>
      <c r="E3" s="91">
        <v>422.48619005894534</v>
      </c>
      <c r="F3" s="92">
        <v>100</v>
      </c>
      <c r="G3" s="90" t="s">
        <v>115</v>
      </c>
      <c r="H3" s="93" t="s">
        <v>88</v>
      </c>
      <c r="I3" s="19"/>
    </row>
    <row r="4" spans="1:9" ht="14.25">
      <c r="A4" s="21">
        <v>2</v>
      </c>
      <c r="B4" s="90" t="s">
        <v>92</v>
      </c>
      <c r="C4" s="91">
        <v>5225388.65</v>
      </c>
      <c r="D4" s="92">
        <v>2056</v>
      </c>
      <c r="E4" s="91">
        <v>2541.531444552529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3701294.9853</v>
      </c>
      <c r="D5" s="92">
        <v>3927</v>
      </c>
      <c r="E5" s="91">
        <v>942.5248243697479</v>
      </c>
      <c r="F5" s="92">
        <v>1000</v>
      </c>
      <c r="G5" s="90" t="s">
        <v>90</v>
      </c>
      <c r="H5" s="93" t="s">
        <v>99</v>
      </c>
      <c r="I5" s="19"/>
    </row>
    <row r="6" spans="1:9" ht="14.25">
      <c r="A6" s="21">
        <v>4</v>
      </c>
      <c r="B6" s="90" t="s">
        <v>89</v>
      </c>
      <c r="C6" s="91">
        <v>3491759.75</v>
      </c>
      <c r="D6" s="92">
        <v>4600</v>
      </c>
      <c r="E6" s="91">
        <v>759.0782065217392</v>
      </c>
      <c r="F6" s="92">
        <v>1000</v>
      </c>
      <c r="G6" s="90" t="s">
        <v>115</v>
      </c>
      <c r="H6" s="93" t="s">
        <v>88</v>
      </c>
      <c r="I6" s="19"/>
    </row>
    <row r="7" spans="1:9" ht="14.25" customHeight="1">
      <c r="A7" s="21">
        <v>5</v>
      </c>
      <c r="B7" s="90" t="s">
        <v>71</v>
      </c>
      <c r="C7" s="91">
        <v>3406578.03</v>
      </c>
      <c r="D7" s="92">
        <v>1269</v>
      </c>
      <c r="E7" s="91">
        <v>2684.4586524822694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93</v>
      </c>
      <c r="C8" s="91">
        <v>3118888.8</v>
      </c>
      <c r="D8" s="92">
        <v>1473</v>
      </c>
      <c r="E8" s="91">
        <v>2117.371894093686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2706117.77</v>
      </c>
      <c r="D9" s="92">
        <v>726</v>
      </c>
      <c r="E9" s="91">
        <v>3727.4349449035813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2643690.53</v>
      </c>
      <c r="D10" s="92">
        <v>1082</v>
      </c>
      <c r="E10" s="91">
        <v>2443.3369038817004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2066517.02</v>
      </c>
      <c r="D11" s="92">
        <v>2889163</v>
      </c>
      <c r="E11" s="91">
        <v>0.7152649469759927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83</v>
      </c>
      <c r="C12" s="91">
        <v>1621003.95</v>
      </c>
      <c r="D12" s="92">
        <v>1347</v>
      </c>
      <c r="E12" s="91">
        <v>1203.4179287305121</v>
      </c>
      <c r="F12" s="92">
        <v>1000</v>
      </c>
      <c r="G12" s="90" t="s">
        <v>84</v>
      </c>
      <c r="H12" s="93" t="s">
        <v>85</v>
      </c>
      <c r="I12" s="19"/>
    </row>
    <row r="13" spans="1:9" ht="14.25">
      <c r="A13" s="21">
        <v>11</v>
      </c>
      <c r="B13" s="90" t="s">
        <v>125</v>
      </c>
      <c r="C13" s="91">
        <v>1513346.6713</v>
      </c>
      <c r="D13" s="92">
        <v>10471</v>
      </c>
      <c r="E13" s="91">
        <v>144.52742539394518</v>
      </c>
      <c r="F13" s="92">
        <v>100</v>
      </c>
      <c r="G13" s="90" t="s">
        <v>115</v>
      </c>
      <c r="H13" s="93" t="s">
        <v>88</v>
      </c>
      <c r="I13" s="19"/>
    </row>
    <row r="14" spans="1:9" ht="14.25">
      <c r="A14" s="21">
        <v>12</v>
      </c>
      <c r="B14" s="90" t="s">
        <v>29</v>
      </c>
      <c r="C14" s="91">
        <v>1079520.03</v>
      </c>
      <c r="D14" s="92">
        <v>44041</v>
      </c>
      <c r="E14" s="91">
        <v>24.511705683340523</v>
      </c>
      <c r="F14" s="92">
        <v>100</v>
      </c>
      <c r="G14" s="90" t="s">
        <v>134</v>
      </c>
      <c r="H14" s="93" t="s">
        <v>135</v>
      </c>
      <c r="I14" s="19"/>
    </row>
    <row r="15" spans="1:9" ht="14.25">
      <c r="A15" s="21">
        <v>13</v>
      </c>
      <c r="B15" s="90" t="s">
        <v>94</v>
      </c>
      <c r="C15" s="91">
        <v>1061023.28</v>
      </c>
      <c r="D15" s="92">
        <v>589</v>
      </c>
      <c r="E15" s="91">
        <v>1801.3977589134126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876917.28</v>
      </c>
      <c r="D16" s="92">
        <v>955</v>
      </c>
      <c r="E16" s="91">
        <v>918.2379895287959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91</v>
      </c>
      <c r="C17" s="91">
        <v>711810.79</v>
      </c>
      <c r="D17" s="92">
        <v>1411</v>
      </c>
      <c r="E17" s="91">
        <v>504.47256555634306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27</v>
      </c>
      <c r="C18" s="91">
        <v>674981.05</v>
      </c>
      <c r="D18" s="92">
        <v>11545</v>
      </c>
      <c r="E18" s="91">
        <v>58.465227371156345</v>
      </c>
      <c r="F18" s="92">
        <v>100</v>
      </c>
      <c r="G18" s="90" t="s">
        <v>52</v>
      </c>
      <c r="H18" s="93" t="s">
        <v>118</v>
      </c>
      <c r="I18" s="19"/>
    </row>
    <row r="19" spans="1:9" ht="14.25">
      <c r="A19" s="21">
        <v>17</v>
      </c>
      <c r="B19" s="90" t="s">
        <v>72</v>
      </c>
      <c r="C19" s="91">
        <v>471765.32</v>
      </c>
      <c r="D19" s="92">
        <v>168</v>
      </c>
      <c r="E19" s="91">
        <v>2808.126904761905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24</v>
      </c>
      <c r="C20" s="91">
        <v>425652.31</v>
      </c>
      <c r="D20" s="92">
        <v>1121</v>
      </c>
      <c r="E20" s="91">
        <v>379.70768064228366</v>
      </c>
      <c r="F20" s="92">
        <v>1000</v>
      </c>
      <c r="G20" s="90" t="s">
        <v>25</v>
      </c>
      <c r="H20" s="93" t="s">
        <v>53</v>
      </c>
      <c r="I20" s="19"/>
    </row>
    <row r="21" spans="1:8" ht="15" customHeight="1" thickBot="1">
      <c r="A21" s="178" t="s">
        <v>55</v>
      </c>
      <c r="B21" s="179"/>
      <c r="C21" s="105">
        <f>SUM(C3:C20)</f>
        <v>56011822.73660002</v>
      </c>
      <c r="D21" s="106">
        <f>SUM(D3:D20)</f>
        <v>3026160</v>
      </c>
      <c r="E21" s="59" t="s">
        <v>56</v>
      </c>
      <c r="F21" s="59" t="s">
        <v>56</v>
      </c>
      <c r="G21" s="59" t="s">
        <v>56</v>
      </c>
      <c r="H21" s="60" t="s">
        <v>56</v>
      </c>
    </row>
    <row r="22" spans="1:8" ht="15" customHeight="1" thickBot="1">
      <c r="A22" s="180" t="s">
        <v>116</v>
      </c>
      <c r="B22" s="180"/>
      <c r="C22" s="180"/>
      <c r="D22" s="180"/>
      <c r="E22" s="180"/>
      <c r="F22" s="180"/>
      <c r="G22" s="180"/>
      <c r="H22" s="180"/>
    </row>
    <row r="24" spans="2:4" ht="14.25">
      <c r="B24" s="20" t="s">
        <v>62</v>
      </c>
      <c r="C24" s="23">
        <f>C21-SUM(C3:C13)</f>
        <v>5301670.060000002</v>
      </c>
      <c r="D24" s="139">
        <f>C24/$C$21</f>
        <v>0.0946526965375064</v>
      </c>
    </row>
    <row r="25" spans="2:8" ht="14.25">
      <c r="B25" s="90" t="str">
        <f>B3</f>
        <v>КІНТО-Класичний</v>
      </c>
      <c r="C25" s="91">
        <f>C3</f>
        <v>21215566.52</v>
      </c>
      <c r="D25" s="139">
        <f>C25/$C$21</f>
        <v>0.37876943622720266</v>
      </c>
      <c r="H25" s="19"/>
    </row>
    <row r="26" spans="2:8" ht="14.25">
      <c r="B26" s="90" t="str">
        <f>B4</f>
        <v>УНIВЕР.УА/Михайло Грушевський: Фонд Державних Паперiв</v>
      </c>
      <c r="C26" s="91">
        <f>C4</f>
        <v>5225388.65</v>
      </c>
      <c r="D26" s="139">
        <f aca="true" t="shared" si="0" ref="D26:D34">C26/$C$21</f>
        <v>0.09329081602241011</v>
      </c>
      <c r="H26" s="19"/>
    </row>
    <row r="27" spans="2:8" ht="14.25">
      <c r="B27" s="90" t="str">
        <f aca="true" t="shared" si="1" ref="B27:C34">B5</f>
        <v>Софіївський</v>
      </c>
      <c r="C27" s="91">
        <f t="shared" si="1"/>
        <v>3701294.9853</v>
      </c>
      <c r="D27" s="139">
        <f t="shared" si="0"/>
        <v>0.0660806023525717</v>
      </c>
      <c r="H27" s="19"/>
    </row>
    <row r="28" spans="2:8" ht="14.25">
      <c r="B28" s="90" t="str">
        <f t="shared" si="1"/>
        <v>КІНТО-Еквіті</v>
      </c>
      <c r="C28" s="91">
        <f t="shared" si="1"/>
        <v>3491759.75</v>
      </c>
      <c r="D28" s="139">
        <f t="shared" si="0"/>
        <v>0.06233969150442173</v>
      </c>
      <c r="H28" s="19"/>
    </row>
    <row r="29" spans="2:8" ht="14.25">
      <c r="B29" s="90" t="str">
        <f t="shared" si="1"/>
        <v>Альтус-Депозит</v>
      </c>
      <c r="C29" s="91">
        <f t="shared" si="1"/>
        <v>3406578.03</v>
      </c>
      <c r="D29" s="139">
        <f t="shared" si="0"/>
        <v>0.06081891042931596</v>
      </c>
      <c r="H29" s="19"/>
    </row>
    <row r="30" spans="2:8" ht="14.25">
      <c r="B30" s="90" t="str">
        <f t="shared" si="1"/>
        <v>УНIВЕР.УА/Тарас Шевченко: Фонд Заощаджень</v>
      </c>
      <c r="C30" s="91">
        <f t="shared" si="1"/>
        <v>3118888.8</v>
      </c>
      <c r="D30" s="139">
        <f t="shared" si="0"/>
        <v>0.05568268711173387</v>
      </c>
      <c r="H30" s="19"/>
    </row>
    <row r="31" spans="2:8" ht="14.25">
      <c r="B31" s="90" t="str">
        <f t="shared" si="1"/>
        <v>Альтус-Збалансований</v>
      </c>
      <c r="C31" s="91">
        <f t="shared" si="1"/>
        <v>2706117.77</v>
      </c>
      <c r="D31" s="139">
        <f t="shared" si="0"/>
        <v>0.048313331682236636</v>
      </c>
      <c r="H31" s="19"/>
    </row>
    <row r="32" spans="2:8" ht="14.25">
      <c r="B32" s="90" t="str">
        <f t="shared" si="1"/>
        <v>ОТП Класичний</v>
      </c>
      <c r="C32" s="91">
        <f t="shared" si="1"/>
        <v>2643690.53</v>
      </c>
      <c r="D32" s="139">
        <f t="shared" si="0"/>
        <v>0.04719879484072785</v>
      </c>
      <c r="H32" s="19"/>
    </row>
    <row r="33" spans="2:4" ht="14.25">
      <c r="B33" s="90" t="str">
        <f t="shared" si="1"/>
        <v>ОТП Фонд Акцій</v>
      </c>
      <c r="C33" s="91">
        <f t="shared" si="1"/>
        <v>2066517.02</v>
      </c>
      <c r="D33" s="139">
        <f t="shared" si="0"/>
        <v>0.036894300507197525</v>
      </c>
    </row>
    <row r="34" spans="2:4" ht="14.25">
      <c r="B34" s="90" t="str">
        <f t="shared" si="1"/>
        <v>ВСІ</v>
      </c>
      <c r="C34" s="91">
        <f t="shared" si="1"/>
        <v>1621003.95</v>
      </c>
      <c r="D34" s="139">
        <f t="shared" si="0"/>
        <v>0.028940389203595426</v>
      </c>
    </row>
  </sheetData>
  <mergeCells count="3">
    <mergeCell ref="A1:H1"/>
    <mergeCell ref="A21:B21"/>
    <mergeCell ref="A22:H22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 display="http://www.vseswit.com.ua/"/>
    <hyperlink ref="H19" r:id="rId14" display="http://www.seb.ua/"/>
    <hyperlink ref="H21" r:id="rId15" display="http://art-capital.com.ua/"/>
    <hyperlink ref="H20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E4" activeCellId="1" sqref="B4:B21 E4:E2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1" t="s">
        <v>107</v>
      </c>
      <c r="B1" s="181"/>
      <c r="C1" s="181"/>
      <c r="D1" s="181"/>
      <c r="E1" s="181"/>
      <c r="F1" s="181"/>
      <c r="G1" s="181"/>
      <c r="H1" s="181"/>
      <c r="I1" s="181"/>
      <c r="J1" s="108"/>
    </row>
    <row r="2" spans="1:11" s="20" customFormat="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0" customFormat="1" ht="14.25" collapsed="1">
      <c r="A4" s="21">
        <v>1</v>
      </c>
      <c r="B4" s="160" t="s">
        <v>87</v>
      </c>
      <c r="C4" s="161">
        <v>38118</v>
      </c>
      <c r="D4" s="161">
        <v>38182</v>
      </c>
      <c r="E4" s="162">
        <v>-0.0018968746284108162</v>
      </c>
      <c r="F4" s="162">
        <v>0.013769316598074566</v>
      </c>
      <c r="G4" s="162">
        <v>0.030554948277063954</v>
      </c>
      <c r="H4" s="162">
        <v>0.011342142661460164</v>
      </c>
      <c r="I4" s="162">
        <v>0.03358414330407622</v>
      </c>
      <c r="J4" s="163">
        <v>3.224861900589108</v>
      </c>
      <c r="K4" s="132">
        <v>0.12603215952251534</v>
      </c>
    </row>
    <row r="5" spans="1:11" s="20" customFormat="1" ht="14.25" collapsed="1">
      <c r="A5" s="21">
        <v>2</v>
      </c>
      <c r="B5" s="160" t="s">
        <v>69</v>
      </c>
      <c r="C5" s="161">
        <v>38828</v>
      </c>
      <c r="D5" s="161">
        <v>39028</v>
      </c>
      <c r="E5" s="162">
        <v>0.01858074658803055</v>
      </c>
      <c r="F5" s="162">
        <v>0.026491424022883736</v>
      </c>
      <c r="G5" s="162">
        <v>0.046087834413277795</v>
      </c>
      <c r="H5" s="162">
        <v>0.1888779255295474</v>
      </c>
      <c r="I5" s="162">
        <v>0.10742741154847213</v>
      </c>
      <c r="J5" s="163">
        <v>2.7274349449035076</v>
      </c>
      <c r="K5" s="133">
        <v>0.14334431494832156</v>
      </c>
    </row>
    <row r="6" spans="1:11" s="20" customFormat="1" ht="14.25" collapsed="1">
      <c r="A6" s="21">
        <v>3</v>
      </c>
      <c r="B6" s="160" t="s">
        <v>94</v>
      </c>
      <c r="C6" s="161">
        <v>38919</v>
      </c>
      <c r="D6" s="161">
        <v>39092</v>
      </c>
      <c r="E6" s="162">
        <v>9.511534760586748E-05</v>
      </c>
      <c r="F6" s="162">
        <v>0.05986806620258944</v>
      </c>
      <c r="G6" s="162">
        <v>0.10720967921709645</v>
      </c>
      <c r="H6" s="162">
        <v>-0.006068485954698777</v>
      </c>
      <c r="I6" s="162">
        <v>0.12360191601700499</v>
      </c>
      <c r="J6" s="163">
        <v>0.8013977589134413</v>
      </c>
      <c r="K6" s="133">
        <v>0.06291233473502844</v>
      </c>
    </row>
    <row r="7" spans="1:11" s="20" customFormat="1" ht="14.25" collapsed="1">
      <c r="A7" s="21">
        <v>4</v>
      </c>
      <c r="B7" s="160" t="s">
        <v>91</v>
      </c>
      <c r="C7" s="161">
        <v>38919</v>
      </c>
      <c r="D7" s="161">
        <v>39092</v>
      </c>
      <c r="E7" s="162">
        <v>-0.002120129075336874</v>
      </c>
      <c r="F7" s="162">
        <v>0.06524742082782575</v>
      </c>
      <c r="G7" s="162">
        <v>0.1267087842218768</v>
      </c>
      <c r="H7" s="162">
        <v>-0.22427402185576806</v>
      </c>
      <c r="I7" s="162">
        <v>0.07217278369735447</v>
      </c>
      <c r="J7" s="163">
        <v>-0.4955274344436509</v>
      </c>
      <c r="K7" s="133">
        <v>-0.06847389122916814</v>
      </c>
    </row>
    <row r="8" spans="1:11" s="20" customFormat="1" ht="14.25" collapsed="1">
      <c r="A8" s="21">
        <v>5</v>
      </c>
      <c r="B8" s="160" t="s">
        <v>20</v>
      </c>
      <c r="C8" s="161">
        <v>39413</v>
      </c>
      <c r="D8" s="161">
        <v>39589</v>
      </c>
      <c r="E8" s="162">
        <v>0.014271256717119485</v>
      </c>
      <c r="F8" s="162">
        <v>0.028718762716199553</v>
      </c>
      <c r="G8" s="162">
        <v>0.08313692728403033</v>
      </c>
      <c r="H8" s="162">
        <v>0.1783916857409218</v>
      </c>
      <c r="I8" s="162">
        <v>0.11134581160301349</v>
      </c>
      <c r="J8" s="163">
        <v>1.443336903881447</v>
      </c>
      <c r="K8" s="133">
        <v>0.11385844384081589</v>
      </c>
    </row>
    <row r="9" spans="1:11" s="20" customFormat="1" ht="14.25" collapsed="1">
      <c r="A9" s="21">
        <v>6</v>
      </c>
      <c r="B9" s="160" t="s">
        <v>22</v>
      </c>
      <c r="C9" s="161">
        <v>39429</v>
      </c>
      <c r="D9" s="161">
        <v>39618</v>
      </c>
      <c r="E9" s="162">
        <v>-0.011700184348269915</v>
      </c>
      <c r="F9" s="162">
        <v>-0.004674588917940703</v>
      </c>
      <c r="G9" s="162">
        <v>-0.06411261497012666</v>
      </c>
      <c r="H9" s="162">
        <v>-0.09020005139579812</v>
      </c>
      <c r="I9" s="162">
        <v>-0.061118624119757436</v>
      </c>
      <c r="J9" s="163">
        <v>-0.08176201047119735</v>
      </c>
      <c r="K9" s="133">
        <v>-0.010341486188400806</v>
      </c>
    </row>
    <row r="10" spans="1:11" s="20" customFormat="1" ht="14.25" collapsed="1">
      <c r="A10" s="21">
        <v>7</v>
      </c>
      <c r="B10" s="160" t="s">
        <v>24</v>
      </c>
      <c r="C10" s="161">
        <v>39429</v>
      </c>
      <c r="D10" s="161">
        <v>39651</v>
      </c>
      <c r="E10" s="162">
        <v>-0.009880669693403066</v>
      </c>
      <c r="F10" s="162">
        <v>-0.014148222201471272</v>
      </c>
      <c r="G10" s="162">
        <v>-0.034026304025641774</v>
      </c>
      <c r="H10" s="162">
        <v>-0.14173628599720378</v>
      </c>
      <c r="I10" s="162">
        <v>-0.05053694615838811</v>
      </c>
      <c r="J10" s="163">
        <v>-0.6202923193577166</v>
      </c>
      <c r="K10" s="133">
        <v>-0.11248320924178179</v>
      </c>
    </row>
    <row r="11" spans="1:11" s="20" customFormat="1" ht="14.25" collapsed="1">
      <c r="A11" s="21">
        <v>8</v>
      </c>
      <c r="B11" s="160" t="s">
        <v>72</v>
      </c>
      <c r="C11" s="161">
        <v>39527</v>
      </c>
      <c r="D11" s="161">
        <v>39715</v>
      </c>
      <c r="E11" s="162">
        <v>0.010653884789874057</v>
      </c>
      <c r="F11" s="162">
        <v>0.020915349703366504</v>
      </c>
      <c r="G11" s="162">
        <v>0.06598487589588387</v>
      </c>
      <c r="H11" s="162">
        <v>0.13107720229366304</v>
      </c>
      <c r="I11" s="162">
        <v>0.09189383166369414</v>
      </c>
      <c r="J11" s="163">
        <v>1.8081269047618864</v>
      </c>
      <c r="K11" s="133">
        <v>0.13887905912745557</v>
      </c>
    </row>
    <row r="12" spans="1:11" s="20" customFormat="1" ht="14.25" collapsed="1">
      <c r="A12" s="21">
        <v>9</v>
      </c>
      <c r="B12" s="160" t="s">
        <v>27</v>
      </c>
      <c r="C12" s="161">
        <v>39560</v>
      </c>
      <c r="D12" s="161">
        <v>39770</v>
      </c>
      <c r="E12" s="162">
        <v>-0.0040958520030521806</v>
      </c>
      <c r="F12" s="162">
        <v>0.03408303662793499</v>
      </c>
      <c r="G12" s="162">
        <v>0.1240619811836925</v>
      </c>
      <c r="H12" s="162">
        <v>-0.08680067977958938</v>
      </c>
      <c r="I12" s="162" t="s">
        <v>26</v>
      </c>
      <c r="J12" s="163">
        <v>-0.4153477262884204</v>
      </c>
      <c r="K12" s="133">
        <v>-0.06658874038382245</v>
      </c>
    </row>
    <row r="13" spans="1:11" s="20" customFormat="1" ht="14.25" collapsed="1">
      <c r="A13" s="21">
        <v>10</v>
      </c>
      <c r="B13" s="160" t="s">
        <v>89</v>
      </c>
      <c r="C13" s="161">
        <v>39884</v>
      </c>
      <c r="D13" s="161">
        <v>40001</v>
      </c>
      <c r="E13" s="162">
        <v>-0.011465060037602615</v>
      </c>
      <c r="F13" s="162">
        <v>0.008764706194547056</v>
      </c>
      <c r="G13" s="162">
        <v>0.09047352828394772</v>
      </c>
      <c r="H13" s="162">
        <v>-0.038362371763733916</v>
      </c>
      <c r="I13" s="162">
        <v>0.06920853793632009</v>
      </c>
      <c r="J13" s="163">
        <v>-0.24092179347822973</v>
      </c>
      <c r="K13" s="133">
        <v>-0.03778686954922439</v>
      </c>
    </row>
    <row r="14" spans="1:11" s="20" customFormat="1" ht="14.25" collapsed="1">
      <c r="A14" s="21">
        <v>11</v>
      </c>
      <c r="B14" s="160" t="s">
        <v>29</v>
      </c>
      <c r="C14" s="161">
        <v>40031</v>
      </c>
      <c r="D14" s="161">
        <v>40129</v>
      </c>
      <c r="E14" s="162">
        <v>-0.01507074379728679</v>
      </c>
      <c r="F14" s="162">
        <v>0.051026019482131924</v>
      </c>
      <c r="G14" s="162">
        <v>0.14073141004268375</v>
      </c>
      <c r="H14" s="162">
        <v>-0.25411463546137625</v>
      </c>
      <c r="I14" s="162">
        <v>0.013019928683270843</v>
      </c>
      <c r="J14" s="163">
        <v>-0.7548829431665945</v>
      </c>
      <c r="K14" s="133">
        <v>-0.18665595489677167</v>
      </c>
    </row>
    <row r="15" spans="1:11" s="20" customFormat="1" ht="14.25" collapsed="1">
      <c r="A15" s="21">
        <v>12</v>
      </c>
      <c r="B15" s="160" t="s">
        <v>67</v>
      </c>
      <c r="C15" s="161">
        <v>40253</v>
      </c>
      <c r="D15" s="161">
        <v>40366</v>
      </c>
      <c r="E15" s="162">
        <v>0.012181967567456375</v>
      </c>
      <c r="F15" s="162">
        <v>0.058749365557666966</v>
      </c>
      <c r="G15" s="162">
        <v>0.1310661226413481</v>
      </c>
      <c r="H15" s="162">
        <v>0.004624874804102452</v>
      </c>
      <c r="I15" s="162">
        <v>0.14531753936278236</v>
      </c>
      <c r="J15" s="163">
        <v>-0.28473505302398316</v>
      </c>
      <c r="K15" s="133">
        <v>-0.05297862025903122</v>
      </c>
    </row>
    <row r="16" spans="1:11" s="20" customFormat="1" ht="14.25" collapsed="1">
      <c r="A16" s="21">
        <v>13</v>
      </c>
      <c r="B16" s="160" t="s">
        <v>68</v>
      </c>
      <c r="C16" s="161">
        <v>40114</v>
      </c>
      <c r="D16" s="161">
        <v>40401</v>
      </c>
      <c r="E16" s="162">
        <v>0.02224838219208891</v>
      </c>
      <c r="F16" s="162">
        <v>0.0821247354920791</v>
      </c>
      <c r="G16" s="162">
        <v>0.33702903685892194</v>
      </c>
      <c r="H16" s="162">
        <v>0.13156170940040135</v>
      </c>
      <c r="I16" s="162">
        <v>0.27940559876869897</v>
      </c>
      <c r="J16" s="163">
        <v>-0.05747517563024651</v>
      </c>
      <c r="K16" s="133">
        <v>-0.00971983772309648</v>
      </c>
    </row>
    <row r="17" spans="1:11" s="20" customFormat="1" ht="14.25" collapsed="1">
      <c r="A17" s="21">
        <v>14</v>
      </c>
      <c r="B17" s="160" t="s">
        <v>71</v>
      </c>
      <c r="C17" s="161">
        <v>40226</v>
      </c>
      <c r="D17" s="161">
        <v>40430</v>
      </c>
      <c r="E17" s="162">
        <v>0.018334795922351432</v>
      </c>
      <c r="F17" s="162">
        <v>0.027509985236379375</v>
      </c>
      <c r="G17" s="162">
        <v>0.051055431711547916</v>
      </c>
      <c r="H17" s="162">
        <v>0.19453047177260285</v>
      </c>
      <c r="I17" s="162">
        <v>0.11383957209531026</v>
      </c>
      <c r="J17" s="163">
        <v>1.6844586524822862</v>
      </c>
      <c r="K17" s="133">
        <v>0.17952001553168362</v>
      </c>
    </row>
    <row r="18" spans="1:11" s="20" customFormat="1" ht="14.25" collapsed="1">
      <c r="A18" s="21">
        <v>15</v>
      </c>
      <c r="B18" s="160" t="s">
        <v>93</v>
      </c>
      <c r="C18" s="161">
        <v>40427</v>
      </c>
      <c r="D18" s="161">
        <v>40543</v>
      </c>
      <c r="E18" s="162">
        <v>0.01476354323762985</v>
      </c>
      <c r="F18" s="162">
        <v>0.023537660317239473</v>
      </c>
      <c r="G18" s="162">
        <v>0.021918221436484808</v>
      </c>
      <c r="H18" s="162">
        <v>0.15907395891264509</v>
      </c>
      <c r="I18" s="162">
        <v>0.0981704610660199</v>
      </c>
      <c r="J18" s="163">
        <v>1.1173718940936945</v>
      </c>
      <c r="K18" s="133">
        <v>0.14142484771936847</v>
      </c>
    </row>
    <row r="19" spans="1:11" s="20" customFormat="1" ht="14.25" collapsed="1">
      <c r="A19" s="21">
        <v>16</v>
      </c>
      <c r="B19" s="160" t="s">
        <v>83</v>
      </c>
      <c r="C19" s="161">
        <v>40444</v>
      </c>
      <c r="D19" s="161">
        <v>40638</v>
      </c>
      <c r="E19" s="162">
        <v>0.024170458133838224</v>
      </c>
      <c r="F19" s="162">
        <v>0.029384461993188227</v>
      </c>
      <c r="G19" s="162">
        <v>-0.017286487165978026</v>
      </c>
      <c r="H19" s="162">
        <v>0.2105625744078552</v>
      </c>
      <c r="I19" s="162">
        <v>0.11435968006039454</v>
      </c>
      <c r="J19" s="163">
        <v>0.203417928730514</v>
      </c>
      <c r="K19" s="133">
        <v>0.03481276981810688</v>
      </c>
    </row>
    <row r="20" spans="1:11" s="20" customFormat="1" ht="14.25" collapsed="1">
      <c r="A20" s="21">
        <v>17</v>
      </c>
      <c r="B20" s="160" t="s">
        <v>92</v>
      </c>
      <c r="C20" s="161">
        <v>40427</v>
      </c>
      <c r="D20" s="161">
        <v>40708</v>
      </c>
      <c r="E20" s="162">
        <v>0.015241574641359001</v>
      </c>
      <c r="F20" s="162">
        <v>0.03364265888464524</v>
      </c>
      <c r="G20" s="162">
        <v>0.0342231766566623</v>
      </c>
      <c r="H20" s="162">
        <v>0.18708876793061613</v>
      </c>
      <c r="I20" s="162">
        <v>0.08567000460191698</v>
      </c>
      <c r="J20" s="163">
        <v>1.5415314445525645</v>
      </c>
      <c r="K20" s="133">
        <v>0.19568483385949031</v>
      </c>
    </row>
    <row r="21" spans="1:11" s="20" customFormat="1" ht="14.25">
      <c r="A21" s="21">
        <v>18</v>
      </c>
      <c r="B21" s="160" t="s">
        <v>125</v>
      </c>
      <c r="C21" s="161">
        <v>41026</v>
      </c>
      <c r="D21" s="161">
        <v>41242</v>
      </c>
      <c r="E21" s="162">
        <v>0.00858372070175828</v>
      </c>
      <c r="F21" s="162">
        <v>0.036951475971759074</v>
      </c>
      <c r="G21" s="162">
        <v>0.012330212270885044</v>
      </c>
      <c r="H21" s="162">
        <v>0.04521144810021638</v>
      </c>
      <c r="I21" s="162">
        <v>0.0930213287839059</v>
      </c>
      <c r="J21" s="163">
        <v>0.44527425393944164</v>
      </c>
      <c r="K21" s="133">
        <v>0.10302004332712444</v>
      </c>
    </row>
    <row r="22" spans="1:12" s="20" customFormat="1" ht="15.75" thickBot="1">
      <c r="A22" s="159"/>
      <c r="B22" s="164" t="s">
        <v>126</v>
      </c>
      <c r="C22" s="165" t="s">
        <v>56</v>
      </c>
      <c r="D22" s="165" t="s">
        <v>56</v>
      </c>
      <c r="E22" s="166">
        <f>AVERAGE(E4:E21)</f>
        <v>0.005716440680874988</v>
      </c>
      <c r="F22" s="166">
        <f>AVERAGE(F4:F21)</f>
        <v>0.03233120192828328</v>
      </c>
      <c r="G22" s="166">
        <f>AVERAGE(G4:G21)</f>
        <v>0.07150815356853649</v>
      </c>
      <c r="H22" s="166">
        <f>AVERAGE(H4:H21)</f>
        <v>0.03337701274143687</v>
      </c>
      <c r="I22" s="166">
        <f>AVERAGE(I4:I21)</f>
        <v>0.08472841052435823</v>
      </c>
      <c r="J22" s="165" t="s">
        <v>56</v>
      </c>
      <c r="K22" s="165" t="s">
        <v>56</v>
      </c>
      <c r="L22" s="167"/>
    </row>
    <row r="23" spans="1:11" s="20" customFormat="1" ht="14.25">
      <c r="A23" s="185" t="s">
        <v>110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</row>
    <row r="24" s="20" customFormat="1" ht="14.25" collapsed="1">
      <c r="J24" s="19"/>
    </row>
    <row r="25" spans="5:10" s="20" customFormat="1" ht="14.25" collapsed="1">
      <c r="E25" s="115"/>
      <c r="J25" s="19"/>
    </row>
    <row r="26" spans="5:10" s="20" customFormat="1" ht="14.25" collapsed="1">
      <c r="E26" s="116"/>
      <c r="J26" s="19"/>
    </row>
    <row r="27" spans="5:10" s="20" customFormat="1" ht="14.25">
      <c r="E27" s="115"/>
      <c r="F27" s="115"/>
      <c r="J27" s="19"/>
    </row>
    <row r="28" spans="5:10" s="20" customFormat="1" ht="14.25" collapsed="1">
      <c r="E28" s="116"/>
      <c r="I28" s="116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9" sqref="G1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104</v>
      </c>
      <c r="B1" s="186"/>
      <c r="C1" s="186"/>
      <c r="D1" s="186"/>
      <c r="E1" s="186"/>
      <c r="F1" s="186"/>
      <c r="G1" s="186"/>
    </row>
    <row r="2" spans="1:7" ht="15.75" thickBot="1">
      <c r="A2" s="182" t="s">
        <v>46</v>
      </c>
      <c r="B2" s="97"/>
      <c r="C2" s="187" t="s">
        <v>31</v>
      </c>
      <c r="D2" s="188"/>
      <c r="E2" s="187" t="s">
        <v>32</v>
      </c>
      <c r="F2" s="188"/>
      <c r="G2" s="98"/>
    </row>
    <row r="3" spans="1:7" ht="45.75" thickBot="1">
      <c r="A3" s="183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8" ht="15" customHeight="1">
      <c r="A4" s="21">
        <v>1</v>
      </c>
      <c r="B4" s="37" t="s">
        <v>20</v>
      </c>
      <c r="C4" s="38">
        <v>511.76265999999976</v>
      </c>
      <c r="D4" s="103">
        <v>0.2400468923932214</v>
      </c>
      <c r="E4" s="39">
        <v>197</v>
      </c>
      <c r="F4" s="103">
        <v>0.22259887005649717</v>
      </c>
      <c r="G4" s="40">
        <v>479.72960096818963</v>
      </c>
      <c r="H4" s="56"/>
    </row>
    <row r="5" spans="1:8" ht="14.25" customHeight="1">
      <c r="A5" s="21">
        <v>2</v>
      </c>
      <c r="B5" s="37" t="s">
        <v>83</v>
      </c>
      <c r="C5" s="38">
        <v>236.83365999999992</v>
      </c>
      <c r="D5" s="103">
        <v>0.17110153404607456</v>
      </c>
      <c r="E5" s="39">
        <v>169</v>
      </c>
      <c r="F5" s="103">
        <v>0.1434634974533107</v>
      </c>
      <c r="G5" s="40">
        <v>200.14678096684474</v>
      </c>
      <c r="H5" s="56"/>
    </row>
    <row r="6" spans="1:7" ht="14.25">
      <c r="A6" s="21">
        <v>3</v>
      </c>
      <c r="B6" s="37" t="s">
        <v>27</v>
      </c>
      <c r="C6" s="38">
        <v>99.31318000000005</v>
      </c>
      <c r="D6" s="103">
        <v>0.17251819178305028</v>
      </c>
      <c r="E6" s="39">
        <v>1739</v>
      </c>
      <c r="F6" s="103">
        <v>0.17734040383438712</v>
      </c>
      <c r="G6" s="40">
        <v>99.93898930654701</v>
      </c>
    </row>
    <row r="7" spans="1:7" ht="14.25">
      <c r="A7" s="21">
        <v>4</v>
      </c>
      <c r="B7" s="37" t="s">
        <v>91</v>
      </c>
      <c r="C7" s="38">
        <v>41.96447999999999</v>
      </c>
      <c r="D7" s="103">
        <v>0.06264792292428988</v>
      </c>
      <c r="E7" s="39">
        <v>86</v>
      </c>
      <c r="F7" s="103">
        <v>0.0649056603773585</v>
      </c>
      <c r="G7" s="40">
        <v>43.30495859622646</v>
      </c>
    </row>
    <row r="8" spans="1:7" ht="14.25">
      <c r="A8" s="21">
        <v>5</v>
      </c>
      <c r="B8" s="37" t="s">
        <v>92</v>
      </c>
      <c r="C8" s="38">
        <v>83.45424000000023</v>
      </c>
      <c r="D8" s="103">
        <v>0.016230125346931492</v>
      </c>
      <c r="E8" s="39">
        <v>2</v>
      </c>
      <c r="F8" s="103">
        <v>0.0009737098344693282</v>
      </c>
      <c r="G8" s="40">
        <v>5.064704479065177</v>
      </c>
    </row>
    <row r="9" spans="1:7" ht="14.25">
      <c r="A9" s="21">
        <v>6</v>
      </c>
      <c r="B9" s="37" t="s">
        <v>68</v>
      </c>
      <c r="C9" s="38">
        <v>80.55559379999993</v>
      </c>
      <c r="D9" s="103">
        <v>0.022248382192076893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71</v>
      </c>
      <c r="C10" s="38">
        <v>61.33435999999987</v>
      </c>
      <c r="D10" s="103">
        <v>0.018334795922355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69</v>
      </c>
      <c r="C11" s="38">
        <v>49.364459999999966</v>
      </c>
      <c r="D11" s="103">
        <v>0.01858074658802249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93</v>
      </c>
      <c r="C12" s="38">
        <v>45.37593999999994</v>
      </c>
      <c r="D12" s="103">
        <v>0.014763543237622877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72</v>
      </c>
      <c r="C13" s="38">
        <v>4.9731500000000235</v>
      </c>
      <c r="D13" s="103">
        <v>0.010653884789884166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94</v>
      </c>
      <c r="C14" s="38">
        <v>0.10090999999991618</v>
      </c>
      <c r="D14" s="103">
        <v>9.511534760070726E-05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24</v>
      </c>
      <c r="C15" s="38">
        <v>-4.247700000000012</v>
      </c>
      <c r="D15" s="103">
        <v>-0.009880669693401522</v>
      </c>
      <c r="E15" s="39">
        <v>0</v>
      </c>
      <c r="F15" s="103">
        <v>0</v>
      </c>
      <c r="G15" s="40">
        <v>0</v>
      </c>
    </row>
    <row r="16" spans="1:7" ht="13.5" customHeight="1">
      <c r="A16" s="21">
        <v>13</v>
      </c>
      <c r="B16" s="37" t="s">
        <v>22</v>
      </c>
      <c r="C16" s="38">
        <v>-10.38155999999994</v>
      </c>
      <c r="D16" s="103">
        <v>-0.011700184348263027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29</v>
      </c>
      <c r="C17" s="38">
        <v>-16.51810999999987</v>
      </c>
      <c r="D17" s="103">
        <v>-0.015070743797291461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89</v>
      </c>
      <c r="C18" s="38">
        <v>-43.56906999999983</v>
      </c>
      <c r="D18" s="103">
        <v>-0.012323908812532983</v>
      </c>
      <c r="E18" s="39">
        <v>-4</v>
      </c>
      <c r="F18" s="103">
        <v>-0.0008688097306689834</v>
      </c>
      <c r="G18" s="40">
        <v>-3.0406912151064485</v>
      </c>
    </row>
    <row r="19" spans="1:7" ht="14.25">
      <c r="A19" s="21">
        <v>16</v>
      </c>
      <c r="B19" s="37" t="s">
        <v>67</v>
      </c>
      <c r="C19" s="38">
        <v>21.33797999999998</v>
      </c>
      <c r="D19" s="103">
        <v>0.010433306611630432</v>
      </c>
      <c r="E19" s="39">
        <v>-5000</v>
      </c>
      <c r="F19" s="103">
        <v>-0.0017276152034284178</v>
      </c>
      <c r="G19" s="40">
        <v>-3.5039028382299913</v>
      </c>
    </row>
    <row r="20" spans="1:7" ht="14.25">
      <c r="A20" s="21">
        <v>17</v>
      </c>
      <c r="B20" s="37" t="s">
        <v>87</v>
      </c>
      <c r="C20" s="38">
        <v>-108.04601000000166</v>
      </c>
      <c r="D20" s="103">
        <v>-0.005066965545729772</v>
      </c>
      <c r="E20" s="39">
        <v>-160</v>
      </c>
      <c r="F20" s="103">
        <v>-0.003176115610608226</v>
      </c>
      <c r="G20" s="40">
        <v>-67.3624364934561</v>
      </c>
    </row>
    <row r="21" spans="1:7" ht="14.25">
      <c r="A21" s="21">
        <v>18</v>
      </c>
      <c r="B21" s="37" t="s">
        <v>125</v>
      </c>
      <c r="C21" s="38">
        <v>-107.34692870000005</v>
      </c>
      <c r="D21" s="103">
        <v>-0.06623517776586521</v>
      </c>
      <c r="E21" s="39">
        <v>-839</v>
      </c>
      <c r="F21" s="103">
        <v>-0.07418213969938107</v>
      </c>
      <c r="G21" s="40">
        <v>-120.06974161012221</v>
      </c>
    </row>
    <row r="22" spans="1:8" ht="15.75" thickBot="1">
      <c r="A22" s="96"/>
      <c r="B22" s="99" t="s">
        <v>55</v>
      </c>
      <c r="C22" s="100">
        <v>946.2612350999982</v>
      </c>
      <c r="D22" s="104">
        <v>0.017705371390270386</v>
      </c>
      <c r="E22" s="101">
        <v>-3810</v>
      </c>
      <c r="F22" s="104">
        <v>-0.0012621494305420286</v>
      </c>
      <c r="G22" s="102">
        <v>634.2082621599583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30</v>
      </c>
      <c r="C56" s="35" t="s">
        <v>63</v>
      </c>
      <c r="D56" s="35" t="s">
        <v>64</v>
      </c>
      <c r="E56" s="63" t="s">
        <v>59</v>
      </c>
      <c r="F56"/>
    </row>
    <row r="57" spans="2:5" ht="14.25">
      <c r="B57" s="37" t="str">
        <f aca="true" t="shared" si="0" ref="B57:D61">B4</f>
        <v>ОТП Класичний</v>
      </c>
      <c r="C57" s="38">
        <f t="shared" si="0"/>
        <v>511.76265999999976</v>
      </c>
      <c r="D57" s="103">
        <f t="shared" si="0"/>
        <v>0.2400468923932214</v>
      </c>
      <c r="E57" s="40">
        <f>G4</f>
        <v>479.72960096818963</v>
      </c>
    </row>
    <row r="58" spans="2:5" ht="14.25">
      <c r="B58" s="37" t="str">
        <f t="shared" si="0"/>
        <v>ВСІ</v>
      </c>
      <c r="C58" s="38">
        <f t="shared" si="0"/>
        <v>236.83365999999992</v>
      </c>
      <c r="D58" s="103">
        <f t="shared" si="0"/>
        <v>0.17110153404607456</v>
      </c>
      <c r="E58" s="40">
        <f>G5</f>
        <v>200.14678096684474</v>
      </c>
    </row>
    <row r="59" spans="2:5" ht="14.25">
      <c r="B59" s="37" t="str">
        <f t="shared" si="0"/>
        <v>Надбання</v>
      </c>
      <c r="C59" s="38">
        <f t="shared" si="0"/>
        <v>99.31318000000005</v>
      </c>
      <c r="D59" s="103">
        <f t="shared" si="0"/>
        <v>0.17251819178305028</v>
      </c>
      <c r="E59" s="40">
        <f>G6</f>
        <v>99.93898930654701</v>
      </c>
    </row>
    <row r="60" spans="2:5" ht="14.25">
      <c r="B60" s="37" t="str">
        <f t="shared" si="0"/>
        <v>УНІВЕР.УА/Ярослав Мудрий: Фонд Акцiй</v>
      </c>
      <c r="C60" s="38">
        <f t="shared" si="0"/>
        <v>41.96447999999999</v>
      </c>
      <c r="D60" s="103">
        <f t="shared" si="0"/>
        <v>0.06264792292428988</v>
      </c>
      <c r="E60" s="40">
        <f>G7</f>
        <v>43.30495859622646</v>
      </c>
    </row>
    <row r="61" spans="2:5" ht="14.25">
      <c r="B61" s="135" t="str">
        <f t="shared" si="0"/>
        <v>УНIВЕР.УА/Михайло Грушевський: Фонд Державних Паперiв</v>
      </c>
      <c r="C61" s="136">
        <f t="shared" si="0"/>
        <v>83.45424000000023</v>
      </c>
      <c r="D61" s="137">
        <f t="shared" si="0"/>
        <v>0.016230125346931492</v>
      </c>
      <c r="E61" s="138">
        <f>G8</f>
        <v>5.064704479065177</v>
      </c>
    </row>
    <row r="62" spans="2:5" ht="14.25">
      <c r="B62" s="134" t="str">
        <f>B17</f>
        <v>Аргентум</v>
      </c>
      <c r="C62" s="38">
        <f aca="true" t="shared" si="1" ref="C62:D65">C17</f>
        <v>-16.51810999999987</v>
      </c>
      <c r="D62" s="103">
        <f t="shared" si="1"/>
        <v>-0.015070743797291461</v>
      </c>
      <c r="E62" s="40">
        <f>G17</f>
        <v>0</v>
      </c>
    </row>
    <row r="63" spans="2:5" ht="14.25">
      <c r="B63" s="134" t="str">
        <f>B18</f>
        <v>КІНТО-Еквіті</v>
      </c>
      <c r="C63" s="38">
        <f t="shared" si="1"/>
        <v>-43.56906999999983</v>
      </c>
      <c r="D63" s="103">
        <f t="shared" si="1"/>
        <v>-0.012323908812532983</v>
      </c>
      <c r="E63" s="40">
        <f>G18</f>
        <v>-3.0406912151064485</v>
      </c>
    </row>
    <row r="64" spans="2:5" ht="14.25">
      <c r="B64" s="134" t="str">
        <f>B19</f>
        <v>ОТП Фонд Акцій</v>
      </c>
      <c r="C64" s="38">
        <f t="shared" si="1"/>
        <v>21.33797999999998</v>
      </c>
      <c r="D64" s="103">
        <f t="shared" si="1"/>
        <v>0.010433306611630432</v>
      </c>
      <c r="E64" s="40">
        <f>G19</f>
        <v>-3.5039028382299913</v>
      </c>
    </row>
    <row r="65" spans="2:5" ht="14.25">
      <c r="B65" s="134" t="str">
        <f>B20</f>
        <v>КІНТО-Класичний</v>
      </c>
      <c r="C65" s="38">
        <f t="shared" si="1"/>
        <v>-108.04601000000166</v>
      </c>
      <c r="D65" s="103">
        <f t="shared" si="1"/>
        <v>-0.005066965545729772</v>
      </c>
      <c r="E65" s="40">
        <f>G20</f>
        <v>-67.3624364934561</v>
      </c>
    </row>
    <row r="66" spans="2:5" ht="14.25">
      <c r="B66" s="134" t="str">
        <f>B21</f>
        <v>КІНТО-Казначейський</v>
      </c>
      <c r="C66" s="38">
        <f>C21</f>
        <v>-107.34692870000005</v>
      </c>
      <c r="D66" s="103">
        <f>D21</f>
        <v>-0.06623517776586521</v>
      </c>
      <c r="E66" s="40">
        <f>G21</f>
        <v>-120.06974161012221</v>
      </c>
    </row>
    <row r="67" spans="2:5" ht="14.25">
      <c r="B67" s="145" t="s">
        <v>62</v>
      </c>
      <c r="C67" s="146">
        <f>C22-SUM(C57:C66)</f>
        <v>227.0751537999995</v>
      </c>
      <c r="D67" s="147"/>
      <c r="E67" s="146">
        <f>G22-SUM(E57:E66)</f>
        <v>0</v>
      </c>
    </row>
    <row r="68" spans="2:5" ht="15">
      <c r="B68" s="143" t="s">
        <v>55</v>
      </c>
      <c r="C68" s="144">
        <f>SUM(C57:C67)</f>
        <v>946.2612350999982</v>
      </c>
      <c r="D68" s="144"/>
      <c r="E68" s="144">
        <f>SUM(E57:E67)</f>
        <v>634.2082621599582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100</v>
      </c>
      <c r="C1" s="10"/>
    </row>
    <row r="2" spans="1:3" ht="14.25">
      <c r="A2" s="197" t="s">
        <v>29</v>
      </c>
      <c r="B2" s="198">
        <v>-0.01507074379728679</v>
      </c>
      <c r="C2" s="10"/>
    </row>
    <row r="3" spans="1:3" ht="14.25">
      <c r="A3" s="149" t="s">
        <v>22</v>
      </c>
      <c r="B3" s="199">
        <v>-0.011700184348269915</v>
      </c>
      <c r="C3" s="10"/>
    </row>
    <row r="4" spans="1:3" ht="14.25">
      <c r="A4" s="148" t="s">
        <v>89</v>
      </c>
      <c r="B4" s="155">
        <v>-0.011465060037602615</v>
      </c>
      <c r="C4" s="10"/>
    </row>
    <row r="5" spans="1:3" ht="14.25">
      <c r="A5" s="148" t="s">
        <v>24</v>
      </c>
      <c r="B5" s="156">
        <v>-0.009880669693403066</v>
      </c>
      <c r="C5" s="10"/>
    </row>
    <row r="6" spans="1:3" ht="14.25">
      <c r="A6" s="148" t="s">
        <v>27</v>
      </c>
      <c r="B6" s="156">
        <v>-0.0040958520030521806</v>
      </c>
      <c r="C6" s="10"/>
    </row>
    <row r="7" spans="1:3" ht="14.25">
      <c r="A7" s="148" t="s">
        <v>91</v>
      </c>
      <c r="B7" s="156">
        <v>-0.002120129075336874</v>
      </c>
      <c r="C7" s="10"/>
    </row>
    <row r="8" spans="1:3" ht="14.25">
      <c r="A8" s="149" t="s">
        <v>87</v>
      </c>
      <c r="B8" s="157">
        <v>-0.0018968746284108162</v>
      </c>
      <c r="C8" s="10"/>
    </row>
    <row r="9" spans="1:3" ht="14.25">
      <c r="A9" s="148" t="s">
        <v>94</v>
      </c>
      <c r="B9" s="156">
        <v>9.511534760586748E-05</v>
      </c>
      <c r="C9" s="10"/>
    </row>
    <row r="10" spans="1:3" ht="14.25">
      <c r="A10" s="148" t="s">
        <v>125</v>
      </c>
      <c r="B10" s="156">
        <v>0.00858372070175828</v>
      </c>
      <c r="C10" s="10"/>
    </row>
    <row r="11" spans="1:3" ht="14.25">
      <c r="A11" s="148" t="s">
        <v>72</v>
      </c>
      <c r="B11" s="156">
        <v>0.010653884789874057</v>
      </c>
      <c r="C11" s="10"/>
    </row>
    <row r="12" spans="1:3" ht="14.25">
      <c r="A12" s="148" t="s">
        <v>67</v>
      </c>
      <c r="B12" s="156">
        <v>0.012181967567456375</v>
      </c>
      <c r="C12" s="10"/>
    </row>
    <row r="13" spans="1:3" ht="14.25">
      <c r="A13" s="148" t="s">
        <v>20</v>
      </c>
      <c r="B13" s="156">
        <v>0.014271256717119485</v>
      </c>
      <c r="C13" s="10"/>
    </row>
    <row r="14" spans="1:3" ht="14.25">
      <c r="A14" s="148" t="s">
        <v>93</v>
      </c>
      <c r="B14" s="156">
        <v>0.01476354323762985</v>
      </c>
      <c r="C14" s="10"/>
    </row>
    <row r="15" spans="1:3" ht="14.25">
      <c r="A15" s="148" t="s">
        <v>92</v>
      </c>
      <c r="B15" s="156">
        <v>0.015241574641359001</v>
      </c>
      <c r="C15" s="10"/>
    </row>
    <row r="16" spans="1:3" ht="14.25">
      <c r="A16" s="148" t="s">
        <v>71</v>
      </c>
      <c r="B16" s="156">
        <v>0.018334795922351432</v>
      </c>
      <c r="C16" s="10"/>
    </row>
    <row r="17" spans="1:3" ht="14.25">
      <c r="A17" s="148" t="s">
        <v>69</v>
      </c>
      <c r="B17" s="156">
        <v>0.01858074658803055</v>
      </c>
      <c r="C17" s="10"/>
    </row>
    <row r="18" spans="1:3" ht="14.25">
      <c r="A18" s="148" t="s">
        <v>68</v>
      </c>
      <c r="B18" s="156">
        <v>0.02224838219208891</v>
      </c>
      <c r="C18" s="10"/>
    </row>
    <row r="19" spans="1:3" ht="14.25">
      <c r="A19" s="148" t="s">
        <v>83</v>
      </c>
      <c r="B19" s="156">
        <v>0.024170458133838224</v>
      </c>
      <c r="C19" s="10"/>
    </row>
    <row r="20" spans="1:3" ht="14.25">
      <c r="A20" s="150" t="s">
        <v>35</v>
      </c>
      <c r="B20" s="155">
        <v>0.005716440680874988</v>
      </c>
      <c r="C20" s="10"/>
    </row>
    <row r="21" spans="1:3" ht="14.25">
      <c r="A21" s="150" t="s">
        <v>1</v>
      </c>
      <c r="B21" s="155">
        <v>-0.00838261548761432</v>
      </c>
      <c r="C21" s="10"/>
    </row>
    <row r="22" spans="1:3" ht="14.25">
      <c r="A22" s="150" t="s">
        <v>0</v>
      </c>
      <c r="B22" s="155">
        <v>-0.0011190689346464167</v>
      </c>
      <c r="C22" s="61"/>
    </row>
    <row r="23" spans="1:3" ht="14.25">
      <c r="A23" s="150" t="s">
        <v>36</v>
      </c>
      <c r="B23" s="155">
        <v>0.048307848790367425</v>
      </c>
      <c r="C23" s="9"/>
    </row>
    <row r="24" spans="1:3" ht="14.25">
      <c r="A24" s="150" t="s">
        <v>37</v>
      </c>
      <c r="B24" s="155">
        <v>0.041921443042727935</v>
      </c>
      <c r="C24" s="81"/>
    </row>
    <row r="25" spans="1:3" ht="14.25">
      <c r="A25" s="150" t="s">
        <v>38</v>
      </c>
      <c r="B25" s="155">
        <v>0.018986301369863012</v>
      </c>
      <c r="C25" s="10"/>
    </row>
    <row r="26" spans="1:3" ht="15" thickBot="1">
      <c r="A26" s="151" t="s">
        <v>128</v>
      </c>
      <c r="B26" s="158">
        <v>0.018369455014875635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121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7903433.38</v>
      </c>
      <c r="F3" s="121">
        <v>31104</v>
      </c>
      <c r="G3" s="120">
        <v>254.09700938786008</v>
      </c>
      <c r="H3" s="55">
        <v>100</v>
      </c>
      <c r="I3" s="117" t="s">
        <v>134</v>
      </c>
      <c r="J3" s="122" t="s">
        <v>135</v>
      </c>
    </row>
    <row r="4" spans="1:10" ht="14.25" customHeight="1">
      <c r="A4" s="21">
        <v>2</v>
      </c>
      <c r="B4" s="117" t="s">
        <v>78</v>
      </c>
      <c r="C4" s="118" t="s">
        <v>44</v>
      </c>
      <c r="D4" s="119" t="s">
        <v>131</v>
      </c>
      <c r="E4" s="120">
        <v>1810919.33</v>
      </c>
      <c r="F4" s="121">
        <v>55880</v>
      </c>
      <c r="G4" s="120">
        <v>32.40728937007874</v>
      </c>
      <c r="H4" s="89">
        <v>100</v>
      </c>
      <c r="I4" s="117" t="s">
        <v>134</v>
      </c>
      <c r="J4" s="122" t="s">
        <v>135</v>
      </c>
    </row>
    <row r="5" spans="1:10" ht="14.25">
      <c r="A5" s="21">
        <v>3</v>
      </c>
      <c r="B5" s="117" t="s">
        <v>39</v>
      </c>
      <c r="C5" s="118" t="s">
        <v>44</v>
      </c>
      <c r="D5" s="119" t="s">
        <v>45</v>
      </c>
      <c r="E5" s="120">
        <v>1247571.73</v>
      </c>
      <c r="F5" s="121">
        <v>783</v>
      </c>
      <c r="G5" s="120">
        <v>1593.3227713920817</v>
      </c>
      <c r="H5" s="55">
        <v>1000</v>
      </c>
      <c r="I5" s="117" t="s">
        <v>28</v>
      </c>
      <c r="J5" s="122" t="s">
        <v>118</v>
      </c>
    </row>
    <row r="6" spans="1:10" ht="14.25">
      <c r="A6" s="21">
        <v>4</v>
      </c>
      <c r="B6" s="117" t="s">
        <v>129</v>
      </c>
      <c r="C6" s="118" t="s">
        <v>44</v>
      </c>
      <c r="D6" s="119" t="s">
        <v>131</v>
      </c>
      <c r="E6" s="120">
        <v>1063642.5802</v>
      </c>
      <c r="F6" s="121">
        <v>2939</v>
      </c>
      <c r="G6" s="120">
        <v>361.90628792106156</v>
      </c>
      <c r="H6" s="55">
        <v>1000</v>
      </c>
      <c r="I6" s="117" t="s">
        <v>23</v>
      </c>
      <c r="J6" s="122" t="s">
        <v>40</v>
      </c>
    </row>
    <row r="7" spans="1:10" s="45" customFormat="1" ht="14.25" collapsed="1">
      <c r="A7" s="21">
        <v>5</v>
      </c>
      <c r="B7" s="117" t="s">
        <v>95</v>
      </c>
      <c r="C7" s="118" t="s">
        <v>44</v>
      </c>
      <c r="D7" s="119" t="s">
        <v>45</v>
      </c>
      <c r="E7" s="120">
        <v>696688.38</v>
      </c>
      <c r="F7" s="121">
        <v>905</v>
      </c>
      <c r="G7" s="120">
        <v>769.8214143646409</v>
      </c>
      <c r="H7" s="55">
        <v>1000</v>
      </c>
      <c r="I7" s="117" t="s">
        <v>19</v>
      </c>
      <c r="J7" s="122" t="s">
        <v>51</v>
      </c>
    </row>
    <row r="8" spans="1:10" s="45" customFormat="1" ht="14.25">
      <c r="A8" s="21">
        <v>6</v>
      </c>
      <c r="B8" s="117" t="s">
        <v>80</v>
      </c>
      <c r="C8" s="118" t="s">
        <v>44</v>
      </c>
      <c r="D8" s="119" t="s">
        <v>45</v>
      </c>
      <c r="E8" s="120">
        <v>575863.95</v>
      </c>
      <c r="F8" s="121">
        <v>679</v>
      </c>
      <c r="G8" s="120">
        <v>848.1059646539027</v>
      </c>
      <c r="H8" s="55">
        <v>1000</v>
      </c>
      <c r="I8" s="117" t="s">
        <v>81</v>
      </c>
      <c r="J8" s="122" t="s">
        <v>53</v>
      </c>
    </row>
    <row r="9" spans="1:10" ht="15.75" thickBot="1">
      <c r="A9" s="178" t="s">
        <v>55</v>
      </c>
      <c r="B9" s="179"/>
      <c r="C9" s="123" t="s">
        <v>56</v>
      </c>
      <c r="D9" s="123" t="s">
        <v>56</v>
      </c>
      <c r="E9" s="105">
        <f>SUM(E3:E8)</f>
        <v>13298119.350200001</v>
      </c>
      <c r="F9" s="106">
        <f>SUM(F3:F8)</f>
        <v>92290</v>
      </c>
      <c r="G9" s="123" t="s">
        <v>56</v>
      </c>
      <c r="H9" s="123" t="s">
        <v>56</v>
      </c>
      <c r="I9" s="123" t="s">
        <v>56</v>
      </c>
      <c r="J9" s="124" t="s">
        <v>56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E4" activeCellId="1" sqref="B4:B9 E4:E9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9" t="s">
        <v>112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15.75" customHeight="1" thickBot="1">
      <c r="A2" s="182" t="s">
        <v>46</v>
      </c>
      <c r="B2" s="109"/>
      <c r="C2" s="110"/>
      <c r="D2" s="111"/>
      <c r="E2" s="184" t="s">
        <v>79</v>
      </c>
      <c r="F2" s="184"/>
      <c r="G2" s="184"/>
      <c r="H2" s="184"/>
      <c r="I2" s="184"/>
      <c r="J2" s="184"/>
      <c r="K2" s="184"/>
    </row>
    <row r="3" spans="1:11" ht="45.75" thickBot="1">
      <c r="A3" s="183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ht="14.25" collapsed="1">
      <c r="A4" s="21">
        <v>1</v>
      </c>
      <c r="B4" s="27" t="s">
        <v>80</v>
      </c>
      <c r="C4" s="113">
        <v>38441</v>
      </c>
      <c r="D4" s="113">
        <v>38625</v>
      </c>
      <c r="E4" s="107">
        <v>-0.004723598554370989</v>
      </c>
      <c r="F4" s="107">
        <v>-0.009572302970417779</v>
      </c>
      <c r="G4" s="107">
        <v>-0.03163071337701706</v>
      </c>
      <c r="H4" s="107">
        <v>-0.09466318882793112</v>
      </c>
      <c r="I4" s="107">
        <v>-0.0459816747434455</v>
      </c>
      <c r="J4" s="114">
        <v>-0.1518940353460969</v>
      </c>
      <c r="K4" s="175">
        <v>-0.014965531866248716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-0.06654410919975207</v>
      </c>
      <c r="F5" s="107">
        <v>-0.056648499158561405</v>
      </c>
      <c r="G5" s="107">
        <v>-0.022461701768521913</v>
      </c>
      <c r="H5" s="107">
        <v>-0.2263530737920939</v>
      </c>
      <c r="I5" s="107">
        <v>-0.06906422209006147</v>
      </c>
      <c r="J5" s="114">
        <v>1.540970093878573</v>
      </c>
      <c r="K5" s="176">
        <v>0.09760114614863746</v>
      </c>
    </row>
    <row r="6" spans="1:11" ht="14.25">
      <c r="A6" s="21">
        <v>3</v>
      </c>
      <c r="B6" s="27" t="s">
        <v>129</v>
      </c>
      <c r="C6" s="113">
        <v>39048</v>
      </c>
      <c r="D6" s="113">
        <v>39140</v>
      </c>
      <c r="E6" s="107">
        <v>-0.013864056456693974</v>
      </c>
      <c r="F6" s="107" t="s">
        <v>26</v>
      </c>
      <c r="G6" s="107">
        <v>-0.13715672418440927</v>
      </c>
      <c r="H6" s="107">
        <v>-0.22650504339612976</v>
      </c>
      <c r="I6" s="107">
        <v>-0.13842484505083097</v>
      </c>
      <c r="J6" s="114">
        <v>-0.6380937120789323</v>
      </c>
      <c r="K6" s="176">
        <v>-0.10130977811516295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0.009617823075001919</v>
      </c>
      <c r="F7" s="107">
        <v>0.026346667515241062</v>
      </c>
      <c r="G7" s="107">
        <v>0.05462895514586674</v>
      </c>
      <c r="H7" s="107">
        <v>0.16165554524753833</v>
      </c>
      <c r="I7" s="107" t="s">
        <v>26</v>
      </c>
      <c r="J7" s="114">
        <v>0.5933227713921598</v>
      </c>
      <c r="K7" s="176">
        <v>0.05214355580475294</v>
      </c>
    </row>
    <row r="8" spans="1:11" ht="14.25">
      <c r="A8" s="21">
        <v>5</v>
      </c>
      <c r="B8" s="27" t="s">
        <v>95</v>
      </c>
      <c r="C8" s="113">
        <v>39647</v>
      </c>
      <c r="D8" s="113">
        <v>39861</v>
      </c>
      <c r="E8" s="107">
        <v>0.002597240746485152</v>
      </c>
      <c r="F8" s="107">
        <v>0.02440649857150423</v>
      </c>
      <c r="G8" s="107">
        <v>-0.03225149158351459</v>
      </c>
      <c r="H8" s="107">
        <v>-0.10787729817478331</v>
      </c>
      <c r="I8" s="107">
        <v>-0.042557043261928884</v>
      </c>
      <c r="J8" s="114">
        <v>-0.23017858563537075</v>
      </c>
      <c r="K8" s="176">
        <v>-0.0341007883299842</v>
      </c>
    </row>
    <row r="9" spans="1:11" ht="14.25">
      <c r="A9" s="21">
        <v>6</v>
      </c>
      <c r="B9" s="27" t="s">
        <v>78</v>
      </c>
      <c r="C9" s="113">
        <v>40253</v>
      </c>
      <c r="D9" s="113">
        <v>40445</v>
      </c>
      <c r="E9" s="107">
        <v>0.006160325716663584</v>
      </c>
      <c r="F9" s="107">
        <v>0.03580727953363727</v>
      </c>
      <c r="G9" s="107">
        <v>0.17128846838358736</v>
      </c>
      <c r="H9" s="107">
        <v>-0.05984869612354571</v>
      </c>
      <c r="I9" s="107">
        <v>0.15521225507277236</v>
      </c>
      <c r="J9" s="114">
        <v>-0.6759271062992092</v>
      </c>
      <c r="K9" s="176">
        <v>-0.17279563513583862</v>
      </c>
    </row>
    <row r="10" spans="1:11" ht="15.75" thickBot="1">
      <c r="A10" s="159"/>
      <c r="B10" s="164" t="s">
        <v>126</v>
      </c>
      <c r="C10" s="165" t="s">
        <v>56</v>
      </c>
      <c r="D10" s="165" t="s">
        <v>56</v>
      </c>
      <c r="E10" s="166">
        <f>AVERAGE(E4:E9)</f>
        <v>-0.011126062445444396</v>
      </c>
      <c r="F10" s="166">
        <f>AVERAGE(F4:F9)</f>
        <v>0.0040679286982806765</v>
      </c>
      <c r="G10" s="166">
        <f>AVERAGE(G4:G9)</f>
        <v>0.00040279876933187647</v>
      </c>
      <c r="H10" s="166">
        <f>AVERAGE(H4:H9)</f>
        <v>-0.09226529251115757</v>
      </c>
      <c r="I10" s="166">
        <f>AVERAGE(I4:I9)</f>
        <v>-0.02816310601469889</v>
      </c>
      <c r="J10" s="165" t="s">
        <v>56</v>
      </c>
      <c r="K10" s="165" t="s">
        <v>56</v>
      </c>
    </row>
    <row r="11" spans="1:11" ht="15" thickBot="1">
      <c r="A11" s="190" t="s">
        <v>110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105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46</v>
      </c>
      <c r="B2" s="97"/>
      <c r="C2" s="187" t="s">
        <v>31</v>
      </c>
      <c r="D2" s="188"/>
      <c r="E2" s="187" t="s">
        <v>32</v>
      </c>
      <c r="F2" s="188"/>
      <c r="G2" s="98"/>
    </row>
    <row r="3" spans="1:7" s="31" customFormat="1" ht="45.75" thickBot="1">
      <c r="A3" s="183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31" customFormat="1" ht="14.25">
      <c r="A4" s="21">
        <v>1</v>
      </c>
      <c r="B4" s="37" t="s">
        <v>39</v>
      </c>
      <c r="C4" s="38">
        <v>11.88461999999988</v>
      </c>
      <c r="D4" s="107">
        <v>0.009617823074969098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78</v>
      </c>
      <c r="C5" s="38">
        <v>11.087550000000046</v>
      </c>
      <c r="D5" s="107">
        <v>0.006160325716662279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95</v>
      </c>
      <c r="C6" s="38">
        <v>1.8047800000000278</v>
      </c>
      <c r="D6" s="107">
        <v>0.0025972407465078002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80</v>
      </c>
      <c r="C7" s="38">
        <v>-2.733060000000056</v>
      </c>
      <c r="D7" s="107">
        <v>-0.004723598554372163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129</v>
      </c>
      <c r="C8" s="38">
        <v>-14.95371999999997</v>
      </c>
      <c r="D8" s="107">
        <v>-0.013864056456736556</v>
      </c>
      <c r="E8" s="39">
        <v>0</v>
      </c>
      <c r="F8" s="107">
        <v>0</v>
      </c>
      <c r="G8" s="40">
        <v>0</v>
      </c>
    </row>
    <row r="9" spans="1:7" s="31" customFormat="1" ht="14.25">
      <c r="A9" s="21">
        <v>6</v>
      </c>
      <c r="B9" s="37" t="s">
        <v>66</v>
      </c>
      <c r="C9" s="38">
        <v>-563.4191599999992</v>
      </c>
      <c r="D9" s="107">
        <v>-0.06654410919975692</v>
      </c>
      <c r="E9" s="39">
        <v>0</v>
      </c>
      <c r="F9" s="107">
        <v>0</v>
      </c>
      <c r="G9" s="40">
        <v>0</v>
      </c>
    </row>
    <row r="10" spans="1:7" s="31" customFormat="1" ht="15.75" thickBot="1">
      <c r="A10" s="125"/>
      <c r="B10" s="99" t="s">
        <v>55</v>
      </c>
      <c r="C10" s="126">
        <v>-556.3289899999993</v>
      </c>
      <c r="D10" s="104">
        <v>-0.040155261064113094</v>
      </c>
      <c r="E10" s="101">
        <v>0</v>
      </c>
      <c r="F10" s="104">
        <v>0</v>
      </c>
      <c r="G10" s="102">
        <v>0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63</v>
      </c>
      <c r="D37" s="35" t="s">
        <v>64</v>
      </c>
      <c r="E37" s="36" t="s">
        <v>59</v>
      </c>
    </row>
    <row r="38" spans="1:5" ht="14.25">
      <c r="A38" s="22">
        <v>1</v>
      </c>
      <c r="B38" s="37" t="str">
        <f aca="true" t="shared" si="0" ref="B38:D42">B4</f>
        <v>Збалансований фонд "Паритет"</v>
      </c>
      <c r="C38" s="130">
        <f t="shared" si="0"/>
        <v>11.88461999999988</v>
      </c>
      <c r="D38" s="107">
        <f t="shared" si="0"/>
        <v>0.009617823074969098</v>
      </c>
      <c r="E38" s="131">
        <f>G4</f>
        <v>0</v>
      </c>
    </row>
    <row r="39" spans="1:5" ht="14.25">
      <c r="A39" s="22">
        <v>2</v>
      </c>
      <c r="B39" s="37" t="str">
        <f t="shared" si="0"/>
        <v>Аурум</v>
      </c>
      <c r="C39" s="130">
        <f t="shared" si="0"/>
        <v>11.087550000000046</v>
      </c>
      <c r="D39" s="107">
        <f t="shared" si="0"/>
        <v>0.006160325716662279</v>
      </c>
      <c r="E39" s="131">
        <f>G5</f>
        <v>0</v>
      </c>
    </row>
    <row r="40" spans="1:5" ht="14.25">
      <c r="A40" s="22">
        <v>3</v>
      </c>
      <c r="B40" s="37" t="str">
        <f t="shared" si="0"/>
        <v>УНІВЕР.УА/Отаман: Фонд Перспективних Акцій</v>
      </c>
      <c r="C40" s="130">
        <f t="shared" si="0"/>
        <v>1.8047800000000278</v>
      </c>
      <c r="D40" s="107">
        <f t="shared" si="0"/>
        <v>0.0025972407465078002</v>
      </c>
      <c r="E40" s="131">
        <f>G6</f>
        <v>0</v>
      </c>
    </row>
    <row r="41" spans="1:5" ht="14.25">
      <c r="A41" s="22">
        <v>4</v>
      </c>
      <c r="B41" s="37" t="str">
        <f t="shared" si="0"/>
        <v>Оптімум</v>
      </c>
      <c r="C41" s="130">
        <f t="shared" si="0"/>
        <v>-2.733060000000056</v>
      </c>
      <c r="D41" s="107">
        <f t="shared" si="0"/>
        <v>-0.004723598554372163</v>
      </c>
      <c r="E41" s="131">
        <f>G7</f>
        <v>0</v>
      </c>
    </row>
    <row r="42" spans="1:5" ht="14.25">
      <c r="A42" s="22">
        <v>5</v>
      </c>
      <c r="B42" s="37" t="str">
        <f t="shared" si="0"/>
        <v>ТАСК Український Капітал</v>
      </c>
      <c r="C42" s="130">
        <f t="shared" si="0"/>
        <v>-14.95371999999997</v>
      </c>
      <c r="D42" s="107">
        <f t="shared" si="0"/>
        <v>-0.013864056456736556</v>
      </c>
      <c r="E42" s="131">
        <f>G8</f>
        <v>0</v>
      </c>
    </row>
    <row r="43" spans="2:5" ht="14.25">
      <c r="B43" s="37"/>
      <c r="C43" s="130"/>
      <c r="D43" s="107"/>
      <c r="E43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A7" sqref="A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66</v>
      </c>
      <c r="B2" s="152">
        <v>-0.06654410919975207</v>
      </c>
      <c r="C2" s="10"/>
      <c r="D2" s="10"/>
    </row>
    <row r="3" spans="1:4" ht="14.25">
      <c r="A3" s="27" t="s">
        <v>129</v>
      </c>
      <c r="B3" s="152">
        <v>-0.013864056456693974</v>
      </c>
      <c r="C3" s="10"/>
      <c r="D3" s="10"/>
    </row>
    <row r="4" spans="1:4" ht="14.25">
      <c r="A4" s="27" t="s">
        <v>80</v>
      </c>
      <c r="B4" s="152">
        <v>-0.004723598554370989</v>
      </c>
      <c r="C4" s="10"/>
      <c r="D4" s="10"/>
    </row>
    <row r="5" spans="1:4" ht="14.25">
      <c r="A5" s="27" t="s">
        <v>95</v>
      </c>
      <c r="B5" s="152">
        <v>0.002597240746485152</v>
      </c>
      <c r="C5" s="10"/>
      <c r="D5" s="10"/>
    </row>
    <row r="6" spans="1:4" ht="14.25">
      <c r="A6" s="27" t="s">
        <v>78</v>
      </c>
      <c r="B6" s="152">
        <v>0.006160325716663584</v>
      </c>
      <c r="C6" s="10"/>
      <c r="D6" s="10"/>
    </row>
    <row r="7" spans="1:4" ht="14.25">
      <c r="A7" s="27" t="s">
        <v>39</v>
      </c>
      <c r="B7" s="152">
        <v>0.009617823075001919</v>
      </c>
      <c r="C7" s="10"/>
      <c r="D7" s="10"/>
    </row>
    <row r="8" spans="1:4" ht="14.25">
      <c r="A8" s="27" t="s">
        <v>35</v>
      </c>
      <c r="B8" s="153">
        <v>-0.0111260624454444</v>
      </c>
      <c r="C8" s="10"/>
      <c r="D8" s="10"/>
    </row>
    <row r="9" spans="1:4" ht="14.25">
      <c r="A9" s="27" t="s">
        <v>1</v>
      </c>
      <c r="B9" s="153">
        <v>-0.00838261548761432</v>
      </c>
      <c r="C9" s="10"/>
      <c r="D9" s="10"/>
    </row>
    <row r="10" spans="1:4" ht="14.25">
      <c r="A10" s="27" t="s">
        <v>0</v>
      </c>
      <c r="B10" s="153">
        <v>-0.00111906893464642</v>
      </c>
      <c r="C10" s="10"/>
      <c r="D10" s="10"/>
    </row>
    <row r="11" spans="1:4" ht="14.25">
      <c r="A11" s="27" t="s">
        <v>36</v>
      </c>
      <c r="B11" s="153">
        <v>0.048307848790367425</v>
      </c>
      <c r="C11" s="10"/>
      <c r="D11" s="10"/>
    </row>
    <row r="12" spans="1:4" ht="14.25">
      <c r="A12" s="27" t="s">
        <v>37</v>
      </c>
      <c r="B12" s="153">
        <v>0.041921443042727935</v>
      </c>
      <c r="C12" s="10"/>
      <c r="D12" s="10"/>
    </row>
    <row r="13" spans="1:4" ht="14.25">
      <c r="A13" s="27" t="s">
        <v>38</v>
      </c>
      <c r="B13" s="153">
        <v>0.018986301369863012</v>
      </c>
      <c r="C13" s="10"/>
      <c r="D13" s="10"/>
    </row>
    <row r="14" spans="1:4" ht="15" thickBot="1">
      <c r="A14" s="83" t="s">
        <v>128</v>
      </c>
      <c r="B14" s="154">
        <v>0.018369455014875635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2016-09-08T13:09:20Z</dcterms:modified>
  <cp:category/>
  <cp:version/>
  <cp:contentType/>
  <cp:contentStatus/>
</cp:coreProperties>
</file>