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4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<sst xmlns="http://schemas.openxmlformats.org/spreadsheetml/2006/main" count="425" uniqueCount="145">
  <si>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</si>
  <si>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</si>
  <si>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</si>
  <si>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</si>
  <si>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</si>
  <si>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</si>
  <si>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</si>
  <si>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</si>
  <si>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</si>
  <si>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</si>
  <si>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</si>
  <si>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</si>
  <si>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</si>
  <si>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</si>
  <si>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</si>
  <si>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</si>
  <si>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</si>
  <si>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</si>
  <si>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</si>
  <si>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</si>
  <si>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Конкорд Достаток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</si>
  <si>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</si>
  <si>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</si>
  <si>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</si>
  <si>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</si>
  <si>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</si>
  <si>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</si>
  <si>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</si>
  <si>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</si>
  <si>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</si>
  <si>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</si>
  <si>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</si>
  <si>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</si>
  <si>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</si>
  <si>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</si>
  <si>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</si>
  <si>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</si>
  <si>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</si>
  <si>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</si>
  <si>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</si>
  <si>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</si>
  <si>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</si>
  <si>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</si>
  <si>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</si>
  <si>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</si>
  <si>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</si>
  <si>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</si>
  <si>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</si>
  <si>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</si>
  <si>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</si>
  <si>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</si>
  <si>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</si>
  <si>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</si>
  <si>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</si>
  <si>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</si>
  <si>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</si>
  <si>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</si>
  <si>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</si>
  <si>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</si>
  <si>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</si>
  <si>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</si>
  <si>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</si>
  <si>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</si>
  <si>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</si>
  <si>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</si>
  <si>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</si>
  <si>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</si>
  <si>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</si>
  <si>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</si>
  <si>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</si>
  <si>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</si>
  <si>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</si>
  <si>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</si>
  <si>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</si>
  <si>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</si>
  <si>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</si>
  <si>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</si>
  <si>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</si>
  <si>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</si>
  <si>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</si>
  <si>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</si>
  <si>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</si>
  <si>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</si>
  <si>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</si>
  <si>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</si>
  <si>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</si>
  <si>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</si>
  <si>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</si>
  <si>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</si>
  <si>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</si>
  <si>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</si>
  <si>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</si>
  <si>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</si>
  <si>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</si>
  <si>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</si>
  <si>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</si>
  <si>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</si>
  <si>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</si>
  <si>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</si>
  <si>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</si>
  <si>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</si>
  <si>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</si>
  <si>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</si>
  <si>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</si>
  <si>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</si>
  <si>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</si>
  <si>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</si>
  <si>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</si>
  <si>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</si>
  <si>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</si>
  <si>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</si>
  <si>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</si>
  <si>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</si>
  <si>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</si>
  <si>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</si>
  <si>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</si>
  <si>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</si>
  <si>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</si>
  <si>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</si>
  <si>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</si>
  <si>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</si>
  <si>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</si>
  <si>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</si>
  <si>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</si>
  <si>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</si>
  <si>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</si>
  <si>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</si>
  <si>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</si>
  <si>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</si>
  <si>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</si>
  <si>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</si>
  <si>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</si>
  <si>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</si>
  <si>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</si>
  <si>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Запорізькі феросплави</t>
  </si>
  <si>
    <t>ЗАТ КУА "СЛАВУТИЧ-ІНВЕСТ"</t>
  </si>
  <si>
    <t>ТАСК Український Капітал</t>
  </si>
  <si>
    <t>ТАСК Універсал</t>
  </si>
  <si>
    <t>WIG20 (Польща)</t>
  </si>
  <si>
    <t>спец.</t>
  </si>
  <si>
    <t>з початку 2016 року</t>
  </si>
  <si>
    <t>ТОВ КУА "ОЗОН"</t>
  </si>
  <si>
    <t>http://ozoncap.com/</t>
  </si>
  <si>
    <t>н.д</t>
  </si>
  <si>
    <t>http://www.universalna-am.com/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</si>
</sst>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0" fillId="0" borderId="48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22" fillId="0" borderId="52" xfId="20" applyFont="1" applyFill="1" applyBorder="1" applyAlignment="1">
      <alignment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8096766"/>
        <c:axId val="28653167"/>
      </c:barChart>
      <c:catAx>
        <c:axId val="180967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8653167"/>
        <c:crosses val="autoZero"/>
        <c:auto val="1"/>
        <c:lblOffset val="0"/>
        <c:noMultiLvlLbl val="0"/>
      </c:catAx>
      <c:valAx>
        <c:axId val="28653167"/>
        <c:scaling>
          <c:orientation val="minMax"/>
          <c:max val="0.03"/>
          <c:min val="-0.21"/>
        </c:scaling>
        <c:axPos val="l"/>
        <c:delete val="0"/>
        <c:numFmt formatCode="0%" sourceLinked="0"/>
        <c:majorTickMark val="out"/>
        <c:minorTickMark val="none"/>
        <c:tickLblPos val="nextTo"/>
        <c:crossAx val="18096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6551912"/>
        <c:axId val="39205161"/>
      </c:barChart>
      <c:catAx>
        <c:axId val="56551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05161"/>
        <c:crosses val="autoZero"/>
        <c:auto val="0"/>
        <c:lblOffset val="100"/>
        <c:tickLblSkip val="1"/>
        <c:noMultiLvlLbl val="0"/>
      </c:catAx>
      <c:valAx>
        <c:axId val="39205161"/>
        <c:scaling>
          <c:orientation val="minMax"/>
          <c:max val="0.15"/>
          <c:min val="-0.2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51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"/>
          <c:y val="0.3145"/>
          <c:w val="0.44525"/>
          <c:h val="0.365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В_ВЧА!$B$26:$B$36</c:f>
              <c:strCache/>
            </c:strRef>
          </c:cat>
          <c:val>
            <c:numRef>
              <c:f>В_ВЧА!$C$26:$C$36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В_ВЧА!$B$26:$B$36</c:f>
              <c:strCache/>
            </c:strRef>
          </c:cat>
          <c:val>
            <c:numRef>
              <c:f>В_ВЧА!$D$26:$D$36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/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/>
            </c:numRef>
          </c:val>
        </c:ser>
        <c:overlap val="-30"/>
        <c:axId val="17302130"/>
        <c:axId val="21501443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/>
            </c:numRef>
          </c:val>
          <c:smooth val="0"/>
        </c:ser>
        <c:axId val="59295260"/>
        <c:axId val="63895293"/>
      </c:lineChart>
      <c:catAx>
        <c:axId val="173021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1501443"/>
        <c:crosses val="autoZero"/>
        <c:auto val="0"/>
        <c:lblOffset val="40"/>
        <c:noMultiLvlLbl val="0"/>
      </c:catAx>
      <c:valAx>
        <c:axId val="21501443"/>
        <c:scaling>
          <c:orientation val="minMax"/>
          <c:max val="100"/>
          <c:min val="-250"/>
        </c:scaling>
        <c:axPos val="l"/>
        <c:delete val="0"/>
        <c:numFmt formatCode="#,##0" sourceLinked="0"/>
        <c:majorTickMark val="in"/>
        <c:minorTickMark val="none"/>
        <c:tickLblPos val="nextTo"/>
        <c:crossAx val="17302130"/>
        <c:crossesAt val="1"/>
        <c:crossBetween val="between"/>
        <c:dispUnits/>
      </c:valAx>
      <c:catAx>
        <c:axId val="59295260"/>
        <c:scaling>
          <c:orientation val="minMax"/>
        </c:scaling>
        <c:axPos val="b"/>
        <c:delete val="1"/>
        <c:majorTickMark val="in"/>
        <c:minorTickMark val="none"/>
        <c:tickLblPos val="nextTo"/>
        <c:crossAx val="63895293"/>
        <c:crosses val="autoZero"/>
        <c:auto val="0"/>
        <c:lblOffset val="100"/>
        <c:noMultiLvlLbl val="0"/>
      </c:catAx>
      <c:valAx>
        <c:axId val="6389529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92952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1"/>
          <c:h val="0.9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'В_діаграма(дох)'!$A$2:$A$27</c:f>
              <c:strCache/>
            </c:strRef>
          </c:cat>
          <c:val>
            <c:numRef>
              <c:f>'В_діаграма(дох)'!$B$2:$B$27</c:f>
              <c:numCache/>
            </c:numRef>
          </c:val>
        </c:ser>
        <c:gapWidth val="60"/>
        <c:axId val="38186726"/>
        <c:axId val="8136215"/>
      </c:barChart>
      <c:catAx>
        <c:axId val="38186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36215"/>
        <c:crosses val="autoZero"/>
        <c:auto val="0"/>
        <c:lblOffset val="0"/>
        <c:tickLblSkip val="1"/>
        <c:noMultiLvlLbl val="0"/>
      </c:catAx>
      <c:valAx>
        <c:axId val="8136215"/>
        <c:scaling>
          <c:orientation val="minMax"/>
          <c:max val="0.04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86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ВЧА'!$C$39:$C$44</c:f>
              <c:numCache/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ВЧА'!$E$39:$E$44</c:f>
              <c:numCache/>
            </c:numRef>
          </c:val>
        </c:ser>
        <c:overlap val="-20"/>
        <c:axId val="6117072"/>
        <c:axId val="55053649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ВЧА'!$D$39:$D$44</c:f>
              <c:numCache/>
            </c:numRef>
          </c:val>
          <c:smooth val="0"/>
        </c:ser>
        <c:axId val="25720794"/>
        <c:axId val="30160555"/>
      </c:lineChart>
      <c:catAx>
        <c:axId val="61170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053649"/>
        <c:crosses val="autoZero"/>
        <c:auto val="0"/>
        <c:lblOffset val="100"/>
        <c:noMultiLvlLbl val="0"/>
      </c:catAx>
      <c:valAx>
        <c:axId val="5505364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17072"/>
        <c:crossesAt val="1"/>
        <c:crossBetween val="between"/>
        <c:dispUnits/>
      </c:valAx>
      <c:catAx>
        <c:axId val="25720794"/>
        <c:scaling>
          <c:orientation val="minMax"/>
        </c:scaling>
        <c:axPos val="b"/>
        <c:delete val="1"/>
        <c:majorTickMark val="in"/>
        <c:minorTickMark val="none"/>
        <c:tickLblPos val="nextTo"/>
        <c:crossAx val="30160555"/>
        <c:crosses val="autoZero"/>
        <c:auto val="0"/>
        <c:lblOffset val="100"/>
        <c:noMultiLvlLbl val="0"/>
      </c:catAx>
      <c:valAx>
        <c:axId val="3016055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7207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925"/>
          <c:w val="0.964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3009540"/>
        <c:axId val="27085861"/>
      </c:barChart>
      <c:catAx>
        <c:axId val="3009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5861"/>
        <c:crosses val="autoZero"/>
        <c:auto val="0"/>
        <c:lblOffset val="100"/>
        <c:tickLblSkip val="1"/>
        <c:noMultiLvlLbl val="0"/>
      </c:catAx>
      <c:valAx>
        <c:axId val="27085861"/>
        <c:scaling>
          <c:orientation val="minMax"/>
          <c:max val="0.02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9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42446158"/>
        <c:axId val="46471103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15586744"/>
        <c:axId val="6062969"/>
      </c:lineChart>
      <c:catAx>
        <c:axId val="424461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6471103"/>
        <c:crosses val="autoZero"/>
        <c:auto val="0"/>
        <c:lblOffset val="100"/>
        <c:noMultiLvlLbl val="0"/>
      </c:catAx>
      <c:valAx>
        <c:axId val="46471103"/>
        <c:scaling>
          <c:orientation val="minMax"/>
          <c:max val="20"/>
          <c:min val="-5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446158"/>
        <c:crossesAt val="1"/>
        <c:crossBetween val="between"/>
        <c:dispUnits/>
      </c:valAx>
      <c:catAx>
        <c:axId val="15586744"/>
        <c:scaling>
          <c:orientation val="minMax"/>
        </c:scaling>
        <c:axPos val="b"/>
        <c:delete val="1"/>
        <c:majorTickMark val="in"/>
        <c:minorTickMark val="none"/>
        <c:tickLblPos val="nextTo"/>
        <c:crossAx val="6062969"/>
        <c:crosses val="autoZero"/>
        <c:auto val="0"/>
        <c:lblOffset val="100"/>
        <c:noMultiLvlLbl val="0"/>
      </c:catAx>
      <c:valAx>
        <c:axId val="606296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5867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1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54566722"/>
        <c:axId val="21338451"/>
      </c:barChart>
      <c:catAx>
        <c:axId val="54566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38451"/>
        <c:crosses val="autoZero"/>
        <c:auto val="0"/>
        <c:lblOffset val="100"/>
        <c:tickLblSkip val="1"/>
        <c:noMultiLvlLbl val="0"/>
      </c:catAx>
      <c:valAx>
        <c:axId val="21338451"/>
        <c:scaling>
          <c:orientation val="minMax"/>
          <c:max val="0.03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66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36</xdr:row>
      <xdr:rowOff>95250</xdr:rowOff>
    </xdr:from>
    <xdr:to>
      <xdr:col>4</xdr:col>
      <xdr:colOff>609600</xdr:colOff>
      <xdr:row>60</xdr:row>
      <xdr:rowOff>95250</xdr:rowOff>
    </xdr:to>
    <xdr:graphicFrame>
      <xdr:nvGraphicFramePr>
        <xdr:cNvPr id="1" name="Chart 2"/>
        <xdr:cNvGraphicFramePr/>
      </xdr:nvGraphicFramePr>
      <xdr:xfrm>
        <a:off x="304800" y="68484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12</xdr:col>
      <xdr:colOff>390525</xdr:colOff>
      <xdr:row>49</xdr:row>
      <xdr:rowOff>161925</xdr:rowOff>
    </xdr:to>
    <xdr:graphicFrame>
      <xdr:nvGraphicFramePr>
        <xdr:cNvPr id="1" name="Chart 7"/>
        <xdr:cNvGraphicFramePr/>
      </xdr:nvGraphicFramePr>
      <xdr:xfrm>
        <a:off x="47625" y="491490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6143625" y="76200"/>
        <a:ext cx="10487025" cy="853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19050</xdr:rowOff>
    </xdr:from>
    <xdr:to>
      <xdr:col>9</xdr:col>
      <xdr:colOff>666750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85725" y="26574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C4" sqref="C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119</v>
      </c>
      <c r="B1" s="80"/>
      <c r="C1" s="80"/>
      <c r="D1" s="81"/>
      <c r="E1" s="81"/>
      <c r="F1" s="81"/>
    </row>
    <row r="2" spans="1:9" ht="15.75" thickBot="1">
      <c r="A2" s="25" t="s">
        <v>68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130</v>
      </c>
      <c r="B3" s="95">
        <v>0.012154092017831575</v>
      </c>
      <c r="C3" s="95">
        <v>-0.03224173632947325</v>
      </c>
      <c r="D3" s="95">
        <v>0.01377139116862926</v>
      </c>
      <c r="E3" s="95">
        <v>0.02016849170495923</v>
      </c>
      <c r="F3" s="95">
        <v>-0.01872118853295901</v>
      </c>
      <c r="G3" s="63"/>
      <c r="H3" s="63"/>
      <c r="I3" s="2"/>
      <c r="J3" s="2"/>
      <c r="K3" s="2"/>
      <c r="L3" s="2"/>
    </row>
    <row r="4" spans="1:12" ht="14.25">
      <c r="A4" s="94" t="s">
        <v>131</v>
      </c>
      <c r="B4" s="95">
        <v>-0.06215980388083264</v>
      </c>
      <c r="C4" s="95">
        <v>-0.13354888814924004</v>
      </c>
      <c r="D4" s="95">
        <v>-0.010195476419138743</v>
      </c>
      <c r="E4" s="95">
        <v>-0.0073949526468054345</v>
      </c>
      <c r="F4" s="95">
        <v>-0.06047182907210907</v>
      </c>
      <c r="G4" s="63"/>
      <c r="H4" s="63"/>
      <c r="I4" s="2"/>
      <c r="J4" s="2"/>
      <c r="K4" s="2"/>
      <c r="L4" s="2"/>
    </row>
    <row r="5" spans="1:12" ht="15" thickBot="1">
      <c r="A5" s="84" t="s">
        <v>140</v>
      </c>
      <c r="B5" s="85">
        <v>-0.062276692978811776</v>
      </c>
      <c r="C5" s="85">
        <v>-0.20294229142973796</v>
      </c>
      <c r="D5" s="85">
        <v>0.0025220066483648772</v>
      </c>
      <c r="E5" s="85">
        <v>-0.026229028114574192</v>
      </c>
      <c r="F5" s="85">
        <v>-0.1350781496385223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0.75" thickBot="1">
      <c r="A22" s="25" t="s">
        <v>101</v>
      </c>
      <c r="B22" s="18" t="s">
        <v>109</v>
      </c>
      <c r="C22" s="18" t="s">
        <v>85</v>
      </c>
      <c r="D22" s="83"/>
      <c r="E22" s="79"/>
      <c r="F22" s="79"/>
    </row>
    <row r="23" spans="1:6" ht="14.25">
      <c r="A23" s="27" t="s">
        <v>1</v>
      </c>
      <c r="B23" s="28">
        <v>-0.13354888814924004</v>
      </c>
      <c r="C23" s="70">
        <v>-0.20294229142973796</v>
      </c>
      <c r="D23" s="83"/>
      <c r="E23" s="79"/>
      <c r="F23" s="79"/>
    </row>
    <row r="24" spans="1:6" ht="14.25">
      <c r="A24" s="27" t="s">
        <v>0</v>
      </c>
      <c r="B24" s="28">
        <v>-0.06215980388083264</v>
      </c>
      <c r="C24" s="70">
        <v>-0.062276692978811776</v>
      </c>
      <c r="D24" s="83"/>
      <c r="E24" s="79"/>
      <c r="F24" s="79"/>
    </row>
    <row r="25" spans="1:6" ht="14.25">
      <c r="A25" s="27" t="s">
        <v>6</v>
      </c>
      <c r="B25" s="28">
        <v>0.007237771473854737</v>
      </c>
      <c r="C25" s="70">
        <v>-0.06244841933318224</v>
      </c>
      <c r="D25" s="83"/>
      <c r="E25" s="79"/>
      <c r="F25" s="79"/>
    </row>
    <row r="26" spans="1:6" ht="14.25">
      <c r="A26" s="27" t="s">
        <v>7</v>
      </c>
      <c r="B26" s="28">
        <v>0.012761825723418774</v>
      </c>
      <c r="C26" s="70">
        <v>-0.015803189327467937</v>
      </c>
      <c r="D26" s="83"/>
      <c r="E26" s="79"/>
      <c r="F26" s="79"/>
    </row>
    <row r="27" spans="1:6" ht="14.25">
      <c r="A27" s="27" t="s">
        <v>89</v>
      </c>
      <c r="B27" s="28">
        <v>0.016835401077074374</v>
      </c>
      <c r="C27" s="70">
        <v>0.0623325157832586</v>
      </c>
      <c r="D27" s="83"/>
      <c r="E27" s="79"/>
      <c r="F27" s="79"/>
    </row>
    <row r="28" spans="1:6" ht="14.25">
      <c r="A28" s="27" t="s">
        <v>9</v>
      </c>
      <c r="B28" s="28">
        <v>0.045667995277897555</v>
      </c>
      <c r="C28" s="70">
        <v>-0.11952688151705582</v>
      </c>
      <c r="D28" s="83"/>
      <c r="E28" s="79"/>
      <c r="F28" s="79"/>
    </row>
    <row r="29" spans="1:6" ht="14.25">
      <c r="A29" s="170" t="s">
        <v>10</v>
      </c>
      <c r="B29" s="28">
        <v>0.04950923605114066</v>
      </c>
      <c r="C29" s="70">
        <v>-0.07237264044248304</v>
      </c>
      <c r="D29" s="83"/>
      <c r="E29" s="79"/>
      <c r="F29" s="79"/>
    </row>
    <row r="30" spans="1:6" ht="14.25">
      <c r="A30" s="27" t="s">
        <v>12</v>
      </c>
      <c r="B30" s="28">
        <v>0.0659911087189411</v>
      </c>
      <c r="C30" s="70">
        <v>-0.0017544199751862166</v>
      </c>
      <c r="D30" s="83"/>
      <c r="E30" s="79"/>
      <c r="F30" s="79"/>
    </row>
    <row r="31" spans="1:6" ht="14.25">
      <c r="A31" s="27" t="s">
        <v>11</v>
      </c>
      <c r="B31" s="28">
        <v>0.07075288348015629</v>
      </c>
      <c r="C31" s="70">
        <v>0.004613758224754072</v>
      </c>
      <c r="D31" s="83"/>
      <c r="E31" s="79"/>
      <c r="F31" s="79"/>
    </row>
    <row r="32" spans="1:6" ht="14.25">
      <c r="A32" s="27" t="s">
        <v>8</v>
      </c>
      <c r="B32" s="28">
        <v>0.08710632573476351</v>
      </c>
      <c r="C32" s="70">
        <v>-0.05051834486099405</v>
      </c>
      <c r="D32" s="83"/>
      <c r="E32" s="79"/>
      <c r="F32" s="79"/>
    </row>
    <row r="33" spans="1:6" ht="14.25">
      <c r="A33" s="27" t="s">
        <v>138</v>
      </c>
      <c r="B33" s="28">
        <v>0.09517674663391973</v>
      </c>
      <c r="C33" s="70">
        <v>0.07451792485813402</v>
      </c>
      <c r="D33" s="83"/>
      <c r="E33" s="79"/>
      <c r="F33" s="79"/>
    </row>
    <row r="34" spans="1:6" ht="28.5">
      <c r="A34" s="171" t="s">
        <v>5</v>
      </c>
      <c r="B34" s="172">
        <v>0.11753663254065616</v>
      </c>
      <c r="C34" s="173">
        <v>-0.15924454137227273</v>
      </c>
      <c r="D34" s="83"/>
      <c r="E34" s="79"/>
      <c r="F34" s="79"/>
    </row>
    <row r="35" spans="1:6" ht="15" thickBot="1">
      <c r="A35" s="174" t="s">
        <v>64</v>
      </c>
      <c r="B35" s="175">
        <v>0.1396982310093653</v>
      </c>
      <c r="C35" s="175">
        <v>0.15740251505864955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6" t="s">
        <v>126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0.75" thickBot="1">
      <c r="A2" s="15" t="s">
        <v>49</v>
      </c>
      <c r="B2" s="49" t="s">
        <v>31</v>
      </c>
      <c r="C2" s="18" t="s">
        <v>42</v>
      </c>
      <c r="D2" s="18" t="s">
        <v>43</v>
      </c>
      <c r="E2" s="17" t="s">
        <v>50</v>
      </c>
      <c r="F2" s="17" t="s">
        <v>77</v>
      </c>
      <c r="G2" s="17" t="s">
        <v>78</v>
      </c>
      <c r="H2" s="18" t="s">
        <v>79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63</v>
      </c>
      <c r="C3" s="117" t="s">
        <v>47</v>
      </c>
      <c r="D3" s="118" t="s">
        <v>48</v>
      </c>
      <c r="E3" s="119">
        <v>4034731.3</v>
      </c>
      <c r="F3" s="120">
        <v>4806</v>
      </c>
      <c r="G3" s="119">
        <v>839.5196213067</v>
      </c>
      <c r="H3" s="56">
        <v>1000</v>
      </c>
      <c r="I3" s="116" t="s">
        <v>29</v>
      </c>
      <c r="J3" s="121" t="s">
        <v>123</v>
      </c>
      <c r="K3" s="50"/>
    </row>
    <row r="4" spans="1:11" ht="14.25">
      <c r="A4" s="21">
        <v>2</v>
      </c>
      <c r="B4" s="116" t="s">
        <v>99</v>
      </c>
      <c r="C4" s="117" t="s">
        <v>47</v>
      </c>
      <c r="D4" s="118" t="s">
        <v>44</v>
      </c>
      <c r="E4" s="119">
        <v>3709629.41</v>
      </c>
      <c r="F4" s="120">
        <v>184379</v>
      </c>
      <c r="G4" s="119">
        <v>20.119587425899912</v>
      </c>
      <c r="H4" s="56">
        <v>100</v>
      </c>
      <c r="I4" s="116" t="s">
        <v>120</v>
      </c>
      <c r="J4" s="121" t="s">
        <v>91</v>
      </c>
      <c r="K4" s="51"/>
    </row>
    <row r="5" spans="1:11" ht="14.25" customHeight="1">
      <c r="A5" s="21">
        <v>3</v>
      </c>
      <c r="B5" s="116" t="s">
        <v>137</v>
      </c>
      <c r="C5" s="117" t="s">
        <v>47</v>
      </c>
      <c r="D5" s="118" t="s">
        <v>44</v>
      </c>
      <c r="E5" s="119">
        <v>1091552.72</v>
      </c>
      <c r="F5" s="120">
        <v>648</v>
      </c>
      <c r="G5" s="119">
        <v>1684.494938271605</v>
      </c>
      <c r="H5" s="56">
        <v>5000</v>
      </c>
      <c r="I5" s="116" t="s">
        <v>24</v>
      </c>
      <c r="J5" s="121" t="s">
        <v>41</v>
      </c>
      <c r="K5" s="52"/>
    </row>
    <row r="6" spans="1:11" ht="14.25" customHeight="1">
      <c r="A6" s="21">
        <v>4</v>
      </c>
      <c r="B6" s="116" t="s">
        <v>100</v>
      </c>
      <c r="C6" s="117" t="s">
        <v>47</v>
      </c>
      <c r="D6" s="118" t="s">
        <v>44</v>
      </c>
      <c r="E6" s="119">
        <v>1014539.86</v>
      </c>
      <c r="F6" s="120">
        <v>1011</v>
      </c>
      <c r="G6" s="119">
        <v>1003.5013452027695</v>
      </c>
      <c r="H6" s="56">
        <v>1000</v>
      </c>
      <c r="I6" s="116" t="s">
        <v>76</v>
      </c>
      <c r="J6" s="121" t="s">
        <v>54</v>
      </c>
      <c r="K6" s="53"/>
    </row>
    <row r="7" spans="1:10" ht="15.75" thickBot="1">
      <c r="A7" s="177" t="s">
        <v>58</v>
      </c>
      <c r="B7" s="178"/>
      <c r="C7" s="122" t="s">
        <v>59</v>
      </c>
      <c r="D7" s="122" t="s">
        <v>59</v>
      </c>
      <c r="E7" s="105">
        <f>SUM(E3:E6)</f>
        <v>9850453.29</v>
      </c>
      <c r="F7" s="106">
        <f>SUM(F3:F6)</f>
        <v>190844</v>
      </c>
      <c r="G7" s="122" t="s">
        <v>59</v>
      </c>
      <c r="H7" s="122" t="s">
        <v>59</v>
      </c>
      <c r="I7" s="122" t="s">
        <v>59</v>
      </c>
      <c r="J7" s="123" t="s">
        <v>59</v>
      </c>
    </row>
  </sheetData>
  <mergeCells count="2">
    <mergeCell ref="A1:J1"/>
    <mergeCell ref="A7:B7"/>
  </mergeCells>
  <hyperlinks>
    <hyperlink ref="J7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4" customFormat="1" ht="16.5" thickBot="1">
      <c r="A1" s="188" t="s">
        <v>118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22" customFormat="1" ht="15.75" customHeight="1" thickBot="1">
      <c r="A2" s="181" t="s">
        <v>49</v>
      </c>
      <c r="B2" s="109"/>
      <c r="C2" s="110"/>
      <c r="D2" s="111"/>
      <c r="E2" s="183" t="s">
        <v>82</v>
      </c>
      <c r="F2" s="183"/>
      <c r="G2" s="183"/>
      <c r="H2" s="183"/>
      <c r="I2" s="183"/>
      <c r="J2" s="183"/>
    </row>
    <row r="3" spans="1:10" s="22" customFormat="1" ht="60.75" thickBot="1">
      <c r="A3" s="182"/>
      <c r="B3" s="112" t="s">
        <v>31</v>
      </c>
      <c r="C3" s="26" t="s">
        <v>13</v>
      </c>
      <c r="D3" s="26" t="s">
        <v>14</v>
      </c>
      <c r="E3" s="17" t="s">
        <v>114</v>
      </c>
      <c r="F3" s="17" t="s">
        <v>132</v>
      </c>
      <c r="G3" s="17" t="s">
        <v>127</v>
      </c>
      <c r="H3" s="17" t="s">
        <v>108</v>
      </c>
      <c r="I3" s="17" t="s">
        <v>60</v>
      </c>
      <c r="J3" s="17" t="s">
        <v>115</v>
      </c>
    </row>
    <row r="4" spans="1:10" s="22" customFormat="1" ht="14.25" collapsed="1">
      <c r="A4" s="21">
        <v>1</v>
      </c>
      <c r="B4" s="27" t="s">
        <v>137</v>
      </c>
      <c r="C4" s="113">
        <v>38945</v>
      </c>
      <c r="D4" s="113">
        <v>39016</v>
      </c>
      <c r="E4" s="107">
        <v>-0.010144894548566263</v>
      </c>
      <c r="F4" s="107">
        <v>-0.027298600050441824</v>
      </c>
      <c r="G4" s="107">
        <v>0.08074620896696305</v>
      </c>
      <c r="H4" s="107">
        <v>0.004824230531873752</v>
      </c>
      <c r="I4" s="107">
        <v>-0.6631010123456822</v>
      </c>
      <c r="J4" s="114">
        <v>-0.10890552832293976</v>
      </c>
    </row>
    <row r="5" spans="1:10" s="22" customFormat="1" ht="14.25" collapsed="1">
      <c r="A5" s="21">
        <v>2</v>
      </c>
      <c r="B5" s="27" t="s">
        <v>63</v>
      </c>
      <c r="C5" s="113">
        <v>39205</v>
      </c>
      <c r="D5" s="113">
        <v>39322</v>
      </c>
      <c r="E5" s="107">
        <v>0.003910830240030361</v>
      </c>
      <c r="F5" s="107" t="s">
        <v>27</v>
      </c>
      <c r="G5" s="107">
        <v>0.10627653586811059</v>
      </c>
      <c r="H5" s="107">
        <v>0.06794545439505906</v>
      </c>
      <c r="I5" s="107">
        <v>-0.1604803786932647</v>
      </c>
      <c r="J5" s="114">
        <v>-0.020141051895758655</v>
      </c>
    </row>
    <row r="6" spans="1:10" s="22" customFormat="1" ht="14.25" collapsed="1">
      <c r="A6" s="21">
        <v>3</v>
      </c>
      <c r="B6" s="27" t="s">
        <v>100</v>
      </c>
      <c r="C6" s="113">
        <v>40050</v>
      </c>
      <c r="D6" s="113">
        <v>40319</v>
      </c>
      <c r="E6" s="107">
        <v>-0.1550704805933374</v>
      </c>
      <c r="F6" s="107">
        <v>-0.20127533642857964</v>
      </c>
      <c r="G6" s="107">
        <v>-0.32178930608508727</v>
      </c>
      <c r="H6" s="107">
        <v>-0.27660392569949455</v>
      </c>
      <c r="I6" s="107">
        <v>0.003501345202780781</v>
      </c>
      <c r="J6" s="114">
        <v>0.000596048123805426</v>
      </c>
    </row>
    <row r="7" spans="1:10" s="22" customFormat="1" ht="14.25" collapsed="1">
      <c r="A7" s="21">
        <v>4</v>
      </c>
      <c r="B7" s="27" t="s">
        <v>99</v>
      </c>
      <c r="C7" s="113">
        <v>40555</v>
      </c>
      <c r="D7" s="113">
        <v>40626</v>
      </c>
      <c r="E7" s="107">
        <v>-0.080582771386563</v>
      </c>
      <c r="F7" s="107">
        <v>-0.17666051243654546</v>
      </c>
      <c r="G7" s="107">
        <v>-0.33362839764841135</v>
      </c>
      <c r="H7" s="107">
        <v>-0.4317403221625653</v>
      </c>
      <c r="I7" s="107">
        <v>-0.798804125741006</v>
      </c>
      <c r="J7" s="114">
        <v>-0.27321277478512274</v>
      </c>
    </row>
    <row r="8" spans="1:10" s="22" customFormat="1" ht="15.75" collapsed="1" thickBot="1">
      <c r="A8" s="21"/>
      <c r="B8" s="161" t="s">
        <v>129</v>
      </c>
      <c r="C8" s="162" t="s">
        <v>59</v>
      </c>
      <c r="D8" s="162" t="s">
        <v>59</v>
      </c>
      <c r="E8" s="163">
        <f>AVERAGE(E4:E7)</f>
        <v>-0.06047182907210907</v>
      </c>
      <c r="F8" s="163">
        <f>AVERAGE(F4:F7)</f>
        <v>-0.1350781496385223</v>
      </c>
      <c r="G8" s="163">
        <f>AVERAGE(G4:G7)</f>
        <v>-0.11709873972460624</v>
      </c>
      <c r="H8" s="163">
        <f>AVERAGE(H4:H7)</f>
        <v>-0.15889364073378176</v>
      </c>
      <c r="I8" s="163">
        <f>AVERAGE(I4:I7)</f>
        <v>-0.404721042894293</v>
      </c>
      <c r="J8" s="162" t="s">
        <v>59</v>
      </c>
    </row>
    <row r="9" spans="1:10" s="22" customFormat="1" ht="14.25">
      <c r="A9" s="190" t="s">
        <v>116</v>
      </c>
      <c r="B9" s="190"/>
      <c r="C9" s="190"/>
      <c r="D9" s="190"/>
      <c r="E9" s="190"/>
      <c r="F9" s="190"/>
      <c r="G9" s="190"/>
      <c r="H9" s="190"/>
      <c r="I9" s="190"/>
      <c r="J9" s="190"/>
    </row>
    <row r="10" spans="3:4" s="22" customFormat="1" ht="15.75" customHeight="1">
      <c r="C10" s="69"/>
      <c r="D10" s="69"/>
    </row>
    <row r="11" spans="2:8" ht="14.25">
      <c r="B11" s="29"/>
      <c r="C11" s="115"/>
      <c r="E11" s="115"/>
      <c r="F11" s="115"/>
      <c r="G11" s="115"/>
      <c r="H11" s="115"/>
    </row>
    <row r="12" spans="2:5" ht="14.25">
      <c r="B12" s="29"/>
      <c r="C12" s="115"/>
      <c r="E12" s="115"/>
    </row>
    <row r="13" spans="5:6" ht="14.25">
      <c r="E13" s="115"/>
      <c r="F13" s="115"/>
    </row>
  </sheetData>
  <mergeCells count="4">
    <mergeCell ref="A1:J1"/>
    <mergeCell ref="A2:A3"/>
    <mergeCell ref="E2:J2"/>
    <mergeCell ref="A9:J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5" t="s">
        <v>112</v>
      </c>
      <c r="B1" s="185"/>
      <c r="C1" s="185"/>
      <c r="D1" s="185"/>
      <c r="E1" s="185"/>
      <c r="F1" s="185"/>
      <c r="G1" s="185"/>
    </row>
    <row r="2" spans="1:7" s="29" customFormat="1" ht="15.75" customHeight="1" thickBot="1">
      <c r="A2" s="194" t="s">
        <v>49</v>
      </c>
      <c r="B2" s="97"/>
      <c r="C2" s="186" t="s">
        <v>32</v>
      </c>
      <c r="D2" s="191"/>
      <c r="E2" s="192" t="s">
        <v>80</v>
      </c>
      <c r="F2" s="193"/>
      <c r="G2" s="98"/>
    </row>
    <row r="3" spans="1:7" s="29" customFormat="1" ht="45.75" thickBot="1">
      <c r="A3" s="182"/>
      <c r="B3" s="35" t="s">
        <v>31</v>
      </c>
      <c r="C3" s="35" t="s">
        <v>61</v>
      </c>
      <c r="D3" s="35" t="s">
        <v>34</v>
      </c>
      <c r="E3" s="35" t="s">
        <v>35</v>
      </c>
      <c r="F3" s="35" t="s">
        <v>34</v>
      </c>
      <c r="G3" s="36" t="s">
        <v>122</v>
      </c>
    </row>
    <row r="4" spans="1:7" s="29" customFormat="1" ht="14.25">
      <c r="A4" s="21">
        <v>1</v>
      </c>
      <c r="B4" s="37" t="s">
        <v>63</v>
      </c>
      <c r="C4" s="38">
        <v>15.717679999999703</v>
      </c>
      <c r="D4" s="107">
        <v>0.003910830239983039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137</v>
      </c>
      <c r="C5" s="38">
        <v>-11.187179999999934</v>
      </c>
      <c r="D5" s="107">
        <v>-0.010144894548569374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100</v>
      </c>
      <c r="C6" s="38">
        <v>-186.19918000000007</v>
      </c>
      <c r="D6" s="107">
        <v>-0.15507048059335196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99</v>
      </c>
      <c r="C7" s="38">
        <v>-537.39717</v>
      </c>
      <c r="D7" s="107">
        <v>-0.12653492034419994</v>
      </c>
      <c r="E7" s="39">
        <v>-9700</v>
      </c>
      <c r="F7" s="107">
        <v>-0.049979647463146454</v>
      </c>
      <c r="G7" s="40">
        <v>-225.97276866121516</v>
      </c>
    </row>
    <row r="8" spans="1:7" s="29" customFormat="1" ht="15.75" thickBot="1">
      <c r="A8" s="126"/>
      <c r="B8" s="99" t="s">
        <v>58</v>
      </c>
      <c r="C8" s="100">
        <v>-719.0658500000003</v>
      </c>
      <c r="D8" s="104">
        <v>-0.06803203064165134</v>
      </c>
      <c r="E8" s="101">
        <v>-9700</v>
      </c>
      <c r="F8" s="104">
        <v>-0.04836843784905058</v>
      </c>
      <c r="G8" s="127">
        <v>-225.97276866121516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31</v>
      </c>
      <c r="C36" s="35" t="s">
        <v>66</v>
      </c>
      <c r="D36" s="35" t="s">
        <v>67</v>
      </c>
      <c r="E36" s="36" t="s">
        <v>62</v>
      </c>
    </row>
    <row r="37" spans="2:5" s="29" customFormat="1" ht="14.25">
      <c r="B37" s="137" t="str">
        <f aca="true" t="shared" si="0" ref="B37:D40">B4</f>
        <v>АнтиБанк</v>
      </c>
      <c r="C37" s="138">
        <f t="shared" si="0"/>
        <v>15.717679999999703</v>
      </c>
      <c r="D37" s="167">
        <f t="shared" si="0"/>
        <v>0.003910830239983039</v>
      </c>
      <c r="E37" s="139">
        <f>G4</f>
        <v>0</v>
      </c>
    </row>
    <row r="38" spans="2:5" s="29" customFormat="1" ht="14.25">
      <c r="B38" s="37" t="str">
        <f t="shared" si="0"/>
        <v>ТАСК Універсал</v>
      </c>
      <c r="C38" s="38">
        <f t="shared" si="0"/>
        <v>-11.187179999999934</v>
      </c>
      <c r="D38" s="168">
        <f t="shared" si="0"/>
        <v>-0.010144894548569374</v>
      </c>
      <c r="E38" s="40">
        <f>G5</f>
        <v>0</v>
      </c>
    </row>
    <row r="39" spans="2:5" s="29" customFormat="1" ht="14.25">
      <c r="B39" s="37" t="str">
        <f t="shared" si="0"/>
        <v>УНІВЕР.УА/Скiф: Фонд Нерухомостi</v>
      </c>
      <c r="C39" s="38">
        <f t="shared" si="0"/>
        <v>-186.19918000000007</v>
      </c>
      <c r="D39" s="168">
        <f t="shared" si="0"/>
        <v>-0.15507048059335196</v>
      </c>
      <c r="E39" s="40">
        <f>G6</f>
        <v>0</v>
      </c>
    </row>
    <row r="40" spans="2:5" s="29" customFormat="1" ht="14.25">
      <c r="B40" s="37" t="str">
        <f t="shared" si="0"/>
        <v>Індекс Української Біржі</v>
      </c>
      <c r="C40" s="38">
        <f t="shared" si="0"/>
        <v>-537.39717</v>
      </c>
      <c r="D40" s="168">
        <f t="shared" si="0"/>
        <v>-0.12653492034419994</v>
      </c>
      <c r="E40" s="40">
        <f>G7</f>
        <v>-225.97276866121516</v>
      </c>
    </row>
    <row r="41" spans="2:6" ht="14.25">
      <c r="B41" s="29"/>
      <c r="C41" s="16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31</v>
      </c>
      <c r="B1" s="72" t="s">
        <v>106</v>
      </c>
      <c r="C1" s="10"/>
      <c r="D1" s="10"/>
    </row>
    <row r="2" spans="1:4" ht="14.25">
      <c r="A2" s="27" t="s">
        <v>100</v>
      </c>
      <c r="B2" s="149">
        <v>-0.1550704805933374</v>
      </c>
      <c r="C2" s="10"/>
      <c r="D2" s="10"/>
    </row>
    <row r="3" spans="1:4" ht="14.25">
      <c r="A3" s="27" t="s">
        <v>99</v>
      </c>
      <c r="B3" s="149">
        <v>-0.080582771386563</v>
      </c>
      <c r="C3" s="10"/>
      <c r="D3" s="10"/>
    </row>
    <row r="4" spans="1:4" ht="14.25">
      <c r="A4" s="27" t="s">
        <v>137</v>
      </c>
      <c r="B4" s="149">
        <v>-0.010144894548566263</v>
      </c>
      <c r="C4" s="10"/>
      <c r="D4" s="10"/>
    </row>
    <row r="5" spans="1:4" ht="14.25">
      <c r="A5" s="27" t="s">
        <v>63</v>
      </c>
      <c r="B5" s="149">
        <v>0.003910830240030361</v>
      </c>
      <c r="C5" s="10"/>
      <c r="D5" s="10"/>
    </row>
    <row r="6" spans="1:4" ht="14.25">
      <c r="A6" s="27" t="s">
        <v>36</v>
      </c>
      <c r="B6" s="150">
        <v>-0.06047182907210907</v>
      </c>
      <c r="C6" s="10"/>
      <c r="D6" s="10"/>
    </row>
    <row r="7" spans="1:4" ht="14.25">
      <c r="A7" s="27" t="s">
        <v>1</v>
      </c>
      <c r="B7" s="150">
        <v>-0.0907296778323021</v>
      </c>
      <c r="C7" s="10"/>
      <c r="D7" s="10"/>
    </row>
    <row r="8" spans="1:4" ht="14.25">
      <c r="A8" s="27" t="s">
        <v>0</v>
      </c>
      <c r="B8" s="150">
        <v>-0.0702314086722086</v>
      </c>
      <c r="C8" s="10"/>
      <c r="D8" s="10"/>
    </row>
    <row r="9" spans="1:4" ht="14.25">
      <c r="A9" s="27" t="s">
        <v>37</v>
      </c>
      <c r="B9" s="150">
        <v>-0.183624794492195</v>
      </c>
      <c r="C9" s="10"/>
      <c r="D9" s="10"/>
    </row>
    <row r="10" spans="1:4" ht="14.25">
      <c r="A10" s="27" t="s">
        <v>38</v>
      </c>
      <c r="B10" s="150">
        <v>-0.147476875008363</v>
      </c>
      <c r="C10" s="10"/>
      <c r="D10" s="10"/>
    </row>
    <row r="11" spans="1:4" ht="14.25">
      <c r="A11" s="27" t="s">
        <v>39</v>
      </c>
      <c r="B11" s="150">
        <v>0.020164383561643837</v>
      </c>
      <c r="C11" s="10"/>
      <c r="D11" s="10"/>
    </row>
    <row r="12" spans="1:4" ht="15" thickBot="1">
      <c r="A12" s="84" t="s">
        <v>133</v>
      </c>
      <c r="B12" s="151">
        <v>-0.166265909044453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75" zoomScaleNormal="75" workbookViewId="0" topLeftCell="A1">
      <selection activeCell="C31" sqref="C31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6" t="s">
        <v>124</v>
      </c>
      <c r="B1" s="176"/>
      <c r="C1" s="176"/>
      <c r="D1" s="176"/>
      <c r="E1" s="176"/>
      <c r="F1" s="176"/>
      <c r="G1" s="176"/>
      <c r="H1" s="176"/>
      <c r="I1" s="13"/>
    </row>
    <row r="2" spans="1:9" ht="30.75" thickBot="1">
      <c r="A2" s="15" t="s">
        <v>49</v>
      </c>
      <c r="B2" s="16" t="s">
        <v>107</v>
      </c>
      <c r="C2" s="17" t="s">
        <v>50</v>
      </c>
      <c r="D2" s="17" t="s">
        <v>51</v>
      </c>
      <c r="E2" s="17" t="s">
        <v>52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90</v>
      </c>
      <c r="C3" s="91">
        <v>21223288.516</v>
      </c>
      <c r="D3" s="92">
        <v>51323</v>
      </c>
      <c r="E3" s="91">
        <v>413.5239272061259</v>
      </c>
      <c r="F3" s="92">
        <v>100</v>
      </c>
      <c r="G3" s="90" t="s">
        <v>120</v>
      </c>
      <c r="H3" s="93" t="s">
        <v>91</v>
      </c>
      <c r="I3" s="19"/>
    </row>
    <row r="4" spans="1:9" ht="14.25">
      <c r="A4" s="21">
        <v>2</v>
      </c>
      <c r="B4" s="90" t="s">
        <v>95</v>
      </c>
      <c r="C4" s="91">
        <v>5497358.38</v>
      </c>
      <c r="D4" s="92">
        <v>2230</v>
      </c>
      <c r="E4" s="91">
        <v>2465.183130044843</v>
      </c>
      <c r="F4" s="92">
        <v>1000</v>
      </c>
      <c r="G4" s="90" t="s">
        <v>19</v>
      </c>
      <c r="H4" s="93" t="s">
        <v>54</v>
      </c>
      <c r="I4" s="19"/>
    </row>
    <row r="5" spans="1:9" ht="14.25" customHeight="1">
      <c r="A5" s="21">
        <v>3</v>
      </c>
      <c r="B5" s="90" t="s">
        <v>92</v>
      </c>
      <c r="C5" s="91">
        <v>3294552.77</v>
      </c>
      <c r="D5" s="92">
        <v>4626</v>
      </c>
      <c r="E5" s="91">
        <v>712.1817488110679</v>
      </c>
      <c r="F5" s="92">
        <v>1000</v>
      </c>
      <c r="G5" s="90" t="s">
        <v>120</v>
      </c>
      <c r="H5" s="93" t="s">
        <v>91</v>
      </c>
      <c r="I5" s="19"/>
    </row>
    <row r="6" spans="1:9" ht="14.25">
      <c r="A6" s="21">
        <v>4</v>
      </c>
      <c r="B6" s="90" t="s">
        <v>74</v>
      </c>
      <c r="C6" s="91">
        <v>3243393.9</v>
      </c>
      <c r="D6" s="92">
        <v>1269</v>
      </c>
      <c r="E6" s="91">
        <v>2555.8659574468084</v>
      </c>
      <c r="F6" s="92">
        <v>1000</v>
      </c>
      <c r="G6" s="90" t="s">
        <v>53</v>
      </c>
      <c r="H6" s="93" t="s">
        <v>73</v>
      </c>
      <c r="I6" s="19"/>
    </row>
    <row r="7" spans="1:9" ht="14.25" customHeight="1">
      <c r="A7" s="21">
        <v>5</v>
      </c>
      <c r="B7" s="90" t="s">
        <v>96</v>
      </c>
      <c r="C7" s="91">
        <v>3039680.99</v>
      </c>
      <c r="D7" s="92">
        <v>1473</v>
      </c>
      <c r="E7" s="91">
        <v>2063.5987712152073</v>
      </c>
      <c r="F7" s="92">
        <v>1000</v>
      </c>
      <c r="G7" s="90" t="s">
        <v>19</v>
      </c>
      <c r="H7" s="93" t="s">
        <v>54</v>
      </c>
      <c r="I7" s="19"/>
    </row>
    <row r="8" spans="1:9" ht="14.25">
      <c r="A8" s="21">
        <v>6</v>
      </c>
      <c r="B8" s="90" t="s">
        <v>71</v>
      </c>
      <c r="C8" s="91">
        <v>2856847.9865</v>
      </c>
      <c r="D8" s="92">
        <v>3927</v>
      </c>
      <c r="E8" s="91">
        <v>727.4886647568119</v>
      </c>
      <c r="F8" s="92">
        <v>1000</v>
      </c>
      <c r="G8" s="90" t="s">
        <v>93</v>
      </c>
      <c r="H8" s="93" t="s">
        <v>105</v>
      </c>
      <c r="I8" s="19"/>
    </row>
    <row r="9" spans="1:9" ht="14.25">
      <c r="A9" s="21">
        <v>7</v>
      </c>
      <c r="B9" s="90" t="s">
        <v>72</v>
      </c>
      <c r="C9" s="91">
        <v>2617932.1</v>
      </c>
      <c r="D9" s="92">
        <v>735</v>
      </c>
      <c r="E9" s="91">
        <v>3561.812380952381</v>
      </c>
      <c r="F9" s="92">
        <v>1000</v>
      </c>
      <c r="G9" s="90" t="s">
        <v>18</v>
      </c>
      <c r="H9" s="93" t="s">
        <v>73</v>
      </c>
      <c r="I9" s="19"/>
    </row>
    <row r="10" spans="1:9" ht="14.25">
      <c r="A10" s="21">
        <v>8</v>
      </c>
      <c r="B10" s="90" t="s">
        <v>128</v>
      </c>
      <c r="C10" s="91">
        <v>2034560.6099</v>
      </c>
      <c r="D10" s="92">
        <v>14540</v>
      </c>
      <c r="E10" s="91">
        <v>139.92851512379642</v>
      </c>
      <c r="F10" s="92">
        <v>100</v>
      </c>
      <c r="G10" s="90" t="s">
        <v>120</v>
      </c>
      <c r="H10" s="93" t="s">
        <v>91</v>
      </c>
      <c r="I10" s="19"/>
    </row>
    <row r="11" spans="1:9" ht="14.25">
      <c r="A11" s="21">
        <v>9</v>
      </c>
      <c r="B11" s="90" t="s">
        <v>70</v>
      </c>
      <c r="C11" s="91">
        <v>1754711.06</v>
      </c>
      <c r="D11" s="92">
        <v>2875715</v>
      </c>
      <c r="E11" s="91">
        <v>0.6101825319963905</v>
      </c>
      <c r="F11" s="92">
        <v>1</v>
      </c>
      <c r="G11" s="90" t="s">
        <v>22</v>
      </c>
      <c r="H11" s="93" t="s">
        <v>57</v>
      </c>
      <c r="I11" s="19"/>
    </row>
    <row r="12" spans="1:9" ht="14.25">
      <c r="A12" s="21">
        <v>10</v>
      </c>
      <c r="B12" s="90" t="s">
        <v>86</v>
      </c>
      <c r="C12" s="91">
        <v>1426704.77</v>
      </c>
      <c r="D12" s="92">
        <v>1188</v>
      </c>
      <c r="E12" s="91">
        <v>1200.929941077441</v>
      </c>
      <c r="F12" s="92">
        <v>1000</v>
      </c>
      <c r="G12" s="90" t="s">
        <v>87</v>
      </c>
      <c r="H12" s="93" t="s">
        <v>88</v>
      </c>
      <c r="I12" s="19"/>
    </row>
    <row r="13" spans="1:9" ht="14.25">
      <c r="A13" s="21">
        <v>11</v>
      </c>
      <c r="B13" s="90" t="s">
        <v>20</v>
      </c>
      <c r="C13" s="91">
        <v>1045811.79</v>
      </c>
      <c r="D13" s="92">
        <v>25618</v>
      </c>
      <c r="E13" s="91">
        <v>40.823319150597236</v>
      </c>
      <c r="F13" s="92">
        <v>100</v>
      </c>
      <c r="G13" s="90" t="s">
        <v>45</v>
      </c>
      <c r="H13" s="93" t="s">
        <v>46</v>
      </c>
      <c r="I13" s="19"/>
    </row>
    <row r="14" spans="1:9" ht="14.25">
      <c r="A14" s="21">
        <v>12</v>
      </c>
      <c r="B14" s="90" t="s">
        <v>21</v>
      </c>
      <c r="C14" s="91">
        <v>996685.48</v>
      </c>
      <c r="D14" s="92">
        <v>437</v>
      </c>
      <c r="E14" s="91">
        <v>2280.744805491991</v>
      </c>
      <c r="F14" s="92">
        <v>1000</v>
      </c>
      <c r="G14" s="90" t="s">
        <v>22</v>
      </c>
      <c r="H14" s="93" t="s">
        <v>57</v>
      </c>
      <c r="I14" s="19"/>
    </row>
    <row r="15" spans="1:9" ht="14.25">
      <c r="A15" s="21">
        <v>13</v>
      </c>
      <c r="B15" s="90" t="s">
        <v>23</v>
      </c>
      <c r="C15" s="91">
        <v>941448.74</v>
      </c>
      <c r="D15" s="92">
        <v>955</v>
      </c>
      <c r="E15" s="91">
        <v>985.8101989528795</v>
      </c>
      <c r="F15" s="92">
        <v>1000</v>
      </c>
      <c r="G15" s="90" t="s">
        <v>24</v>
      </c>
      <c r="H15" s="93" t="s">
        <v>41</v>
      </c>
      <c r="I15" s="19"/>
    </row>
    <row r="16" spans="1:9" ht="14.25">
      <c r="A16" s="21">
        <v>14</v>
      </c>
      <c r="B16" s="90" t="s">
        <v>97</v>
      </c>
      <c r="C16" s="91">
        <v>915376.76</v>
      </c>
      <c r="D16" s="92">
        <v>589</v>
      </c>
      <c r="E16" s="91">
        <v>1554.1201358234296</v>
      </c>
      <c r="F16" s="92">
        <v>1000</v>
      </c>
      <c r="G16" s="90" t="s">
        <v>19</v>
      </c>
      <c r="H16" s="93" t="s">
        <v>54</v>
      </c>
      <c r="I16" s="19"/>
    </row>
    <row r="17" spans="1:9" ht="14.25">
      <c r="A17" s="21">
        <v>15</v>
      </c>
      <c r="B17" s="90" t="s">
        <v>30</v>
      </c>
      <c r="C17" s="91">
        <v>844755.36</v>
      </c>
      <c r="D17" s="92">
        <v>44008</v>
      </c>
      <c r="E17" s="91">
        <v>19.195495364479186</v>
      </c>
      <c r="F17" s="92">
        <v>100</v>
      </c>
      <c r="G17" s="90" t="s">
        <v>141</v>
      </c>
      <c r="H17" s="93" t="s">
        <v>142</v>
      </c>
      <c r="I17" s="19"/>
    </row>
    <row r="18" spans="1:9" ht="14.25">
      <c r="A18" s="21">
        <v>16</v>
      </c>
      <c r="B18" s="90" t="s">
        <v>102</v>
      </c>
      <c r="C18" s="91">
        <v>760808.6899</v>
      </c>
      <c r="D18" s="92">
        <v>8925</v>
      </c>
      <c r="E18" s="91">
        <v>85.2446711372549</v>
      </c>
      <c r="F18" s="92">
        <v>100</v>
      </c>
      <c r="G18" s="90" t="s">
        <v>103</v>
      </c>
      <c r="H18" s="93" t="s">
        <v>104</v>
      </c>
      <c r="I18" s="19"/>
    </row>
    <row r="19" spans="1:9" ht="14.25">
      <c r="A19" s="21">
        <v>17</v>
      </c>
      <c r="B19" s="90" t="s">
        <v>94</v>
      </c>
      <c r="C19" s="91">
        <v>549936.03</v>
      </c>
      <c r="D19" s="92">
        <v>1326</v>
      </c>
      <c r="E19" s="91">
        <v>414.73305429864257</v>
      </c>
      <c r="F19" s="92">
        <v>1000</v>
      </c>
      <c r="G19" s="90" t="s">
        <v>19</v>
      </c>
      <c r="H19" s="93" t="s">
        <v>54</v>
      </c>
      <c r="I19" s="19"/>
    </row>
    <row r="20" spans="1:9" ht="14.25">
      <c r="A20" s="21">
        <v>18</v>
      </c>
      <c r="B20" s="90" t="s">
        <v>75</v>
      </c>
      <c r="C20" s="91">
        <v>524818.91</v>
      </c>
      <c r="D20" s="92">
        <v>199</v>
      </c>
      <c r="E20" s="91">
        <v>2637.2809547738693</v>
      </c>
      <c r="F20" s="92">
        <v>1000</v>
      </c>
      <c r="G20" s="90" t="s">
        <v>53</v>
      </c>
      <c r="H20" s="93" t="s">
        <v>73</v>
      </c>
      <c r="I20" s="19"/>
    </row>
    <row r="21" spans="1:9" ht="14.25">
      <c r="A21" s="21">
        <v>19</v>
      </c>
      <c r="B21" s="90" t="s">
        <v>28</v>
      </c>
      <c r="C21" s="91">
        <v>515760.16</v>
      </c>
      <c r="D21" s="92">
        <v>9806</v>
      </c>
      <c r="E21" s="91">
        <v>52.596385886192124</v>
      </c>
      <c r="F21" s="92">
        <v>100</v>
      </c>
      <c r="G21" s="90" t="s">
        <v>55</v>
      </c>
      <c r="H21" s="93" t="s">
        <v>123</v>
      </c>
      <c r="I21" s="19"/>
    </row>
    <row r="22" spans="1:9" ht="14.25">
      <c r="A22" s="21">
        <v>20</v>
      </c>
      <c r="B22" s="90" t="s">
        <v>25</v>
      </c>
      <c r="C22" s="91">
        <v>445261.02</v>
      </c>
      <c r="D22" s="92">
        <v>1121</v>
      </c>
      <c r="E22" s="91">
        <v>397.1998394290812</v>
      </c>
      <c r="F22" s="92">
        <v>1000</v>
      </c>
      <c r="G22" s="90" t="s">
        <v>26</v>
      </c>
      <c r="H22" s="93" t="s">
        <v>56</v>
      </c>
      <c r="I22" s="19"/>
    </row>
    <row r="23" spans="1:8" ht="15" customHeight="1" thickBot="1">
      <c r="A23" s="177" t="s">
        <v>58</v>
      </c>
      <c r="B23" s="178"/>
      <c r="C23" s="105">
        <f>SUM(C3:C22)</f>
        <v>54529694.0223</v>
      </c>
      <c r="D23" s="106">
        <f>SUM(D3:D22)</f>
        <v>3050010</v>
      </c>
      <c r="E23" s="60" t="s">
        <v>59</v>
      </c>
      <c r="F23" s="60" t="s">
        <v>59</v>
      </c>
      <c r="G23" s="60" t="s">
        <v>59</v>
      </c>
      <c r="H23" s="61" t="s">
        <v>59</v>
      </c>
    </row>
    <row r="24" spans="1:8" ht="15" customHeight="1" thickBot="1">
      <c r="A24" s="179" t="s">
        <v>121</v>
      </c>
      <c r="B24" s="179"/>
      <c r="C24" s="179"/>
      <c r="D24" s="179"/>
      <c r="E24" s="179"/>
      <c r="F24" s="179"/>
      <c r="G24" s="179"/>
      <c r="H24" s="179"/>
    </row>
    <row r="26" spans="2:4" ht="14.25">
      <c r="B26" s="20" t="s">
        <v>65</v>
      </c>
      <c r="C26" s="23">
        <f>C23-SUM(C3:C12)</f>
        <v>7540662.939899996</v>
      </c>
      <c r="D26" s="136">
        <f>C26/$C$23</f>
        <v>0.13828544383205654</v>
      </c>
    </row>
    <row r="27" spans="2:8" ht="14.25">
      <c r="B27" s="90" t="str">
        <f aca="true" t="shared" si="0" ref="B27:C36">B3</f>
        <v>КІНТО-Класичний</v>
      </c>
      <c r="C27" s="91">
        <f t="shared" si="0"/>
        <v>21223288.516</v>
      </c>
      <c r="D27" s="136">
        <f>C27/$C$23</f>
        <v>0.3892060811366501</v>
      </c>
      <c r="H27" s="19"/>
    </row>
    <row r="28" spans="2:8" ht="14.25">
      <c r="B28" s="90" t="str">
        <f t="shared" si="0"/>
        <v>УНIВЕР.УА/Михайло Грушевський: Фонд Державних Паперiв</v>
      </c>
      <c r="C28" s="91">
        <f t="shared" si="0"/>
        <v>5497358.38</v>
      </c>
      <c r="D28" s="136">
        <f aca="true" t="shared" si="1" ref="D28:D36">C28/$C$23</f>
        <v>0.10081403313489798</v>
      </c>
      <c r="H28" s="19"/>
    </row>
    <row r="29" spans="2:8" ht="14.25">
      <c r="B29" s="90" t="str">
        <f t="shared" si="0"/>
        <v>КІНТО-Еквіті</v>
      </c>
      <c r="C29" s="91">
        <f t="shared" si="0"/>
        <v>3294552.77</v>
      </c>
      <c r="D29" s="136">
        <f t="shared" si="1"/>
        <v>0.060417591352203225</v>
      </c>
      <c r="H29" s="19"/>
    </row>
    <row r="30" spans="2:8" ht="14.25">
      <c r="B30" s="90" t="str">
        <f t="shared" si="0"/>
        <v>Альтус-Депозит</v>
      </c>
      <c r="C30" s="91">
        <f t="shared" si="0"/>
        <v>3243393.9</v>
      </c>
      <c r="D30" s="136">
        <f t="shared" si="1"/>
        <v>0.05947940765399507</v>
      </c>
      <c r="H30" s="19"/>
    </row>
    <row r="31" spans="2:8" ht="14.25">
      <c r="B31" s="90" t="str">
        <f t="shared" si="0"/>
        <v>УНIВЕР.УА/Тарас Шевченко: Фонд Заощаджень</v>
      </c>
      <c r="C31" s="91">
        <f t="shared" si="0"/>
        <v>3039680.99</v>
      </c>
      <c r="D31" s="136">
        <f t="shared" si="1"/>
        <v>0.05574359153302636</v>
      </c>
      <c r="H31" s="19"/>
    </row>
    <row r="32" spans="2:8" ht="14.25">
      <c r="B32" s="90" t="str">
        <f t="shared" si="0"/>
        <v>Софіївський</v>
      </c>
      <c r="C32" s="91">
        <f t="shared" si="0"/>
        <v>2856847.9865</v>
      </c>
      <c r="D32" s="136">
        <f t="shared" si="1"/>
        <v>0.052390684336715475</v>
      </c>
      <c r="H32" s="19"/>
    </row>
    <row r="33" spans="2:8" ht="14.25">
      <c r="B33" s="90" t="str">
        <f t="shared" si="0"/>
        <v>Альтус-Збалансований</v>
      </c>
      <c r="C33" s="91">
        <f t="shared" si="0"/>
        <v>2617932.1</v>
      </c>
      <c r="D33" s="136">
        <f t="shared" si="1"/>
        <v>0.048009293779081044</v>
      </c>
      <c r="H33" s="19"/>
    </row>
    <row r="34" spans="2:8" ht="14.25">
      <c r="B34" s="90" t="str">
        <f t="shared" si="0"/>
        <v>КІНТО-Казначейський</v>
      </c>
      <c r="C34" s="91">
        <f t="shared" si="0"/>
        <v>2034560.6099</v>
      </c>
      <c r="D34" s="136">
        <f t="shared" si="1"/>
        <v>0.03731105861455895</v>
      </c>
      <c r="H34" s="19"/>
    </row>
    <row r="35" spans="2:4" ht="14.25">
      <c r="B35" s="90" t="str">
        <f t="shared" si="0"/>
        <v>ОТП Фонд Акцій</v>
      </c>
      <c r="C35" s="91">
        <f t="shared" si="0"/>
        <v>1754711.06</v>
      </c>
      <c r="D35" s="136">
        <f t="shared" si="1"/>
        <v>0.03217900066122521</v>
      </c>
    </row>
    <row r="36" spans="2:4" ht="14.25">
      <c r="B36" s="90" t="str">
        <f t="shared" si="0"/>
        <v>ВСІ</v>
      </c>
      <c r="C36" s="91">
        <f t="shared" si="0"/>
        <v>1426704.77</v>
      </c>
      <c r="D36" s="136">
        <f t="shared" si="1"/>
        <v>0.02616381396558996</v>
      </c>
    </row>
  </sheetData>
  <mergeCells count="3">
    <mergeCell ref="A1:H1"/>
    <mergeCell ref="A23:B23"/>
    <mergeCell ref="A24:H24"/>
  </mergeCells>
  <hyperlinks>
    <hyperlink ref="H23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80" t="s">
        <v>113</v>
      </c>
      <c r="B1" s="180"/>
      <c r="C1" s="180"/>
      <c r="D1" s="180"/>
      <c r="E1" s="180"/>
      <c r="F1" s="180"/>
      <c r="G1" s="180"/>
      <c r="H1" s="180"/>
      <c r="I1" s="180"/>
      <c r="J1" s="108"/>
    </row>
    <row r="2" spans="1:10" s="20" customFormat="1" ht="15.75" customHeight="1" thickBot="1">
      <c r="A2" s="181" t="s">
        <v>49</v>
      </c>
      <c r="B2" s="109"/>
      <c r="C2" s="110"/>
      <c r="D2" s="111"/>
      <c r="E2" s="183" t="s">
        <v>82</v>
      </c>
      <c r="F2" s="183"/>
      <c r="G2" s="183"/>
      <c r="H2" s="183"/>
      <c r="I2" s="183"/>
      <c r="J2" s="183"/>
    </row>
    <row r="3" spans="1:10" s="22" customFormat="1" ht="75.75" thickBot="1">
      <c r="A3" s="182"/>
      <c r="B3" s="112" t="s">
        <v>31</v>
      </c>
      <c r="C3" s="26" t="s">
        <v>13</v>
      </c>
      <c r="D3" s="26" t="s">
        <v>14</v>
      </c>
      <c r="E3" s="17" t="s">
        <v>114</v>
      </c>
      <c r="F3" s="17" t="s">
        <v>132</v>
      </c>
      <c r="G3" s="17" t="s">
        <v>127</v>
      </c>
      <c r="H3" s="17" t="s">
        <v>108</v>
      </c>
      <c r="I3" s="17" t="s">
        <v>60</v>
      </c>
      <c r="J3" s="18" t="s">
        <v>115</v>
      </c>
    </row>
    <row r="4" spans="1:10" s="20" customFormat="1" ht="14.25" collapsed="1">
      <c r="A4" s="21">
        <v>1</v>
      </c>
      <c r="B4" s="157" t="s">
        <v>90</v>
      </c>
      <c r="C4" s="158">
        <v>38118</v>
      </c>
      <c r="D4" s="158">
        <v>38182</v>
      </c>
      <c r="E4" s="159">
        <v>0.008693631746527153</v>
      </c>
      <c r="F4" s="159">
        <v>0.011658568005553427</v>
      </c>
      <c r="G4" s="159">
        <v>0.0020472316500925736</v>
      </c>
      <c r="H4" s="159">
        <v>0.008115072045028926</v>
      </c>
      <c r="I4" s="159">
        <v>3.1352392720616358</v>
      </c>
      <c r="J4" s="160">
        <v>0.12875577370515567</v>
      </c>
    </row>
    <row r="5" spans="1:10" s="20" customFormat="1" ht="14.25" collapsed="1">
      <c r="A5" s="21">
        <v>2</v>
      </c>
      <c r="B5" s="157" t="s">
        <v>72</v>
      </c>
      <c r="C5" s="158">
        <v>38828</v>
      </c>
      <c r="D5" s="158">
        <v>39028</v>
      </c>
      <c r="E5" s="159">
        <v>-0.0003933924396709587</v>
      </c>
      <c r="F5" s="159">
        <v>0.0582206594517618</v>
      </c>
      <c r="G5" s="159">
        <v>0.12103219888381767</v>
      </c>
      <c r="H5" s="159">
        <v>0.15598857437608937</v>
      </c>
      <c r="I5" s="159">
        <v>2.5618123809523223</v>
      </c>
      <c r="J5" s="160">
        <v>0.14464629813234842</v>
      </c>
    </row>
    <row r="6" spans="1:10" s="20" customFormat="1" ht="14.25" collapsed="1">
      <c r="A6" s="21">
        <v>3</v>
      </c>
      <c r="B6" s="157" t="s">
        <v>97</v>
      </c>
      <c r="C6" s="158">
        <v>38919</v>
      </c>
      <c r="D6" s="158">
        <v>39092</v>
      </c>
      <c r="E6" s="159">
        <v>-0.04477684146348815</v>
      </c>
      <c r="F6" s="159">
        <v>-0.030634764758969202</v>
      </c>
      <c r="G6" s="159">
        <v>-0.1044909586517343</v>
      </c>
      <c r="H6" s="159">
        <v>-0.166060971228147</v>
      </c>
      <c r="I6" s="159">
        <v>0.5541201358234211</v>
      </c>
      <c r="J6" s="160">
        <v>0.048942649994603515</v>
      </c>
    </row>
    <row r="7" spans="1:10" s="20" customFormat="1" ht="14.25" collapsed="1">
      <c r="A7" s="21">
        <v>4</v>
      </c>
      <c r="B7" s="157" t="s">
        <v>94</v>
      </c>
      <c r="C7" s="158">
        <v>38919</v>
      </c>
      <c r="D7" s="158">
        <v>39092</v>
      </c>
      <c r="E7" s="159">
        <v>-0.07371895462718014</v>
      </c>
      <c r="F7" s="159">
        <v>-0.1185536663856358</v>
      </c>
      <c r="G7" s="159">
        <v>-0.31041086183284916</v>
      </c>
      <c r="H7" s="159">
        <v>-0.40728295786857927</v>
      </c>
      <c r="I7" s="159">
        <v>-0.5852669457013604</v>
      </c>
      <c r="J7" s="160">
        <v>-0.0909736509345973</v>
      </c>
    </row>
    <row r="8" spans="1:10" s="20" customFormat="1" ht="14.25" collapsed="1">
      <c r="A8" s="21">
        <v>5</v>
      </c>
      <c r="B8" s="157" t="s">
        <v>102</v>
      </c>
      <c r="C8" s="158">
        <v>38968</v>
      </c>
      <c r="D8" s="158">
        <v>39140</v>
      </c>
      <c r="E8" s="159">
        <v>0.00389470542159831</v>
      </c>
      <c r="F8" s="159">
        <v>-0.011478862703761084</v>
      </c>
      <c r="G8" s="159">
        <v>-0.01474721464866735</v>
      </c>
      <c r="H8" s="159">
        <v>-0.029318032967366348</v>
      </c>
      <c r="I8" s="159">
        <v>-0.1475532886274581</v>
      </c>
      <c r="J8" s="160">
        <v>-0.01739816003707817</v>
      </c>
    </row>
    <row r="9" spans="1:10" s="20" customFormat="1" ht="14.25" collapsed="1">
      <c r="A9" s="21">
        <v>6</v>
      </c>
      <c r="B9" s="157" t="s">
        <v>20</v>
      </c>
      <c r="C9" s="158">
        <v>39269</v>
      </c>
      <c r="D9" s="158">
        <v>39471</v>
      </c>
      <c r="E9" s="159" t="s">
        <v>27</v>
      </c>
      <c r="F9" s="159">
        <v>-0.04046948826388308</v>
      </c>
      <c r="G9" s="159">
        <v>-0.05031243673248609</v>
      </c>
      <c r="H9" s="159">
        <v>-0.09441294801260813</v>
      </c>
      <c r="I9" s="159">
        <v>-0.5917668084940206</v>
      </c>
      <c r="J9" s="160">
        <v>-0.10363210234808562</v>
      </c>
    </row>
    <row r="10" spans="1:10" s="20" customFormat="1" ht="14.25" collapsed="1">
      <c r="A10" s="21">
        <v>7</v>
      </c>
      <c r="B10" s="157" t="s">
        <v>21</v>
      </c>
      <c r="C10" s="158">
        <v>39413</v>
      </c>
      <c r="D10" s="158">
        <v>39589</v>
      </c>
      <c r="E10" s="159">
        <v>0.011059472238544199</v>
      </c>
      <c r="F10" s="159">
        <v>0.037391193532189115</v>
      </c>
      <c r="G10" s="159">
        <v>0.08081281619312541</v>
      </c>
      <c r="H10" s="159">
        <v>0.1869148163821479</v>
      </c>
      <c r="I10" s="159">
        <v>1.2807448054918331</v>
      </c>
      <c r="J10" s="160">
        <v>0.11051264660878268</v>
      </c>
    </row>
    <row r="11" spans="1:10" s="20" customFormat="1" ht="14.25" collapsed="1">
      <c r="A11" s="21">
        <v>8</v>
      </c>
      <c r="B11" s="157" t="s">
        <v>23</v>
      </c>
      <c r="C11" s="158">
        <v>39429</v>
      </c>
      <c r="D11" s="158">
        <v>39618</v>
      </c>
      <c r="E11" s="159">
        <v>0.004758395704408391</v>
      </c>
      <c r="F11" s="159">
        <v>0.00797271132794819</v>
      </c>
      <c r="G11" s="159">
        <v>-6.0594222077603455E-05</v>
      </c>
      <c r="H11" s="159">
        <v>-0.011081199201178782</v>
      </c>
      <c r="I11" s="159">
        <v>-0.01418980104710843</v>
      </c>
      <c r="J11" s="160">
        <v>-0.0018337758283208938</v>
      </c>
    </row>
    <row r="12" spans="1:10" s="20" customFormat="1" ht="14.25" collapsed="1">
      <c r="A12" s="21">
        <v>9</v>
      </c>
      <c r="B12" s="157" t="s">
        <v>25</v>
      </c>
      <c r="C12" s="158">
        <v>39429</v>
      </c>
      <c r="D12" s="158">
        <v>39651</v>
      </c>
      <c r="E12" s="159">
        <v>0.010473626145039994</v>
      </c>
      <c r="F12" s="159">
        <v>-0.006797618916173476</v>
      </c>
      <c r="G12" s="159">
        <v>-0.06432987409081303</v>
      </c>
      <c r="H12" s="159">
        <v>-0.10884138757997741</v>
      </c>
      <c r="I12" s="159">
        <v>-0.6028001605709191</v>
      </c>
      <c r="J12" s="160">
        <v>-0.11305753970457466</v>
      </c>
    </row>
    <row r="13" spans="1:10" s="20" customFormat="1" ht="14.25" collapsed="1">
      <c r="A13" s="21">
        <v>10</v>
      </c>
      <c r="B13" s="157" t="s">
        <v>75</v>
      </c>
      <c r="C13" s="158">
        <v>39527</v>
      </c>
      <c r="D13" s="158">
        <v>39715</v>
      </c>
      <c r="E13" s="159">
        <v>0.001130542394624845</v>
      </c>
      <c r="F13" s="159">
        <v>0.025463201822746084</v>
      </c>
      <c r="G13" s="159">
        <v>0.05932590626224643</v>
      </c>
      <c r="H13" s="159">
        <v>0.126709917444223</v>
      </c>
      <c r="I13" s="159">
        <v>1.6372809547738658</v>
      </c>
      <c r="J13" s="160">
        <v>0.1376292759232598</v>
      </c>
    </row>
    <row r="14" spans="1:10" s="20" customFormat="1" ht="14.25" collapsed="1">
      <c r="A14" s="21">
        <v>11</v>
      </c>
      <c r="B14" s="157" t="s">
        <v>28</v>
      </c>
      <c r="C14" s="158">
        <v>39560</v>
      </c>
      <c r="D14" s="158">
        <v>39770</v>
      </c>
      <c r="E14" s="159">
        <v>0.0112266791850959</v>
      </c>
      <c r="F14" s="159" t="s">
        <v>27</v>
      </c>
      <c r="G14" s="159">
        <v>-0.1148239661204068</v>
      </c>
      <c r="H14" s="159">
        <v>-0.2233413153100373</v>
      </c>
      <c r="I14" s="159">
        <v>-0.4740361411380648</v>
      </c>
      <c r="J14" s="160">
        <v>-0.08349014484228956</v>
      </c>
    </row>
    <row r="15" spans="1:10" s="20" customFormat="1" ht="14.25" collapsed="1">
      <c r="A15" s="21">
        <v>12</v>
      </c>
      <c r="B15" s="157" t="s">
        <v>92</v>
      </c>
      <c r="C15" s="158">
        <v>39884</v>
      </c>
      <c r="D15" s="158">
        <v>40001</v>
      </c>
      <c r="E15" s="159">
        <v>0.023103202981011872</v>
      </c>
      <c r="F15" s="159">
        <v>0.0031519807168129965</v>
      </c>
      <c r="G15" s="159">
        <v>-0.057382597088501575</v>
      </c>
      <c r="H15" s="159">
        <v>-0.10792914511598972</v>
      </c>
      <c r="I15" s="159">
        <v>-0.28781825118886994</v>
      </c>
      <c r="J15" s="160">
        <v>-0.04913377569322708</v>
      </c>
    </row>
    <row r="16" spans="1:10" s="20" customFormat="1" ht="14.25" collapsed="1">
      <c r="A16" s="21">
        <v>13</v>
      </c>
      <c r="B16" s="157" t="s">
        <v>30</v>
      </c>
      <c r="C16" s="158">
        <v>40031</v>
      </c>
      <c r="D16" s="158">
        <v>40129</v>
      </c>
      <c r="E16" s="159">
        <v>-0.10667561138053772</v>
      </c>
      <c r="F16" s="159">
        <v>-0.20668844525245667</v>
      </c>
      <c r="G16" s="159">
        <v>-0.33550228542949845</v>
      </c>
      <c r="H16" s="159">
        <v>-0.4428458943002406</v>
      </c>
      <c r="I16" s="159">
        <v>-0.8080450463552057</v>
      </c>
      <c r="J16" s="160">
        <v>-0.2277469113911017</v>
      </c>
    </row>
    <row r="17" spans="1:10" s="20" customFormat="1" ht="14.25" collapsed="1">
      <c r="A17" s="21">
        <v>14</v>
      </c>
      <c r="B17" s="157" t="s">
        <v>70</v>
      </c>
      <c r="C17" s="158">
        <v>40253</v>
      </c>
      <c r="D17" s="158">
        <v>40366</v>
      </c>
      <c r="E17" s="159">
        <v>-0.035103294958772735</v>
      </c>
      <c r="F17" s="159">
        <v>-0.022945610486216128</v>
      </c>
      <c r="G17" s="159">
        <v>-0.07984132457846471</v>
      </c>
      <c r="H17" s="159">
        <v>-0.14171525396163143</v>
      </c>
      <c r="I17" s="159">
        <v>-0.38981746800360395</v>
      </c>
      <c r="J17" s="160">
        <v>-0.08250433862436546</v>
      </c>
    </row>
    <row r="18" spans="1:10" s="20" customFormat="1" ht="14.25" collapsed="1">
      <c r="A18" s="21">
        <v>15</v>
      </c>
      <c r="B18" s="157" t="s">
        <v>71</v>
      </c>
      <c r="C18" s="158">
        <v>40114</v>
      </c>
      <c r="D18" s="158">
        <v>40401</v>
      </c>
      <c r="E18" s="159">
        <v>0.03198710910982605</v>
      </c>
      <c r="F18" s="159">
        <v>-0.012489595323910918</v>
      </c>
      <c r="G18" s="159">
        <v>-0.049291238078932875</v>
      </c>
      <c r="H18" s="159">
        <v>-0.19900786029313278</v>
      </c>
      <c r="I18" s="159">
        <v>-0.2725113352431844</v>
      </c>
      <c r="J18" s="160">
        <v>-0.054838845449927676</v>
      </c>
    </row>
    <row r="19" spans="1:10" s="20" customFormat="1" ht="14.25" collapsed="1">
      <c r="A19" s="21">
        <v>16</v>
      </c>
      <c r="B19" s="157" t="s">
        <v>74</v>
      </c>
      <c r="C19" s="158">
        <v>40226</v>
      </c>
      <c r="D19" s="158">
        <v>40430</v>
      </c>
      <c r="E19" s="159">
        <v>0.0007070866288390043</v>
      </c>
      <c r="F19" s="159">
        <v>0.06048370003506354</v>
      </c>
      <c r="G19" s="159">
        <v>0.12222464524414645</v>
      </c>
      <c r="H19" s="159">
        <v>0.16549905889473848</v>
      </c>
      <c r="I19" s="159">
        <v>1.5558659574468376</v>
      </c>
      <c r="J19" s="160">
        <v>0.18379513315426177</v>
      </c>
    </row>
    <row r="20" spans="1:10" s="20" customFormat="1" ht="14.25" collapsed="1">
      <c r="A20" s="21">
        <v>17</v>
      </c>
      <c r="B20" s="157" t="s">
        <v>96</v>
      </c>
      <c r="C20" s="158">
        <v>40427</v>
      </c>
      <c r="D20" s="158">
        <v>40543</v>
      </c>
      <c r="E20" s="159">
        <v>-0.0040345808304926845</v>
      </c>
      <c r="F20" s="159">
        <v>0.07028114445179123</v>
      </c>
      <c r="G20" s="159">
        <v>0.12310129033507788</v>
      </c>
      <c r="H20" s="159">
        <v>0.17357231065511525</v>
      </c>
      <c r="I20" s="159">
        <v>1.0635987712151906</v>
      </c>
      <c r="J20" s="160">
        <v>0.14790295748804705</v>
      </c>
    </row>
    <row r="21" spans="1:10" s="20" customFormat="1" ht="14.25">
      <c r="A21" s="21">
        <v>18</v>
      </c>
      <c r="B21" s="157" t="s">
        <v>86</v>
      </c>
      <c r="C21" s="158">
        <v>40444</v>
      </c>
      <c r="D21" s="158">
        <v>40638</v>
      </c>
      <c r="E21" s="159">
        <v>-0.019318182911955972</v>
      </c>
      <c r="F21" s="159">
        <v>0.11205581449642277</v>
      </c>
      <c r="G21" s="159">
        <v>0.1901551987918444</v>
      </c>
      <c r="H21" s="159">
        <v>0.1279358761351459</v>
      </c>
      <c r="I21" s="159">
        <v>0.20092994107744477</v>
      </c>
      <c r="J21" s="160">
        <v>0.037360531527550256</v>
      </c>
    </row>
    <row r="22" spans="1:10" s="20" customFormat="1" ht="14.25">
      <c r="A22" s="21">
        <v>19</v>
      </c>
      <c r="B22" s="157" t="s">
        <v>95</v>
      </c>
      <c r="C22" s="158">
        <v>40427</v>
      </c>
      <c r="D22" s="158">
        <v>40708</v>
      </c>
      <c r="E22" s="159">
        <v>0.0031548235454723628</v>
      </c>
      <c r="F22" s="159">
        <v>0.05305617440887045</v>
      </c>
      <c r="G22" s="159">
        <v>0.1399678796757915</v>
      </c>
      <c r="H22" s="159">
        <v>0.17577563218623649</v>
      </c>
      <c r="I22" s="159">
        <v>1.465183130044844</v>
      </c>
      <c r="J22" s="160">
        <v>0.2067998493987313</v>
      </c>
    </row>
    <row r="23" spans="1:10" s="20" customFormat="1" ht="14.25">
      <c r="A23" s="21">
        <v>20</v>
      </c>
      <c r="B23" s="157" t="s">
        <v>128</v>
      </c>
      <c r="C23" s="158">
        <v>41026</v>
      </c>
      <c r="D23" s="158">
        <v>41242</v>
      </c>
      <c r="E23" s="159">
        <v>-0.019882468452525837</v>
      </c>
      <c r="F23" s="159">
        <v>0.05824103016077942</v>
      </c>
      <c r="G23" s="159">
        <v>0.03613363067581754</v>
      </c>
      <c r="H23" s="159">
        <v>-0.02959912392712627</v>
      </c>
      <c r="I23" s="159">
        <v>0.3992851512379809</v>
      </c>
      <c r="J23" s="160">
        <v>0.10592060831181627</v>
      </c>
    </row>
    <row r="24" spans="1:11" s="20" customFormat="1" ht="15.75" thickBot="1">
      <c r="A24" s="156"/>
      <c r="B24" s="161" t="s">
        <v>129</v>
      </c>
      <c r="C24" s="162" t="s">
        <v>59</v>
      </c>
      <c r="D24" s="162" t="s">
        <v>59</v>
      </c>
      <c r="E24" s="163">
        <f>AVERAGE(E4:E23)</f>
        <v>-0.010195476419138743</v>
      </c>
      <c r="F24" s="163">
        <f>AVERAGE(F4:F23)</f>
        <v>0.0025220066483648772</v>
      </c>
      <c r="G24" s="163">
        <f>AVERAGE(G4:G23)</f>
        <v>-0.015319627688123606</v>
      </c>
      <c r="H24" s="163">
        <f>AVERAGE(H4:H23)</f>
        <v>-0.04204624158236449</v>
      </c>
      <c r="I24" s="163">
        <f>AVERAGE(I4:I23)</f>
        <v>0.48401276268777904</v>
      </c>
      <c r="J24" s="162" t="s">
        <v>59</v>
      </c>
      <c r="K24" s="164"/>
    </row>
    <row r="25" spans="1:10" s="20" customFormat="1" ht="14.25">
      <c r="A25" s="184" t="s">
        <v>116</v>
      </c>
      <c r="B25" s="184"/>
      <c r="C25" s="184"/>
      <c r="D25" s="184"/>
      <c r="E25" s="184"/>
      <c r="F25" s="184"/>
      <c r="G25" s="184"/>
      <c r="H25" s="184"/>
      <c r="I25" s="184"/>
      <c r="J25" s="184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/>
    <row r="38" s="20" customFormat="1" ht="14.25"/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</sheetData>
  <mergeCells count="4">
    <mergeCell ref="A1:I1"/>
    <mergeCell ref="A2:A3"/>
    <mergeCell ref="E2:J2"/>
    <mergeCell ref="A25:J2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75" zoomScaleNormal="75" workbookViewId="0" topLeftCell="A1">
      <selection activeCell="G20" sqref="G20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5" t="s">
        <v>110</v>
      </c>
      <c r="B1" s="185"/>
      <c r="C1" s="185"/>
      <c r="D1" s="185"/>
      <c r="E1" s="185"/>
      <c r="F1" s="185"/>
      <c r="G1" s="185"/>
    </row>
    <row r="2" spans="1:7" ht="15.75" thickBot="1">
      <c r="A2" s="181" t="s">
        <v>49</v>
      </c>
      <c r="B2" s="97"/>
      <c r="C2" s="186" t="s">
        <v>32</v>
      </c>
      <c r="D2" s="187"/>
      <c r="E2" s="186" t="s">
        <v>33</v>
      </c>
      <c r="F2" s="187"/>
      <c r="G2" s="98"/>
    </row>
    <row r="3" spans="1:7" ht="45.75" thickBot="1">
      <c r="A3" s="182"/>
      <c r="B3" s="42" t="s">
        <v>31</v>
      </c>
      <c r="C3" s="35" t="s">
        <v>61</v>
      </c>
      <c r="D3" s="35" t="s">
        <v>34</v>
      </c>
      <c r="E3" s="35" t="s">
        <v>35</v>
      </c>
      <c r="F3" s="35" t="s">
        <v>34</v>
      </c>
      <c r="G3" s="36" t="s">
        <v>122</v>
      </c>
    </row>
    <row r="4" spans="1:8" ht="15" customHeight="1">
      <c r="A4" s="21">
        <v>1</v>
      </c>
      <c r="B4" s="37" t="s">
        <v>21</v>
      </c>
      <c r="C4" s="38">
        <v>56.01817999999994</v>
      </c>
      <c r="D4" s="103">
        <v>0.05955153325729504</v>
      </c>
      <c r="E4" s="39">
        <v>20</v>
      </c>
      <c r="F4" s="103">
        <v>0.047961630695443645</v>
      </c>
      <c r="G4" s="40">
        <v>45.329153057413066</v>
      </c>
      <c r="H4" s="57"/>
    </row>
    <row r="5" spans="1:8" ht="14.25" customHeight="1">
      <c r="A5" s="21">
        <v>2</v>
      </c>
      <c r="B5" s="37" t="s">
        <v>71</v>
      </c>
      <c r="C5" s="38">
        <v>88.54985440000007</v>
      </c>
      <c r="D5" s="103">
        <v>0.03198710910982234</v>
      </c>
      <c r="E5" s="39">
        <v>0</v>
      </c>
      <c r="F5" s="103">
        <v>0</v>
      </c>
      <c r="G5" s="40">
        <v>0</v>
      </c>
      <c r="H5" s="57"/>
    </row>
    <row r="6" spans="1:7" ht="14.25">
      <c r="A6" s="21">
        <v>3</v>
      </c>
      <c r="B6" s="37" t="s">
        <v>28</v>
      </c>
      <c r="C6" s="38">
        <v>5.725989999999991</v>
      </c>
      <c r="D6" s="103">
        <v>0.011226679185043604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25</v>
      </c>
      <c r="C7" s="38">
        <v>4.615160000000032</v>
      </c>
      <c r="D7" s="103">
        <v>0.010473626145040901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23</v>
      </c>
      <c r="C8" s="38">
        <v>4.458569999999949</v>
      </c>
      <c r="D8" s="103">
        <v>0.0047583957044073895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102</v>
      </c>
      <c r="C9" s="38">
        <v>2.9516300000000046</v>
      </c>
      <c r="D9" s="103">
        <v>0.0038947054216127183</v>
      </c>
      <c r="E9" s="39">
        <v>0</v>
      </c>
      <c r="F9" s="103">
        <v>0</v>
      </c>
      <c r="G9" s="40">
        <v>0</v>
      </c>
    </row>
    <row r="10" spans="1:8" ht="14.25">
      <c r="A10" s="21">
        <v>7</v>
      </c>
      <c r="B10" s="37" t="s">
        <v>74</v>
      </c>
      <c r="C10" s="38">
        <v>2.291739999999758</v>
      </c>
      <c r="D10" s="103">
        <v>0.0007070866288274474</v>
      </c>
      <c r="E10" s="39">
        <v>0</v>
      </c>
      <c r="F10" s="103">
        <v>0</v>
      </c>
      <c r="G10" s="40">
        <v>0</v>
      </c>
      <c r="H10" s="57"/>
    </row>
    <row r="11" spans="1:7" ht="14.25">
      <c r="A11" s="21">
        <v>8</v>
      </c>
      <c r="B11" s="37" t="s">
        <v>75</v>
      </c>
      <c r="C11" s="38">
        <v>0.5926600000000326</v>
      </c>
      <c r="D11" s="103">
        <v>0.0011305423946245206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72</v>
      </c>
      <c r="C12" s="38">
        <v>-1.0302799999997951</v>
      </c>
      <c r="D12" s="103">
        <v>-0.00039339243964237286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128</v>
      </c>
      <c r="C13" s="38">
        <v>-41.272690100000005</v>
      </c>
      <c r="D13" s="103">
        <v>-0.019882468452548673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97</v>
      </c>
      <c r="C14" s="38">
        <v>-42.90901000000001</v>
      </c>
      <c r="D14" s="103">
        <v>-0.0447768414634812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94</v>
      </c>
      <c r="C15" s="38">
        <v>-43.76717999999993</v>
      </c>
      <c r="D15" s="103">
        <v>-0.07371895462717801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70</v>
      </c>
      <c r="C16" s="38">
        <v>-63.83703000000003</v>
      </c>
      <c r="D16" s="103">
        <v>-0.035103294958782214</v>
      </c>
      <c r="E16" s="39">
        <v>0</v>
      </c>
      <c r="F16" s="103">
        <v>0</v>
      </c>
      <c r="G16" s="40">
        <v>0</v>
      </c>
    </row>
    <row r="17" spans="1:7" ht="13.5" customHeight="1">
      <c r="A17" s="21">
        <v>14</v>
      </c>
      <c r="B17" s="37" t="s">
        <v>30</v>
      </c>
      <c r="C17" s="38">
        <v>-100.87578000000003</v>
      </c>
      <c r="D17" s="103">
        <v>-0.10667561138056433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92</v>
      </c>
      <c r="C18" s="38">
        <v>68.82714000000013</v>
      </c>
      <c r="D18" s="103">
        <v>0.021336947990830867</v>
      </c>
      <c r="E18" s="39">
        <v>-8</v>
      </c>
      <c r="F18" s="103">
        <v>-0.0017263703064307294</v>
      </c>
      <c r="G18" s="40">
        <v>-5.551626068191683</v>
      </c>
    </row>
    <row r="19" spans="1:7" ht="14.25">
      <c r="A19" s="21">
        <v>16</v>
      </c>
      <c r="B19" s="37" t="s">
        <v>86</v>
      </c>
      <c r="C19" s="38">
        <v>-83.21066999999992</v>
      </c>
      <c r="D19" s="103">
        <v>-0.05510949010495576</v>
      </c>
      <c r="E19" s="39">
        <v>-45</v>
      </c>
      <c r="F19" s="103">
        <v>-0.0364963503649635</v>
      </c>
      <c r="G19" s="40">
        <v>-52.120999759251276</v>
      </c>
    </row>
    <row r="20" spans="1:7" ht="14.25">
      <c r="A20" s="21">
        <v>17</v>
      </c>
      <c r="B20" s="37" t="s">
        <v>90</v>
      </c>
      <c r="C20" s="38">
        <v>47.630476999998095</v>
      </c>
      <c r="D20" s="103">
        <v>0.002249303276067042</v>
      </c>
      <c r="E20" s="39">
        <v>-330</v>
      </c>
      <c r="F20" s="103">
        <v>-0.00638878671132364</v>
      </c>
      <c r="G20" s="40">
        <v>-134.88146143379757</v>
      </c>
    </row>
    <row r="21" spans="1:7" ht="14.25">
      <c r="A21" s="21">
        <v>18</v>
      </c>
      <c r="B21" s="37" t="s">
        <v>95</v>
      </c>
      <c r="C21" s="38">
        <v>-201.4226500000004</v>
      </c>
      <c r="D21" s="103">
        <v>-0.03534486567208925</v>
      </c>
      <c r="E21" s="39">
        <v>-89</v>
      </c>
      <c r="F21" s="103">
        <v>-0.038378611470461406</v>
      </c>
      <c r="G21" s="40">
        <v>-218.74799735226412</v>
      </c>
    </row>
    <row r="22" spans="1:7" ht="14.25">
      <c r="A22" s="21">
        <v>19</v>
      </c>
      <c r="B22" s="37" t="s">
        <v>96</v>
      </c>
      <c r="C22" s="38">
        <v>-236.08500999999978</v>
      </c>
      <c r="D22" s="103">
        <v>-0.0720701692367525</v>
      </c>
      <c r="E22" s="39">
        <v>-108</v>
      </c>
      <c r="F22" s="103">
        <v>-0.0683111954459203</v>
      </c>
      <c r="G22" s="40">
        <v>-223.88427324478192</v>
      </c>
    </row>
    <row r="23" spans="1:7" ht="14.25">
      <c r="A23" s="21">
        <v>20</v>
      </c>
      <c r="B23" s="37" t="s">
        <v>20</v>
      </c>
      <c r="C23" s="38" t="s">
        <v>27</v>
      </c>
      <c r="D23" s="103" t="s">
        <v>27</v>
      </c>
      <c r="E23" s="39" t="s">
        <v>27</v>
      </c>
      <c r="F23" s="103" t="s">
        <v>27</v>
      </c>
      <c r="G23" s="40" t="s">
        <v>143</v>
      </c>
    </row>
    <row r="24" spans="1:8" ht="15.75" thickBot="1">
      <c r="A24" s="96"/>
      <c r="B24" s="99" t="s">
        <v>58</v>
      </c>
      <c r="C24" s="100">
        <v>-532.748898700002</v>
      </c>
      <c r="D24" s="104">
        <v>-0.009862682798710465</v>
      </c>
      <c r="E24" s="101">
        <v>-560</v>
      </c>
      <c r="F24" s="104">
        <v>-0.00018512690449302998</v>
      </c>
      <c r="G24" s="102">
        <v>-589.8572048008734</v>
      </c>
      <c r="H24" s="57"/>
    </row>
    <row r="25" spans="2:8" ht="14.25">
      <c r="B25" s="73"/>
      <c r="C25" s="74"/>
      <c r="D25" s="75"/>
      <c r="E25" s="76"/>
      <c r="F25" s="75"/>
      <c r="G25" s="74"/>
      <c r="H25" s="57"/>
    </row>
    <row r="44" spans="2:5" ht="15">
      <c r="B44" s="65"/>
      <c r="C44" s="66"/>
      <c r="D44" s="67"/>
      <c r="E44" s="68"/>
    </row>
    <row r="45" spans="2:5" ht="15">
      <c r="B45" s="65"/>
      <c r="C45" s="66"/>
      <c r="D45" s="67"/>
      <c r="E45" s="68"/>
    </row>
    <row r="46" spans="2:5" ht="15">
      <c r="B46" s="65"/>
      <c r="C46" s="66"/>
      <c r="D46" s="67"/>
      <c r="E46" s="68"/>
    </row>
    <row r="47" spans="2:5" ht="15">
      <c r="B47" s="65"/>
      <c r="C47" s="66"/>
      <c r="D47" s="67"/>
      <c r="E47" s="68"/>
    </row>
    <row r="48" spans="2:5" ht="15">
      <c r="B48" s="65"/>
      <c r="C48" s="66"/>
      <c r="D48" s="67"/>
      <c r="E48" s="68"/>
    </row>
    <row r="49" spans="2:5" ht="15">
      <c r="B49" s="65"/>
      <c r="C49" s="66"/>
      <c r="D49" s="67"/>
      <c r="E49" s="68"/>
    </row>
    <row r="50" spans="2:5" ht="15.75" thickBot="1">
      <c r="B50" s="86"/>
      <c r="C50" s="86"/>
      <c r="D50" s="86"/>
      <c r="E50" s="86"/>
    </row>
    <row r="53" ht="14.25" customHeight="1"/>
    <row r="54" ht="14.25">
      <c r="F54" s="57"/>
    </row>
    <row r="56" ht="14.25">
      <c r="F56"/>
    </row>
    <row r="57" ht="14.25">
      <c r="F57"/>
    </row>
    <row r="58" spans="2:6" ht="30.75" thickBot="1">
      <c r="B58" s="42" t="s">
        <v>31</v>
      </c>
      <c r="C58" s="35" t="s">
        <v>66</v>
      </c>
      <c r="D58" s="35" t="s">
        <v>67</v>
      </c>
      <c r="E58" s="64" t="s">
        <v>62</v>
      </c>
      <c r="F58"/>
    </row>
    <row r="59" spans="2:5" ht="14.25">
      <c r="B59" s="37" t="str">
        <f aca="true" t="shared" si="0" ref="B59:D63">B4</f>
        <v>ОТП Класичний</v>
      </c>
      <c r="C59" s="38">
        <f t="shared" si="0"/>
        <v>56.01817999999994</v>
      </c>
      <c r="D59" s="103">
        <f t="shared" si="0"/>
        <v>0.05955153325729504</v>
      </c>
      <c r="E59" s="40">
        <f>G4</f>
        <v>45.329153057413066</v>
      </c>
    </row>
    <row r="60" spans="2:5" ht="14.25">
      <c r="B60" s="37" t="str">
        <f t="shared" si="0"/>
        <v>Софіївський</v>
      </c>
      <c r="C60" s="38">
        <f t="shared" si="0"/>
        <v>88.54985440000007</v>
      </c>
      <c r="D60" s="103">
        <f t="shared" si="0"/>
        <v>0.03198710910982234</v>
      </c>
      <c r="E60" s="40">
        <f>G5</f>
        <v>0</v>
      </c>
    </row>
    <row r="61" spans="2:5" ht="14.25">
      <c r="B61" s="37" t="str">
        <f t="shared" si="0"/>
        <v>Надбання</v>
      </c>
      <c r="C61" s="38">
        <f t="shared" si="0"/>
        <v>5.725989999999991</v>
      </c>
      <c r="D61" s="103">
        <f t="shared" si="0"/>
        <v>0.011226679185043604</v>
      </c>
      <c r="E61" s="40">
        <f>G6</f>
        <v>0</v>
      </c>
    </row>
    <row r="62" spans="2:5" ht="14.25">
      <c r="B62" s="37" t="str">
        <f t="shared" si="0"/>
        <v>СЕМ Ажіо</v>
      </c>
      <c r="C62" s="38">
        <f t="shared" si="0"/>
        <v>4.615160000000032</v>
      </c>
      <c r="D62" s="103">
        <f t="shared" si="0"/>
        <v>0.010473626145040901</v>
      </c>
      <c r="E62" s="40">
        <f>G7</f>
        <v>0</v>
      </c>
    </row>
    <row r="63" spans="2:5" ht="14.25">
      <c r="B63" s="132" t="str">
        <f t="shared" si="0"/>
        <v>ТАСК Ресурс</v>
      </c>
      <c r="C63" s="133">
        <f t="shared" si="0"/>
        <v>4.458569999999949</v>
      </c>
      <c r="D63" s="134">
        <f t="shared" si="0"/>
        <v>0.0047583957044073895</v>
      </c>
      <c r="E63" s="135">
        <f>G8</f>
        <v>0</v>
      </c>
    </row>
    <row r="64" spans="2:5" ht="14.25">
      <c r="B64" s="131" t="str">
        <f aca="true" t="shared" si="1" ref="B64:D68">B18</f>
        <v>КІНТО-Еквіті</v>
      </c>
      <c r="C64" s="38">
        <f t="shared" si="1"/>
        <v>68.82714000000013</v>
      </c>
      <c r="D64" s="103">
        <f t="shared" si="1"/>
        <v>0.021336947990830867</v>
      </c>
      <c r="E64" s="40">
        <f>G18</f>
        <v>-5.551626068191683</v>
      </c>
    </row>
    <row r="65" spans="2:5" ht="14.25">
      <c r="B65" s="131" t="str">
        <f t="shared" si="1"/>
        <v>ВСІ</v>
      </c>
      <c r="C65" s="38">
        <f t="shared" si="1"/>
        <v>-83.21066999999992</v>
      </c>
      <c r="D65" s="103">
        <f t="shared" si="1"/>
        <v>-0.05510949010495576</v>
      </c>
      <c r="E65" s="40">
        <f>G19</f>
        <v>-52.120999759251276</v>
      </c>
    </row>
    <row r="66" spans="2:5" ht="14.25">
      <c r="B66" s="131" t="str">
        <f t="shared" si="1"/>
        <v>КІНТО-Класичний</v>
      </c>
      <c r="C66" s="38">
        <f t="shared" si="1"/>
        <v>47.630476999998095</v>
      </c>
      <c r="D66" s="103">
        <f t="shared" si="1"/>
        <v>0.002249303276067042</v>
      </c>
      <c r="E66" s="40">
        <f>G20</f>
        <v>-134.88146143379757</v>
      </c>
    </row>
    <row r="67" spans="2:5" ht="14.25">
      <c r="B67" s="131" t="str">
        <f t="shared" si="1"/>
        <v>УНIВЕР.УА/Михайло Грушевський: Фонд Державних Паперiв</v>
      </c>
      <c r="C67" s="38">
        <f t="shared" si="1"/>
        <v>-201.4226500000004</v>
      </c>
      <c r="D67" s="103">
        <f t="shared" si="1"/>
        <v>-0.03534486567208925</v>
      </c>
      <c r="E67" s="40">
        <f>G21</f>
        <v>-218.74799735226412</v>
      </c>
    </row>
    <row r="68" spans="2:5" ht="14.25">
      <c r="B68" s="131" t="str">
        <f t="shared" si="1"/>
        <v>УНIВЕР.УА/Тарас Шевченко: Фонд Заощаджень</v>
      </c>
      <c r="C68" s="38">
        <f t="shared" si="1"/>
        <v>-236.08500999999978</v>
      </c>
      <c r="D68" s="103">
        <f t="shared" si="1"/>
        <v>-0.0720701692367525</v>
      </c>
      <c r="E68" s="40">
        <f>G22</f>
        <v>-223.88427324478192</v>
      </c>
    </row>
    <row r="69" spans="2:5" ht="14.25">
      <c r="B69" s="142" t="s">
        <v>65</v>
      </c>
      <c r="C69" s="143">
        <f>C24-SUM(C59:C68)</f>
        <v>-287.8559401000001</v>
      </c>
      <c r="D69" s="144"/>
      <c r="E69" s="143">
        <f>G24-SUM(E59:E68)</f>
        <v>0</v>
      </c>
    </row>
    <row r="70" spans="2:5" ht="15">
      <c r="B70" s="140" t="s">
        <v>58</v>
      </c>
      <c r="C70" s="141">
        <f>SUM(C59:C69)</f>
        <v>-532.748898700002</v>
      </c>
      <c r="D70" s="141"/>
      <c r="E70" s="141">
        <f>SUM(E59:E69)</f>
        <v>-589.8572048008734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9"/>
  <sheetViews>
    <sheetView tabSelected="1"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31</v>
      </c>
      <c r="B1" s="72" t="s">
        <v>106</v>
      </c>
      <c r="C1" s="10"/>
    </row>
    <row r="2" spans="1:3" ht="14.25">
      <c r="A2" s="165" t="s">
        <v>30</v>
      </c>
      <c r="B2" s="166">
        <v>-0.10667561138053772</v>
      </c>
      <c r="C2" s="10"/>
    </row>
    <row r="3" spans="1:3" ht="14.25">
      <c r="A3" s="145" t="s">
        <v>94</v>
      </c>
      <c r="B3" s="152">
        <v>-0.07371895462718014</v>
      </c>
      <c r="C3" s="10"/>
    </row>
    <row r="4" spans="1:3" ht="14.25">
      <c r="A4" s="145" t="s">
        <v>97</v>
      </c>
      <c r="B4" s="152">
        <v>-0.04477684146348815</v>
      </c>
      <c r="C4" s="10"/>
    </row>
    <row r="5" spans="1:3" ht="14.25">
      <c r="A5" s="145" t="s">
        <v>70</v>
      </c>
      <c r="B5" s="153">
        <v>-0.035103294958772735</v>
      </c>
      <c r="C5" s="10"/>
    </row>
    <row r="6" spans="1:3" ht="14.25">
      <c r="A6" s="145" t="s">
        <v>128</v>
      </c>
      <c r="B6" s="153">
        <v>-0.019882468452525837</v>
      </c>
      <c r="C6" s="10"/>
    </row>
    <row r="7" spans="1:3" ht="14.25">
      <c r="A7" s="146" t="s">
        <v>86</v>
      </c>
      <c r="B7" s="154">
        <v>-0.019318182911955972</v>
      </c>
      <c r="C7" s="10"/>
    </row>
    <row r="8" spans="1:3" ht="14.25">
      <c r="A8" s="145" t="s">
        <v>96</v>
      </c>
      <c r="B8" s="153">
        <v>-0.0040345808304926845</v>
      </c>
      <c r="C8" s="10"/>
    </row>
    <row r="9" spans="1:3" ht="14.25">
      <c r="A9" s="145" t="s">
        <v>72</v>
      </c>
      <c r="B9" s="153">
        <v>-0.0003933924396709587</v>
      </c>
      <c r="C9" s="10"/>
    </row>
    <row r="10" spans="1:3" ht="14.25">
      <c r="A10" s="146" t="s">
        <v>74</v>
      </c>
      <c r="B10" s="154">
        <v>0.0007070866288390043</v>
      </c>
      <c r="C10" s="10"/>
    </row>
    <row r="11" spans="1:3" ht="14.25">
      <c r="A11" s="145" t="s">
        <v>75</v>
      </c>
      <c r="B11" s="153">
        <v>0.001130542394624845</v>
      </c>
      <c r="C11" s="10"/>
    </row>
    <row r="12" spans="1:3" ht="14.25">
      <c r="A12" s="145" t="s">
        <v>95</v>
      </c>
      <c r="B12" s="153">
        <v>0.0031548235454723628</v>
      </c>
      <c r="C12" s="10"/>
    </row>
    <row r="13" spans="1:3" ht="14.25">
      <c r="A13" s="145" t="s">
        <v>102</v>
      </c>
      <c r="B13" s="153">
        <v>0.00389470542159831</v>
      </c>
      <c r="C13" s="10"/>
    </row>
    <row r="14" spans="1:3" ht="14.25">
      <c r="A14" s="145" t="s">
        <v>23</v>
      </c>
      <c r="B14" s="153">
        <v>0.004758395704408391</v>
      </c>
      <c r="C14" s="10"/>
    </row>
    <row r="15" spans="1:3" ht="14.25">
      <c r="A15" s="145" t="s">
        <v>90</v>
      </c>
      <c r="B15" s="153">
        <v>0.008693631746527153</v>
      </c>
      <c r="C15" s="10"/>
    </row>
    <row r="16" spans="1:3" ht="14.25">
      <c r="A16" s="145" t="s">
        <v>25</v>
      </c>
      <c r="B16" s="153">
        <v>0.010473626145039994</v>
      </c>
      <c r="C16" s="10"/>
    </row>
    <row r="17" spans="1:3" ht="14.25">
      <c r="A17" s="145" t="s">
        <v>21</v>
      </c>
      <c r="B17" s="153">
        <v>0.011059472238544199</v>
      </c>
      <c r="C17" s="10"/>
    </row>
    <row r="18" spans="1:3" ht="14.25">
      <c r="A18" s="145" t="s">
        <v>28</v>
      </c>
      <c r="B18" s="153">
        <v>0.0112266791850959</v>
      </c>
      <c r="C18" s="10"/>
    </row>
    <row r="19" spans="1:3" ht="14.25">
      <c r="A19" s="145" t="s">
        <v>92</v>
      </c>
      <c r="B19" s="153">
        <v>0.023103202981011872</v>
      </c>
      <c r="C19" s="10"/>
    </row>
    <row r="20" spans="1:3" ht="14.25">
      <c r="A20" s="145" t="s">
        <v>71</v>
      </c>
      <c r="B20" s="153">
        <v>0.03198710910982605</v>
      </c>
      <c r="C20" s="10"/>
    </row>
    <row r="21" spans="1:3" ht="14.25">
      <c r="A21" s="147" t="s">
        <v>36</v>
      </c>
      <c r="B21" s="152">
        <v>-0.0101954764191387</v>
      </c>
      <c r="C21" s="10"/>
    </row>
    <row r="22" spans="1:3" ht="14.25">
      <c r="A22" s="147" t="s">
        <v>1</v>
      </c>
      <c r="B22" s="152">
        <v>-0.13354888814924004</v>
      </c>
      <c r="C22" s="10"/>
    </row>
    <row r="23" spans="1:3" ht="14.25">
      <c r="A23" s="147" t="s">
        <v>0</v>
      </c>
      <c r="B23" s="152">
        <v>-0.06215980388083264</v>
      </c>
      <c r="C23" s="62"/>
    </row>
    <row r="24" spans="1:3" ht="14.25">
      <c r="A24" s="147" t="s">
        <v>37</v>
      </c>
      <c r="B24" s="152">
        <v>0.0047086931730386805</v>
      </c>
      <c r="C24" s="9"/>
    </row>
    <row r="25" spans="1:3" ht="14.25">
      <c r="A25" s="147" t="s">
        <v>38</v>
      </c>
      <c r="B25" s="152">
        <v>-0.022682423163429388</v>
      </c>
      <c r="C25" s="82"/>
    </row>
    <row r="26" spans="1:3" ht="14.25">
      <c r="A26" s="147" t="s">
        <v>39</v>
      </c>
      <c r="B26" s="152">
        <v>0.017835616438356162</v>
      </c>
      <c r="C26" s="10"/>
    </row>
    <row r="27" spans="1:3" ht="15" thickBot="1">
      <c r="A27" s="148" t="s">
        <v>133</v>
      </c>
      <c r="B27" s="155">
        <v>-0.024868590181743477</v>
      </c>
      <c r="C27" s="10"/>
    </row>
    <row r="28" spans="2:3" ht="12.75">
      <c r="B28" s="10"/>
      <c r="C28" s="10"/>
    </row>
    <row r="29" ht="12.75">
      <c r="C29" s="10"/>
    </row>
    <row r="30" spans="2:3" ht="12.75">
      <c r="B30" s="10"/>
      <c r="C30" s="10"/>
    </row>
    <row r="31" ht="12.75">
      <c r="C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6" t="s">
        <v>125</v>
      </c>
      <c r="B1" s="176"/>
      <c r="C1" s="176"/>
      <c r="D1" s="176"/>
      <c r="E1" s="176"/>
      <c r="F1" s="176"/>
      <c r="G1" s="176"/>
      <c r="H1" s="176"/>
      <c r="I1" s="176"/>
      <c r="J1" s="176"/>
      <c r="K1" s="13"/>
      <c r="L1" s="14"/>
      <c r="M1" s="14"/>
    </row>
    <row r="2" spans="1:10" ht="30.75" thickBot="1">
      <c r="A2" s="15" t="s">
        <v>49</v>
      </c>
      <c r="B2" s="15" t="s">
        <v>31</v>
      </c>
      <c r="C2" s="44" t="s">
        <v>42</v>
      </c>
      <c r="D2" s="44" t="s">
        <v>43</v>
      </c>
      <c r="E2" s="44" t="s">
        <v>50</v>
      </c>
      <c r="F2" s="44" t="s">
        <v>51</v>
      </c>
      <c r="G2" s="44" t="s">
        <v>52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69</v>
      </c>
      <c r="C3" s="117" t="s">
        <v>47</v>
      </c>
      <c r="D3" s="118" t="s">
        <v>48</v>
      </c>
      <c r="E3" s="119">
        <v>8220266.39</v>
      </c>
      <c r="F3" s="120">
        <v>31787</v>
      </c>
      <c r="G3" s="119">
        <v>258.6046619687293</v>
      </c>
      <c r="H3" s="56">
        <v>100</v>
      </c>
      <c r="I3" s="116" t="s">
        <v>141</v>
      </c>
      <c r="J3" s="121" t="s">
        <v>142</v>
      </c>
    </row>
    <row r="4" spans="1:10" ht="14.25" customHeight="1">
      <c r="A4" s="21">
        <v>2</v>
      </c>
      <c r="B4" s="116" t="s">
        <v>81</v>
      </c>
      <c r="C4" s="117" t="s">
        <v>47</v>
      </c>
      <c r="D4" s="118" t="s">
        <v>139</v>
      </c>
      <c r="E4" s="119">
        <v>1494817.86</v>
      </c>
      <c r="F4" s="120">
        <v>55237</v>
      </c>
      <c r="G4" s="119">
        <v>27.06189438238862</v>
      </c>
      <c r="H4" s="89">
        <v>100</v>
      </c>
      <c r="I4" s="116" t="s">
        <v>141</v>
      </c>
      <c r="J4" s="121" t="s">
        <v>142</v>
      </c>
    </row>
    <row r="5" spans="1:10" ht="14.25">
      <c r="A5" s="21">
        <v>3</v>
      </c>
      <c r="B5" s="116" t="s">
        <v>136</v>
      </c>
      <c r="C5" s="117" t="s">
        <v>47</v>
      </c>
      <c r="D5" s="118" t="s">
        <v>139</v>
      </c>
      <c r="E5" s="119">
        <v>1235779.7302</v>
      </c>
      <c r="F5" s="120">
        <v>2940</v>
      </c>
      <c r="G5" s="119">
        <v>420.3332415646259</v>
      </c>
      <c r="H5" s="56">
        <v>1000</v>
      </c>
      <c r="I5" s="116" t="s">
        <v>24</v>
      </c>
      <c r="J5" s="121" t="s">
        <v>41</v>
      </c>
    </row>
    <row r="6" spans="1:10" ht="14.25">
      <c r="A6" s="21">
        <v>4</v>
      </c>
      <c r="B6" s="116" t="s">
        <v>40</v>
      </c>
      <c r="C6" s="117" t="s">
        <v>47</v>
      </c>
      <c r="D6" s="118" t="s">
        <v>48</v>
      </c>
      <c r="E6" s="119">
        <v>1181950.97</v>
      </c>
      <c r="F6" s="120">
        <v>783</v>
      </c>
      <c r="G6" s="119">
        <v>1509.5159259259258</v>
      </c>
      <c r="H6" s="56">
        <v>1000</v>
      </c>
      <c r="I6" s="116" t="s">
        <v>29</v>
      </c>
      <c r="J6" s="121" t="s">
        <v>123</v>
      </c>
    </row>
    <row r="7" spans="1:10" s="45" customFormat="1" ht="14.25" collapsed="1">
      <c r="A7" s="21">
        <v>5</v>
      </c>
      <c r="B7" s="116" t="s">
        <v>98</v>
      </c>
      <c r="C7" s="117" t="s">
        <v>47</v>
      </c>
      <c r="D7" s="118" t="s">
        <v>48</v>
      </c>
      <c r="E7" s="119">
        <v>706602.49</v>
      </c>
      <c r="F7" s="120">
        <v>910</v>
      </c>
      <c r="G7" s="119">
        <v>776.4862527472527</v>
      </c>
      <c r="H7" s="56">
        <v>1000</v>
      </c>
      <c r="I7" s="116" t="s">
        <v>19</v>
      </c>
      <c r="J7" s="121" t="s">
        <v>54</v>
      </c>
    </row>
    <row r="8" spans="1:10" s="45" customFormat="1" ht="14.25">
      <c r="A8" s="21">
        <v>6</v>
      </c>
      <c r="B8" s="116" t="s">
        <v>83</v>
      </c>
      <c r="C8" s="117" t="s">
        <v>47</v>
      </c>
      <c r="D8" s="118" t="s">
        <v>48</v>
      </c>
      <c r="E8" s="119">
        <v>597785.88</v>
      </c>
      <c r="F8" s="120">
        <v>679</v>
      </c>
      <c r="G8" s="119">
        <v>880.3915758468336</v>
      </c>
      <c r="H8" s="56">
        <v>1000</v>
      </c>
      <c r="I8" s="116" t="s">
        <v>84</v>
      </c>
      <c r="J8" s="121" t="s">
        <v>56</v>
      </c>
    </row>
    <row r="9" spans="1:10" s="45" customFormat="1" ht="14.25">
      <c r="A9" s="21">
        <v>7</v>
      </c>
      <c r="B9" s="116" t="s">
        <v>134</v>
      </c>
      <c r="C9" s="117" t="s">
        <v>47</v>
      </c>
      <c r="D9" s="118" t="s">
        <v>48</v>
      </c>
      <c r="E9" s="119">
        <v>353194.586</v>
      </c>
      <c r="F9" s="120">
        <v>26857</v>
      </c>
      <c r="G9" s="119">
        <v>13.150932196447854</v>
      </c>
      <c r="H9" s="56">
        <v>10.5</v>
      </c>
      <c r="I9" s="116" t="s">
        <v>135</v>
      </c>
      <c r="J9" s="121" t="s">
        <v>144</v>
      </c>
    </row>
    <row r="10" spans="1:10" ht="15.75" thickBot="1">
      <c r="A10" s="177" t="s">
        <v>58</v>
      </c>
      <c r="B10" s="178"/>
      <c r="C10" s="122" t="s">
        <v>59</v>
      </c>
      <c r="D10" s="122" t="s">
        <v>59</v>
      </c>
      <c r="E10" s="105">
        <f>SUM(E3:E9)</f>
        <v>13790397.906200001</v>
      </c>
      <c r="F10" s="106">
        <f>SUM(F3:F9)</f>
        <v>119193</v>
      </c>
      <c r="G10" s="122" t="s">
        <v>59</v>
      </c>
      <c r="H10" s="122" t="s">
        <v>59</v>
      </c>
      <c r="I10" s="122" t="s">
        <v>59</v>
      </c>
      <c r="J10" s="123" t="s">
        <v>59</v>
      </c>
    </row>
  </sheetData>
  <mergeCells count="2">
    <mergeCell ref="A1:J1"/>
    <mergeCell ref="A10:B10"/>
  </mergeCells>
  <hyperlinks>
    <hyperlink ref="J10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8" t="s">
        <v>117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5.75" customHeight="1" thickBot="1">
      <c r="A2" s="181" t="s">
        <v>49</v>
      </c>
      <c r="B2" s="109"/>
      <c r="C2" s="110"/>
      <c r="D2" s="111"/>
      <c r="E2" s="183" t="s">
        <v>82</v>
      </c>
      <c r="F2" s="183"/>
      <c r="G2" s="183"/>
      <c r="H2" s="183"/>
      <c r="I2" s="183"/>
      <c r="J2" s="183"/>
    </row>
    <row r="3" spans="1:10" ht="75.75" thickBot="1">
      <c r="A3" s="182"/>
      <c r="B3" s="112" t="s">
        <v>31</v>
      </c>
      <c r="C3" s="26" t="s">
        <v>13</v>
      </c>
      <c r="D3" s="26" t="s">
        <v>14</v>
      </c>
      <c r="E3" s="17" t="s">
        <v>114</v>
      </c>
      <c r="F3" s="17" t="s">
        <v>132</v>
      </c>
      <c r="G3" s="17" t="s">
        <v>127</v>
      </c>
      <c r="H3" s="17" t="s">
        <v>108</v>
      </c>
      <c r="I3" s="17" t="s">
        <v>60</v>
      </c>
      <c r="J3" s="17" t="s">
        <v>115</v>
      </c>
    </row>
    <row r="4" spans="1:10" ht="14.25" collapsed="1">
      <c r="A4" s="21">
        <v>1</v>
      </c>
      <c r="B4" s="27" t="s">
        <v>83</v>
      </c>
      <c r="C4" s="113">
        <v>38441</v>
      </c>
      <c r="D4" s="113">
        <v>38625</v>
      </c>
      <c r="E4" s="107">
        <v>0.005233069666700674</v>
      </c>
      <c r="F4" s="107">
        <v>-0.00966420263047385</v>
      </c>
      <c r="G4" s="107">
        <v>-0.05124172743156241</v>
      </c>
      <c r="H4" s="107">
        <v>-0.08680475641446339</v>
      </c>
      <c r="I4" s="107">
        <v>-0.11960842415316708</v>
      </c>
      <c r="J4" s="114">
        <v>-0.012051125477076652</v>
      </c>
    </row>
    <row r="5" spans="1:10" ht="14.25" collapsed="1">
      <c r="A5" s="21">
        <v>2</v>
      </c>
      <c r="B5" s="27" t="s">
        <v>134</v>
      </c>
      <c r="C5" s="113">
        <v>38572</v>
      </c>
      <c r="D5" s="113">
        <v>38888</v>
      </c>
      <c r="E5" s="107" t="s">
        <v>27</v>
      </c>
      <c r="F5" s="107" t="s">
        <v>27</v>
      </c>
      <c r="G5" s="107">
        <v>-0.020947250295071607</v>
      </c>
      <c r="H5" s="107">
        <v>-0.7977282626778857</v>
      </c>
      <c r="I5" s="107">
        <v>0.2524697329950236</v>
      </c>
      <c r="J5" s="114">
        <v>0.02326993328283722</v>
      </c>
    </row>
    <row r="6" spans="1:10" ht="14.25">
      <c r="A6" s="21">
        <v>3</v>
      </c>
      <c r="B6" s="27" t="s">
        <v>69</v>
      </c>
      <c r="C6" s="113">
        <v>38862</v>
      </c>
      <c r="D6" s="113">
        <v>38958</v>
      </c>
      <c r="E6" s="107">
        <v>-0.00512028148363497</v>
      </c>
      <c r="F6" s="107">
        <v>-0.05254952531329116</v>
      </c>
      <c r="G6" s="107">
        <v>-0.1592982132402756</v>
      </c>
      <c r="H6" s="107">
        <v>-0.22046354139394087</v>
      </c>
      <c r="I6" s="107">
        <v>1.5860466196873273</v>
      </c>
      <c r="J6" s="114">
        <v>0.10409768877599523</v>
      </c>
    </row>
    <row r="7" spans="1:10" ht="14.25">
      <c r="A7" s="21">
        <v>4</v>
      </c>
      <c r="B7" s="27" t="s">
        <v>136</v>
      </c>
      <c r="C7" s="113">
        <v>39048</v>
      </c>
      <c r="D7" s="113">
        <v>39140</v>
      </c>
      <c r="E7" s="107">
        <v>0.002142607604837421</v>
      </c>
      <c r="F7" s="107">
        <v>0.0006697584937163104</v>
      </c>
      <c r="G7" s="107">
        <v>-0.04858863915690925</v>
      </c>
      <c r="H7" s="107">
        <v>-0.12491073061419344</v>
      </c>
      <c r="I7" s="107">
        <v>-0.5796667584353733</v>
      </c>
      <c r="J7" s="114">
        <v>-0.09088675282055603</v>
      </c>
    </row>
    <row r="8" spans="1:10" ht="14.25">
      <c r="A8" s="21">
        <v>5</v>
      </c>
      <c r="B8" s="27" t="s">
        <v>40</v>
      </c>
      <c r="C8" s="113">
        <v>39100</v>
      </c>
      <c r="D8" s="113">
        <v>39268</v>
      </c>
      <c r="E8" s="107">
        <v>-0.0008432488889641432</v>
      </c>
      <c r="F8" s="107" t="s">
        <v>27</v>
      </c>
      <c r="G8" s="107">
        <v>0.13363007551178363</v>
      </c>
      <c r="H8" s="107">
        <v>0.11363553206673016</v>
      </c>
      <c r="I8" s="107">
        <v>0.5095159259260322</v>
      </c>
      <c r="J8" s="114">
        <v>0.04821362279174313</v>
      </c>
    </row>
    <row r="9" spans="1:10" ht="14.25">
      <c r="A9" s="21">
        <v>6</v>
      </c>
      <c r="B9" s="27" t="s">
        <v>98</v>
      </c>
      <c r="C9" s="113">
        <v>39647</v>
      </c>
      <c r="D9" s="113">
        <v>39861</v>
      </c>
      <c r="E9" s="107">
        <v>-0.02387307123398974</v>
      </c>
      <c r="F9" s="107">
        <v>-0.034267844691761584</v>
      </c>
      <c r="G9" s="107">
        <v>-0.03744159197500718</v>
      </c>
      <c r="H9" s="107">
        <v>-0.18564887179345102</v>
      </c>
      <c r="I9" s="107">
        <v>-0.22351374725275397</v>
      </c>
      <c r="J9" s="114">
        <v>-0.03490395178595829</v>
      </c>
    </row>
    <row r="10" spans="1:10" ht="14.25">
      <c r="A10" s="21">
        <v>7</v>
      </c>
      <c r="B10" s="27" t="s">
        <v>81</v>
      </c>
      <c r="C10" s="113">
        <v>40253</v>
      </c>
      <c r="D10" s="113">
        <v>40445</v>
      </c>
      <c r="E10" s="107">
        <v>-0.021908791545781847</v>
      </c>
      <c r="F10" s="107">
        <v>-0.035333326431060685</v>
      </c>
      <c r="G10" s="107">
        <v>-0.1363830621117409</v>
      </c>
      <c r="H10" s="107">
        <v>-0.26249422887263896</v>
      </c>
      <c r="I10" s="107">
        <v>-0.7293810561761154</v>
      </c>
      <c r="J10" s="114">
        <v>-0.21081913513772188</v>
      </c>
    </row>
    <row r="11" spans="1:10" ht="15.75" thickBot="1">
      <c r="A11" s="156"/>
      <c r="B11" s="161" t="s">
        <v>129</v>
      </c>
      <c r="C11" s="162" t="s">
        <v>59</v>
      </c>
      <c r="D11" s="162" t="s">
        <v>59</v>
      </c>
      <c r="E11" s="163">
        <f>AVERAGE(E4:E10)</f>
        <v>-0.0073949526468054345</v>
      </c>
      <c r="F11" s="163">
        <f>AVERAGE(F4:F10)</f>
        <v>-0.026229028114574192</v>
      </c>
      <c r="G11" s="163">
        <f>AVERAGE(G4:G10)</f>
        <v>-0.045752915528397615</v>
      </c>
      <c r="H11" s="163">
        <f>AVERAGE(H4:H10)</f>
        <v>-0.22348783709997758</v>
      </c>
      <c r="I11" s="163">
        <f>AVERAGE(I4:I10)</f>
        <v>0.09940889894156767</v>
      </c>
      <c r="J11" s="162" t="s">
        <v>59</v>
      </c>
    </row>
    <row r="12" spans="1:10" ht="15" thickBot="1">
      <c r="A12" s="189" t="s">
        <v>116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8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4">
    <mergeCell ref="A2:A3"/>
    <mergeCell ref="A1:J1"/>
    <mergeCell ref="E2:J2"/>
    <mergeCell ref="A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5"/>
  <sheetViews>
    <sheetView zoomScale="85" zoomScaleNormal="85" workbookViewId="0" topLeftCell="A1">
      <selection activeCell="C7" sqref="C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5" t="s">
        <v>111</v>
      </c>
      <c r="B1" s="185"/>
      <c r="C1" s="185"/>
      <c r="D1" s="185"/>
      <c r="E1" s="185"/>
      <c r="F1" s="185"/>
      <c r="G1" s="185"/>
    </row>
    <row r="2" spans="1:7" s="31" customFormat="1" ht="15.75" customHeight="1" thickBot="1">
      <c r="A2" s="181" t="s">
        <v>49</v>
      </c>
      <c r="B2" s="97"/>
      <c r="C2" s="186" t="s">
        <v>32</v>
      </c>
      <c r="D2" s="187"/>
      <c r="E2" s="186" t="s">
        <v>33</v>
      </c>
      <c r="F2" s="187"/>
      <c r="G2" s="98"/>
    </row>
    <row r="3" spans="1:7" s="31" customFormat="1" ht="45.75" thickBot="1">
      <c r="A3" s="182"/>
      <c r="B3" s="35" t="s">
        <v>31</v>
      </c>
      <c r="C3" s="35" t="s">
        <v>61</v>
      </c>
      <c r="D3" s="35" t="s">
        <v>34</v>
      </c>
      <c r="E3" s="35" t="s">
        <v>35</v>
      </c>
      <c r="F3" s="35" t="s">
        <v>34</v>
      </c>
      <c r="G3" s="36" t="s">
        <v>122</v>
      </c>
    </row>
    <row r="4" spans="1:7" s="31" customFormat="1" ht="14.25">
      <c r="A4" s="21">
        <v>1</v>
      </c>
      <c r="B4" s="37" t="s">
        <v>83</v>
      </c>
      <c r="C4" s="38">
        <v>3.1119699999999724</v>
      </c>
      <c r="D4" s="107">
        <v>0.005233069666701827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136</v>
      </c>
      <c r="C5" s="38">
        <v>2.642130000000121</v>
      </c>
      <c r="D5" s="107">
        <v>0.002142607604837935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40</v>
      </c>
      <c r="C6" s="38">
        <v>-0.9975200000000186</v>
      </c>
      <c r="D6" s="107">
        <v>-0.0008432488890535028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98</v>
      </c>
      <c r="C7" s="38">
        <v>-17.281329999999958</v>
      </c>
      <c r="D7" s="107">
        <v>-0.0238730712339999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81</v>
      </c>
      <c r="C8" s="38">
        <v>-33.483229999999985</v>
      </c>
      <c r="D8" s="107">
        <v>-0.02190879154578106</v>
      </c>
      <c r="E8" s="39">
        <v>0</v>
      </c>
      <c r="F8" s="107">
        <v>0</v>
      </c>
      <c r="G8" s="40">
        <v>0</v>
      </c>
    </row>
    <row r="9" spans="1:7" s="31" customFormat="1" ht="14.25">
      <c r="A9" s="21">
        <v>6</v>
      </c>
      <c r="B9" s="37" t="s">
        <v>69</v>
      </c>
      <c r="C9" s="38">
        <v>-42.306700000000184</v>
      </c>
      <c r="D9" s="107">
        <v>-0.005120281483646179</v>
      </c>
      <c r="E9" s="39">
        <v>0</v>
      </c>
      <c r="F9" s="107">
        <v>0</v>
      </c>
      <c r="G9" s="40">
        <v>0</v>
      </c>
    </row>
    <row r="10" spans="1:7" s="31" customFormat="1" ht="14.25">
      <c r="A10" s="21">
        <v>7</v>
      </c>
      <c r="B10" s="37" t="s">
        <v>134</v>
      </c>
      <c r="C10" s="38" t="s">
        <v>27</v>
      </c>
      <c r="D10" s="107" t="s">
        <v>27</v>
      </c>
      <c r="E10" s="39" t="s">
        <v>27</v>
      </c>
      <c r="F10" s="107" t="s">
        <v>27</v>
      </c>
      <c r="G10" s="40" t="s">
        <v>27</v>
      </c>
    </row>
    <row r="11" spans="1:7" s="31" customFormat="1" ht="15.75" thickBot="1">
      <c r="A11" s="124"/>
      <c r="B11" s="99" t="s">
        <v>58</v>
      </c>
      <c r="C11" s="125">
        <v>-88.31468000000005</v>
      </c>
      <c r="D11" s="104">
        <v>-0.006529485968573933</v>
      </c>
      <c r="E11" s="101">
        <v>0</v>
      </c>
      <c r="F11" s="104">
        <v>0</v>
      </c>
      <c r="G11" s="102">
        <v>0</v>
      </c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31</v>
      </c>
      <c r="C38" s="35" t="s">
        <v>66</v>
      </c>
      <c r="D38" s="35" t="s">
        <v>67</v>
      </c>
      <c r="E38" s="36" t="s">
        <v>62</v>
      </c>
    </row>
    <row r="39" spans="1:5" ht="14.25">
      <c r="A39" s="22">
        <v>1</v>
      </c>
      <c r="B39" s="37" t="str">
        <f aca="true" t="shared" si="0" ref="B39:D40">B4</f>
        <v>Оптімум</v>
      </c>
      <c r="C39" s="129">
        <f t="shared" si="0"/>
        <v>3.1119699999999724</v>
      </c>
      <c r="D39" s="107">
        <f t="shared" si="0"/>
        <v>0.005233069666701827</v>
      </c>
      <c r="E39" s="130">
        <f aca="true" t="shared" si="1" ref="E39:E44">G4</f>
        <v>0</v>
      </c>
    </row>
    <row r="40" spans="1:5" ht="14.25">
      <c r="A40" s="22">
        <v>2</v>
      </c>
      <c r="B40" s="37" t="str">
        <f t="shared" si="0"/>
        <v>ТАСК Український Капітал</v>
      </c>
      <c r="C40" s="129">
        <f t="shared" si="0"/>
        <v>2.642130000000121</v>
      </c>
      <c r="D40" s="107">
        <f t="shared" si="0"/>
        <v>0.002142607604837935</v>
      </c>
      <c r="E40" s="130">
        <f t="shared" si="1"/>
        <v>0</v>
      </c>
    </row>
    <row r="41" spans="1:5" ht="14.25">
      <c r="A41" s="22">
        <v>3</v>
      </c>
      <c r="B41" s="37" t="str">
        <f aca="true" t="shared" si="2" ref="B41:D44">B6</f>
        <v>Збалансований фонд "Паритет"</v>
      </c>
      <c r="C41" s="129">
        <f t="shared" si="2"/>
        <v>-0.9975200000000186</v>
      </c>
      <c r="D41" s="107">
        <f t="shared" si="2"/>
        <v>-0.0008432488890535028</v>
      </c>
      <c r="E41" s="130">
        <f t="shared" si="1"/>
        <v>0</v>
      </c>
    </row>
    <row r="42" spans="1:5" ht="14.25">
      <c r="A42" s="22">
        <v>4</v>
      </c>
      <c r="B42" s="37" t="str">
        <f t="shared" si="2"/>
        <v>УНІВЕР.УА/Отаман: Фонд Перспективних Акцій</v>
      </c>
      <c r="C42" s="129">
        <f t="shared" si="2"/>
        <v>-17.281329999999958</v>
      </c>
      <c r="D42" s="107">
        <f t="shared" si="2"/>
        <v>-0.0238730712339999</v>
      </c>
      <c r="E42" s="130">
        <f t="shared" si="1"/>
        <v>0</v>
      </c>
    </row>
    <row r="43" spans="1:5" ht="14.25">
      <c r="A43" s="22">
        <v>5</v>
      </c>
      <c r="B43" s="37" t="str">
        <f t="shared" si="2"/>
        <v>Аурум</v>
      </c>
      <c r="C43" s="129">
        <f t="shared" si="2"/>
        <v>-33.483229999999985</v>
      </c>
      <c r="D43" s="107">
        <f t="shared" si="2"/>
        <v>-0.02190879154578106</v>
      </c>
      <c r="E43" s="130">
        <f t="shared" si="1"/>
        <v>0</v>
      </c>
    </row>
    <row r="44" spans="1:5" ht="14.25">
      <c r="A44" s="22">
        <v>6</v>
      </c>
      <c r="B44" s="37" t="str">
        <f t="shared" si="2"/>
        <v>Платинум</v>
      </c>
      <c r="C44" s="129">
        <f t="shared" si="2"/>
        <v>-42.306700000000184</v>
      </c>
      <c r="D44" s="107">
        <f t="shared" si="2"/>
        <v>-0.005120281483646179</v>
      </c>
      <c r="E44" s="130">
        <f t="shared" si="1"/>
        <v>0</v>
      </c>
    </row>
    <row r="45" ht="14.25">
      <c r="B45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31</v>
      </c>
      <c r="B1" s="72" t="s">
        <v>106</v>
      </c>
      <c r="C1" s="10"/>
      <c r="D1" s="10"/>
    </row>
    <row r="2" spans="1:4" ht="14.25">
      <c r="A2" s="27" t="s">
        <v>98</v>
      </c>
      <c r="B2" s="107">
        <v>-0.02387307123398974</v>
      </c>
      <c r="C2" s="10"/>
      <c r="D2" s="10"/>
    </row>
    <row r="3" spans="1:4" ht="14.25">
      <c r="A3" s="27" t="s">
        <v>81</v>
      </c>
      <c r="B3" s="149">
        <v>-0.021908791545781847</v>
      </c>
      <c r="C3" s="10"/>
      <c r="D3" s="10"/>
    </row>
    <row r="4" spans="1:4" ht="14.25">
      <c r="A4" s="27" t="s">
        <v>69</v>
      </c>
      <c r="B4" s="107">
        <v>-0.00512028148363497</v>
      </c>
      <c r="C4" s="10"/>
      <c r="D4" s="10"/>
    </row>
    <row r="5" spans="1:4" ht="14.25">
      <c r="A5" s="27" t="s">
        <v>40</v>
      </c>
      <c r="B5" s="107">
        <v>-0.0008432488889641432</v>
      </c>
      <c r="C5" s="10"/>
      <c r="D5" s="10"/>
    </row>
    <row r="6" spans="1:4" ht="14.25">
      <c r="A6" s="27" t="s">
        <v>136</v>
      </c>
      <c r="B6" s="107">
        <v>0.002142607604837421</v>
      </c>
      <c r="C6" s="10"/>
      <c r="D6" s="10"/>
    </row>
    <row r="7" spans="1:4" ht="14.25">
      <c r="A7" s="27" t="s">
        <v>83</v>
      </c>
      <c r="B7" s="149">
        <v>0.005233069666700674</v>
      </c>
      <c r="C7" s="10"/>
      <c r="D7" s="10"/>
    </row>
    <row r="8" spans="1:4" ht="14.25">
      <c r="A8" s="27" t="s">
        <v>36</v>
      </c>
      <c r="B8" s="150">
        <v>-0.00739495264680543</v>
      </c>
      <c r="C8" s="10"/>
      <c r="D8" s="10"/>
    </row>
    <row r="9" spans="1:4" ht="14.25">
      <c r="A9" s="27" t="s">
        <v>1</v>
      </c>
      <c r="B9" s="150">
        <v>-0.13354888814924004</v>
      </c>
      <c r="C9" s="10"/>
      <c r="D9" s="10"/>
    </row>
    <row r="10" spans="1:4" ht="14.25">
      <c r="A10" s="27" t="s">
        <v>0</v>
      </c>
      <c r="B10" s="150">
        <v>-0.06215980388083264</v>
      </c>
      <c r="C10" s="10"/>
      <c r="D10" s="10"/>
    </row>
    <row r="11" spans="1:4" ht="14.25">
      <c r="A11" s="27" t="s">
        <v>37</v>
      </c>
      <c r="B11" s="150">
        <v>0.0047086931730386805</v>
      </c>
      <c r="C11" s="10"/>
      <c r="D11" s="10"/>
    </row>
    <row r="12" spans="1:4" ht="14.25">
      <c r="A12" s="27" t="s">
        <v>38</v>
      </c>
      <c r="B12" s="150">
        <v>-0.022682423163429388</v>
      </c>
      <c r="C12" s="10"/>
      <c r="D12" s="10"/>
    </row>
    <row r="13" spans="1:4" ht="14.25">
      <c r="A13" s="27" t="s">
        <v>39</v>
      </c>
      <c r="B13" s="150">
        <v>0.017835616438356162</v>
      </c>
      <c r="C13" s="10"/>
      <c r="D13" s="10"/>
    </row>
    <row r="14" spans="1:4" ht="15" thickBot="1">
      <c r="A14" s="84" t="s">
        <v>133</v>
      </c>
      <c r="B14" s="151">
        <v>-0.024868590181743477</v>
      </c>
      <c r="C14" s="10"/>
      <c r="D14" s="10"/>
    </row>
    <row r="15" spans="2:4" ht="12.75">
      <c r="B15" s="10"/>
      <c r="C15" s="10"/>
      <c r="D15" s="10"/>
    </row>
    <row r="16" spans="1:4" ht="14.25">
      <c r="A16" s="58"/>
      <c r="B16" s="59"/>
      <c r="C16" s="10"/>
      <c r="D16" s="10"/>
    </row>
    <row r="17" spans="1:4" ht="14.25">
      <c r="A17" s="58"/>
      <c r="B17" s="59"/>
      <c r="C17" s="10"/>
      <c r="D17" s="10"/>
    </row>
    <row r="18" spans="1:4" ht="14.25">
      <c r="A18" s="58"/>
      <c r="B18" s="59"/>
      <c r="C18" s="10"/>
      <c r="D18" s="10"/>
    </row>
    <row r="19" spans="1:4" ht="14.25">
      <c r="A19" s="58"/>
      <c r="B19" s="59"/>
      <c r="C19" s="10"/>
      <c r="D19" s="10"/>
    </row>
    <row r="20" spans="1:4" ht="14.25">
      <c r="A20" s="58"/>
      <c r="B20" s="59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2016-04-07T13:38:48Z</dcterms:modified>
  <cp:category/>
  <cp:version/>
  <cp:contentType/>
  <cp:contentStatus/>
</cp:coreProperties>
</file>