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АНАЛІТИКА РИНКУ - КВАРТАЛЬНІ ЗВІТИ\2025\Q1 2025\! final\"/>
    </mc:Choice>
  </mc:AlternateContent>
  <xr:revisionPtr revIDLastSave="0" documentId="13_ncr:1_{AFB18511-26EA-4AEA-BCD4-C5BD220E1892}" xr6:coauthVersionLast="36" xr6:coauthVersionMax="36" xr10:uidLastSave="{00000000-0000-0000-0000-000000000000}"/>
  <bookViews>
    <workbookView xWindow="3348" yWindow="0" windowWidth="21732" windowHeight="9696" tabRatio="917" xr2:uid="{00000000-000D-0000-FFFF-FFFF00000000}"/>
  </bookViews>
  <sheets>
    <sheet name="НПФ в управлінні" sheetId="47" r:id="rId1"/>
    <sheet name="Адміністрування НПФ" sheetId="48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_________________a11" localSheetId="1" hidden="1">{#N/A,#N/A,FALSE,"т02бд"}</definedName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1" hidden="1">{#N/A,#N/A,FALSE,"т04"}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1" hidden="1">{#N/A,#N/A,FALSE,"т02бд"}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1" hidden="1">{#N/A,#N/A,FALSE,"т04"}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1" hidden="1">{#N/A,#N/A,FALSE,"т02бд"}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1" hidden="1">{#N/A,#N/A,FALSE,"т04"}</definedName>
    <definedName name="________________t06" localSheetId="0" hidden="1">{#N/A,#N/A,FALSE,"т04"}</definedName>
    <definedName name="________________t06" hidden="1">{#N/A,#N/A,FALSE,"т04"}</definedName>
    <definedName name="______________a11" localSheetId="1" hidden="1">{#N/A,#N/A,FALSE,"т02бд"}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1" hidden="1">{#N/A,#N/A,FALSE,"т04"}</definedName>
    <definedName name="______________t06" localSheetId="0" hidden="1">{#N/A,#N/A,FALSE,"т04"}</definedName>
    <definedName name="______________t06" hidden="1">{#N/A,#N/A,FALSE,"т04"}</definedName>
    <definedName name="____________a11" localSheetId="1" hidden="1">{#N/A,#N/A,FALSE,"т02бд"}</definedName>
    <definedName name="____________a11" localSheetId="0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0" hidden="1">{#N/A,#N/A,FALSE,"т04"}</definedName>
    <definedName name="____________t06" hidden="1">{#N/A,#N/A,FALSE,"т04"}</definedName>
    <definedName name="___________a11" localSheetId="1" hidden="1">{#N/A,#N/A,FALSE,"т02бд"}</definedName>
    <definedName name="___________a11" localSheetId="0" hidden="1">{#N/A,#N/A,FALSE,"т02бд"}</definedName>
    <definedName name="___________a11" hidden="1">{#N/A,#N/A,FALSE,"т02бд"}</definedName>
    <definedName name="___________t06" localSheetId="1" hidden="1">{#N/A,#N/A,FALSE,"т04"}</definedName>
    <definedName name="___________t06" localSheetId="0" hidden="1">{#N/A,#N/A,FALSE,"т04"}</definedName>
    <definedName name="___________t06" hidden="1">{#N/A,#N/A,FALSE,"т04"}</definedName>
    <definedName name="__________a11" localSheetId="1" hidden="1">{#N/A,#N/A,FALSE,"т02бд"}</definedName>
    <definedName name="__________a11" localSheetId="0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0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0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0" hidden="1">{#N/A,#N/A,FALSE,"т04"}</definedName>
    <definedName name="________t06" hidden="1">{#N/A,#N/A,FALSE,"т04"}</definedName>
    <definedName name="_______a11" localSheetId="1" hidden="1">{#N/A,#N/A,FALSE,"т02бд"}</definedName>
    <definedName name="_______a11" localSheetId="0" hidden="1">{#N/A,#N/A,FALSE,"т02бд"}</definedName>
    <definedName name="_______a11" hidden="1">{#N/A,#N/A,FALSE,"т02бд"}</definedName>
    <definedName name="_______t06" localSheetId="1" hidden="1">{#N/A,#N/A,FALSE,"т04"}</definedName>
    <definedName name="_______t06" localSheetId="0" hidden="1">{#N/A,#N/A,FALSE,"т04"}</definedName>
    <definedName name="_______t06" hidden="1">{#N/A,#N/A,FALSE,"т04"}</definedName>
    <definedName name="______a11" localSheetId="1" hidden="1">{#N/A,#N/A,FALSE,"т02бд"}</definedName>
    <definedName name="______a11" localSheetId="0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0" hidden="1">{#N/A,#N/A,FALSE,"т04"}</definedName>
    <definedName name="______t06" hidden="1">{#N/A,#N/A,FALSE,"т04"}</definedName>
    <definedName name="____a11" localSheetId="1" hidden="1">{#N/A,#N/A,FALSE,"т02бд"}</definedName>
    <definedName name="____a11" localSheetId="0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0" hidden="1">{#N/A,#N/A,FALSE,"т04"}</definedName>
    <definedName name="____t06" hidden="1">{#N/A,#N/A,FALSE,"т04"}</definedName>
    <definedName name="___a11" localSheetId="1" hidden="1">{#N/A,#N/A,FALSE,"т02бд"}</definedName>
    <definedName name="___a11" localSheetId="0" hidden="1">{#N/A,#N/A,FALSE,"т02бд"}</definedName>
    <definedName name="___a11" hidden="1">{#N/A,#N/A,FALSE,"т02бд"}</definedName>
    <definedName name="___t06" localSheetId="1" hidden="1">{#N/A,#N/A,FALSE,"т04"}</definedName>
    <definedName name="___t06" localSheetId="0" hidden="1">{#N/A,#N/A,FALSE,"т04"}</definedName>
    <definedName name="___t06" hidden="1">{#N/A,#N/A,FALSE,"т04"}</definedName>
    <definedName name="__a11" localSheetId="1" hidden="1">{#N/A,#N/A,FALSE,"т02бд"}</definedName>
    <definedName name="__a11" localSheetId="0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0" hidden="1">{#N/A,#N/A,FALSE,"т04"}</definedName>
    <definedName name="__t06" hidden="1">{#N/A,#N/A,FALSE,"т04"}</definedName>
    <definedName name="_18_Лют_09" localSheetId="1">#REF!</definedName>
    <definedName name="_18_Лют_09" localSheetId="0">#REF!</definedName>
    <definedName name="_18_Лют_09">#REF!</definedName>
    <definedName name="_19_Лют_09" localSheetId="1">#REF!</definedName>
    <definedName name="_19_Лют_09" localSheetId="0">#REF!</definedName>
    <definedName name="_19_Лют_09">#REF!</definedName>
    <definedName name="_19_Лют_09_ВЧА" localSheetId="1">#REF!</definedName>
    <definedName name="_19_Лют_09_ВЧА" localSheetId="0">#REF!</definedName>
    <definedName name="_19_Лют_09_ВЧА">#REF!</definedName>
    <definedName name="_a11" localSheetId="1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1" hidden="1">{#N/A,#N/A,FALSE,"т04"}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1">[2]табл1!#REF!</definedName>
    <definedName name="cevv" localSheetId="0">[3]табл1!#REF!</definedName>
    <definedName name="cevv">[2]табл1!#REF!</definedName>
    <definedName name="d" localSheetId="1" hidden="1">{#N/A,#N/A,FALSE,"т02бд"}</definedName>
    <definedName name="d" localSheetId="0" hidden="1">{#N/A,#N/A,FALSE,"т02бд"}</definedName>
    <definedName name="d" hidden="1">{#N/A,#N/A,FALSE,"т02бд"}</definedName>
    <definedName name="ic" localSheetId="1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1" hidden="1">{#N/A,#N/A,FALSE,"т02бд"}</definedName>
    <definedName name="q" localSheetId="0" hidden="1">{#N/A,#N/A,FALSE,"т02бд"}</definedName>
    <definedName name="q" hidden="1">{#N/A,#N/A,FALSE,"т02бд"}</definedName>
    <definedName name="tt" localSheetId="1" hidden="1">{#N/A,#N/A,FALSE,"т02бд"}</definedName>
    <definedName name="tt" localSheetId="0" hidden="1">{#N/A,#N/A,FALSE,"т02бд"}</definedName>
    <definedName name="tt" hidden="1">{#N/A,#N/A,FALSE,"т02бд"}</definedName>
    <definedName name="V">'[4]146024'!$A$1:$K$1</definedName>
    <definedName name="ven_vcha" localSheetId="1" hidden="1">{#N/A,#N/A,FALSE,"т02бд"}</definedName>
    <definedName name="ven_vcha" localSheetId="0" hidden="1">{#N/A,#N/A,FALSE,"т02бд"}</definedName>
    <definedName name="ven_vcha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0">#REF!</definedName>
    <definedName name="_xlnm.Database">#REF!</definedName>
    <definedName name="ГЦ" localSheetId="1" hidden="1">{#N/A,#N/A,FALSE,"т02бд"}</definedName>
    <definedName name="ГЦ" localSheetId="0" hidden="1">{#N/A,#N/A,FALSE,"т02бд"}</definedName>
    <definedName name="ГЦ" hidden="1">{#N/A,#N/A,FALSE,"т02бд"}</definedName>
    <definedName name="д17.1">'[5]д17-1'!$A$1:$H$1</definedName>
    <definedName name="ее" localSheetId="1" hidden="1">{#N/A,#N/A,FALSE,"т02бд"}</definedName>
    <definedName name="ее" localSheetId="0" hidden="1">{#N/A,#N/A,FALSE,"т02бд"}</definedName>
    <definedName name="ее" hidden="1">{#N/A,#N/A,FALSE,"т02бд"}</definedName>
    <definedName name="збз1998" localSheetId="1">#REF!</definedName>
    <definedName name="збз1998" localSheetId="0">#REF!</definedName>
    <definedName name="збз1998">#REF!</definedName>
    <definedName name="ии" localSheetId="1" hidden="1">{#N/A,#N/A,FALSE,"т02бд"}</definedName>
    <definedName name="ии" localSheetId="0" hidden="1">{#N/A,#N/A,FALSE,"т02бд"}</definedName>
    <definedName name="ии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1" hidden="1">{#N/A,#N/A,FALSE,"т02бд"}</definedName>
    <definedName name="нн" localSheetId="0" hidden="1">{#N/A,#N/A,FALSE,"т02бд"}</definedName>
    <definedName name="нн" hidden="1">{#N/A,#N/A,FALSE,"т02бд"}</definedName>
    <definedName name="Список">'[4]146024'!$A$8:$A$88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0">#REF!</definedName>
    <definedName name="т01">#REF!</definedName>
    <definedName name="т05" localSheetId="1" hidden="1">{#N/A,#N/A,FALSE,"т04"}</definedName>
    <definedName name="т05" localSheetId="0" hidden="1">{#N/A,#N/A,FALSE,"т04"}</definedName>
    <definedName name="т05" hidden="1">{#N/A,#N/A,FALSE,"т04"}</definedName>
    <definedName name="т06" localSheetId="1">#REF!</definedName>
    <definedName name="т06" localSheetId="0">#REF!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 localSheetId="1">#REF!</definedName>
    <definedName name="т17.2" localSheetId="0">#REF!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 localSheetId="1">#REF!</definedName>
    <definedName name="т17.4" localSheetId="0">#REF!</definedName>
    <definedName name="т17.4">#REF!</definedName>
    <definedName name="т17.4.1999" localSheetId="1">#REF!</definedName>
    <definedName name="т17.4.1999" localSheetId="0">#REF!</definedName>
    <definedName name="т17.4.1999">#REF!</definedName>
    <definedName name="т17.4.2001" localSheetId="1">#REF!</definedName>
    <definedName name="т17.4.2001" localSheetId="0">#REF!</definedName>
    <definedName name="т17.4.2001">#REF!</definedName>
    <definedName name="т17.5" localSheetId="1">#REF!</definedName>
    <definedName name="т17.5" localSheetId="0">#REF!</definedName>
    <definedName name="т17.5">#REF!</definedName>
    <definedName name="т17.5.2001" localSheetId="1">#REF!</definedName>
    <definedName name="т17.5.2001" localSheetId="0">#REF!</definedName>
    <definedName name="т17.5.2001">#REF!</definedName>
    <definedName name="т17.7" localSheetId="1">#REF!</definedName>
    <definedName name="т17.7" localSheetId="0">#REF!</definedName>
    <definedName name="т17.7">#REF!</definedName>
    <definedName name="т17мб">'[11]т17мб(шаблон)'!$A$1</definedName>
    <definedName name="Усі_банки">'[4]146024'!$A$8:$K$88</definedName>
    <definedName name="ц" localSheetId="1" hidden="1">{#N/A,#N/A,FALSE,"т02бд"}</definedName>
    <definedName name="ц" localSheetId="0" hidden="1">{#N/A,#N/A,FALSE,"т02бд"}</definedName>
    <definedName name="ц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91029"/>
</workbook>
</file>

<file path=xl/calcChain.xml><?xml version="1.0" encoding="utf-8"?>
<calcChain xmlns="http://schemas.openxmlformats.org/spreadsheetml/2006/main">
  <c r="L313" i="48" l="1"/>
  <c r="K313" i="48"/>
  <c r="J313" i="48"/>
  <c r="I313" i="48"/>
  <c r="H313" i="48"/>
  <c r="L314" i="48"/>
  <c r="K314" i="48"/>
  <c r="J314" i="48"/>
  <c r="I314" i="48"/>
  <c r="H314" i="48"/>
  <c r="I228" i="48"/>
  <c r="J228" i="48" s="1"/>
  <c r="H228" i="48"/>
  <c r="I244" i="48"/>
  <c r="J244" i="48" s="1"/>
  <c r="H244" i="48"/>
  <c r="H241" i="48"/>
  <c r="H245" i="48"/>
  <c r="I241" i="48"/>
  <c r="I245" i="48"/>
  <c r="F25" i="47" l="1"/>
  <c r="F269" i="48"/>
  <c r="E269" i="48"/>
  <c r="D269" i="48"/>
  <c r="C269" i="48"/>
  <c r="B269" i="48"/>
  <c r="F262" i="48" l="1"/>
  <c r="E262" i="48"/>
  <c r="D262" i="48"/>
  <c r="C262" i="48"/>
  <c r="B262" i="48"/>
  <c r="K22" i="47" l="1"/>
  <c r="J22" i="47"/>
  <c r="I22" i="47"/>
  <c r="E25" i="47"/>
  <c r="E27" i="47" s="1"/>
  <c r="D25" i="47"/>
  <c r="D27" i="47" s="1"/>
  <c r="C16" i="47"/>
  <c r="E5" i="47"/>
  <c r="F5" i="47"/>
  <c r="B174" i="48" l="1"/>
  <c r="F174" i="48" l="1"/>
  <c r="G174" i="48"/>
  <c r="B116" i="48"/>
  <c r="F116" i="48" s="1"/>
  <c r="B78" i="48"/>
  <c r="B61" i="48"/>
  <c r="G78" i="48" l="1"/>
  <c r="F78" i="48"/>
  <c r="E116" i="48"/>
  <c r="K23" i="47"/>
  <c r="J26" i="47"/>
  <c r="H22" i="47"/>
  <c r="E15" i="47"/>
  <c r="F15" i="47"/>
  <c r="F13" i="47"/>
  <c r="E8" i="47"/>
  <c r="F8" i="47"/>
  <c r="B216" i="48" l="1"/>
  <c r="B193" i="48"/>
  <c r="B169" i="48"/>
  <c r="D132" i="48"/>
  <c r="C132" i="48"/>
  <c r="B132" i="48" l="1"/>
  <c r="F14" i="47"/>
  <c r="B355" i="48" l="1"/>
  <c r="E14" i="47" l="1"/>
  <c r="J253" i="48" l="1"/>
  <c r="H252" i="48"/>
  <c r="N254" i="48" l="1"/>
  <c r="O254" i="48" s="1"/>
  <c r="N253" i="48"/>
  <c r="O253" i="48" s="1"/>
  <c r="N252" i="48"/>
  <c r="O252" i="48" s="1"/>
  <c r="J254" i="48"/>
  <c r="K254" i="48" s="1"/>
  <c r="K253" i="48"/>
  <c r="J252" i="48"/>
  <c r="K252" i="48" s="1"/>
  <c r="H23" i="47" l="1"/>
  <c r="E6" i="47"/>
  <c r="F6" i="47"/>
  <c r="E7" i="47"/>
  <c r="F7" i="47"/>
  <c r="E13" i="47"/>
  <c r="D16" i="47"/>
  <c r="F16" i="47" l="1"/>
  <c r="E16" i="47"/>
  <c r="G25" i="47" l="1"/>
  <c r="I25" i="47" l="1"/>
  <c r="H25" i="47"/>
  <c r="J25" i="47"/>
  <c r="B211" i="48"/>
  <c r="B188" i="48"/>
  <c r="B164" i="48"/>
  <c r="D127" i="48"/>
  <c r="C127" i="48"/>
  <c r="B127" i="48" l="1"/>
  <c r="I26" i="47"/>
  <c r="J24" i="47"/>
  <c r="I24" i="47"/>
  <c r="J23" i="47"/>
  <c r="I23" i="47"/>
  <c r="L254" i="48" l="1"/>
  <c r="M254" i="48" s="1"/>
  <c r="L253" i="48"/>
  <c r="M253" i="48" s="1"/>
  <c r="L252" i="48"/>
  <c r="M252" i="48" s="1"/>
  <c r="H254" i="48"/>
  <c r="I254" i="48" s="1"/>
  <c r="H253" i="48"/>
  <c r="I253" i="48" s="1"/>
  <c r="I252" i="48"/>
  <c r="H26" i="47" l="1"/>
  <c r="H24" i="47"/>
  <c r="C355" i="48" l="1"/>
  <c r="D21" i="48"/>
  <c r="C21" i="48"/>
  <c r="G313" i="48"/>
  <c r="B21" i="48" l="1"/>
  <c r="N21" i="48" l="1"/>
  <c r="M21" i="48"/>
  <c r="D9" i="48"/>
  <c r="C9" i="48"/>
  <c r="B9" i="48" l="1"/>
  <c r="D123" i="48" l="1"/>
  <c r="C123" i="48"/>
  <c r="B123" i="48" l="1"/>
  <c r="D122" i="48" l="1"/>
  <c r="C122" i="48"/>
  <c r="B47" i="48"/>
  <c r="B122" i="48" l="1"/>
  <c r="E255" i="48" l="1"/>
  <c r="D255" i="48"/>
  <c r="C255" i="48"/>
  <c r="N255" i="48" l="1"/>
  <c r="O255" i="48" s="1"/>
  <c r="L255" i="48"/>
  <c r="M255" i="48" s="1"/>
  <c r="B255" i="48"/>
  <c r="J255" i="48" s="1"/>
  <c r="K255" i="48" s="1"/>
  <c r="F255" i="48"/>
  <c r="B353" i="48"/>
  <c r="C353" i="48"/>
  <c r="C354" i="48" s="1"/>
  <c r="D353" i="48"/>
  <c r="F353" i="48"/>
  <c r="D355" i="48"/>
  <c r="F355" i="48"/>
  <c r="H255" i="48" l="1"/>
  <c r="I255" i="48" s="1"/>
  <c r="B354" i="48"/>
  <c r="F27" i="47"/>
  <c r="I27" i="47" s="1"/>
  <c r="F354" i="48"/>
  <c r="D354" i="48"/>
  <c r="E353" i="48"/>
  <c r="E355" i="48"/>
  <c r="H27" i="47" l="1"/>
  <c r="J27" i="47"/>
  <c r="E354" i="48"/>
  <c r="B221" i="48" l="1"/>
  <c r="B198" i="48"/>
  <c r="G221" i="48" l="1"/>
  <c r="F221" i="48"/>
  <c r="G198" i="48"/>
  <c r="F198" i="48"/>
  <c r="D137" i="48"/>
  <c r="C137" i="48"/>
  <c r="B100" i="48"/>
  <c r="B62" i="48"/>
  <c r="D121" i="48"/>
  <c r="C121" i="48"/>
  <c r="B45" i="48"/>
  <c r="D5" i="48"/>
  <c r="C5" i="48"/>
  <c r="B137" i="48" l="1"/>
  <c r="B5" i="48"/>
  <c r="B121" i="48"/>
  <c r="N137" i="48" l="1"/>
  <c r="M137" i="48"/>
  <c r="K24" i="47"/>
  <c r="G27" i="47" l="1"/>
  <c r="K25" i="47"/>
  <c r="K27" i="47" l="1"/>
</calcChain>
</file>

<file path=xl/sharedStrings.xml><?xml version="1.0" encoding="utf-8"?>
<sst xmlns="http://schemas.openxmlformats.org/spreadsheetml/2006/main" count="296" uniqueCount="126">
  <si>
    <t>Всього</t>
  </si>
  <si>
    <t>Відкриті</t>
  </si>
  <si>
    <t>Інші активи</t>
  </si>
  <si>
    <t>Нерухомість</t>
  </si>
  <si>
    <t>Акції</t>
  </si>
  <si>
    <t>Цінні папери</t>
  </si>
  <si>
    <t>Банківські метали</t>
  </si>
  <si>
    <t>-</t>
  </si>
  <si>
    <t>Грошові кошти</t>
  </si>
  <si>
    <t>Вид НПФ</t>
  </si>
  <si>
    <t>Корпоративні</t>
  </si>
  <si>
    <t>Професійні</t>
  </si>
  <si>
    <t>Кількість НПФ, щодо яких подано звітність</t>
  </si>
  <si>
    <t>Актив / Вид НПФ</t>
  </si>
  <si>
    <t>Кількість КУА, що мають активи НПФ в управлінні</t>
  </si>
  <si>
    <t>Облігації державні (у т. ч. ОВДП)</t>
  </si>
  <si>
    <t xml:space="preserve"> </t>
  </si>
  <si>
    <t>Дата</t>
  </si>
  <si>
    <t>Разом</t>
  </si>
  <si>
    <t>Усі НПФ (без КНПФ НБУ)</t>
  </si>
  <si>
    <t>Усі НПФ (із КНПФ НБУ)*</t>
  </si>
  <si>
    <t>частка ЦП</t>
  </si>
  <si>
    <t>КНПФ НБУ</t>
  </si>
  <si>
    <t>Активи, млн грн</t>
  </si>
  <si>
    <t>(млн грн)</t>
  </si>
  <si>
    <t>Всього*</t>
  </si>
  <si>
    <t>Разом**</t>
  </si>
  <si>
    <t>Кількість учасників НПФ*</t>
  </si>
  <si>
    <t>Всього, осіб</t>
  </si>
  <si>
    <t>жінок</t>
  </si>
  <si>
    <t>чоловіків</t>
  </si>
  <si>
    <t>жінок віком до 25 років включно</t>
  </si>
  <si>
    <t>жінок віком від 25 до 50 років включно</t>
  </si>
  <si>
    <t>жінок віком від 50 до 60 років включно</t>
  </si>
  <si>
    <t>жінок віком понад 60 років</t>
  </si>
  <si>
    <t>чоловіків віком до 25 років включно</t>
  </si>
  <si>
    <t>чоловіків віком від 25 до 50 років включно</t>
  </si>
  <si>
    <t>чоловіків віком від 50 до 60 років включно</t>
  </si>
  <si>
    <t>чоловіків віком понад 60 років</t>
  </si>
  <si>
    <t>Дата / Період</t>
  </si>
  <si>
    <t>Кількість укладених пенсійних контрактів, шт.</t>
  </si>
  <si>
    <t>3 кв. 2020</t>
  </si>
  <si>
    <t>Кількість вкладників НПФ, осіб</t>
  </si>
  <si>
    <t>юридичних осіб та ФОП</t>
  </si>
  <si>
    <t>фізичних осіб</t>
  </si>
  <si>
    <t>Період</t>
  </si>
  <si>
    <t>на визначений строк</t>
  </si>
  <si>
    <t xml:space="preserve"> одноразові</t>
  </si>
  <si>
    <t>перераховані до банку, страховика, іншого НПФ</t>
  </si>
  <si>
    <t>Кількість укладених пенсійних контрактів*</t>
  </si>
  <si>
    <t>4 кв. 2020</t>
  </si>
  <si>
    <t>Кількість вкладників НПФ*</t>
  </si>
  <si>
    <t>Пенсійні внески*</t>
  </si>
  <si>
    <t>Пенсійні виплати*</t>
  </si>
  <si>
    <t>Вартість активів НПФ в управлінні</t>
  </si>
  <si>
    <t>Кількість НПФ в управлінні*</t>
  </si>
  <si>
    <t>Загальна сума пенсійних коштів на індивідуальних пенсійних рахунках учасників - Сукупна ЧВА фондів, млн грн</t>
  </si>
  <si>
    <t>від юридичних осіб</t>
  </si>
  <si>
    <t>від ФОПів</t>
  </si>
  <si>
    <t>Пенсійні внески всього, млн грн</t>
  </si>
  <si>
    <t>від фізичних осіб (у т. ч. переведені до фонду)</t>
  </si>
  <si>
    <t>Пенсійні виплати всього, млн грн</t>
  </si>
  <si>
    <t>н.д.</t>
  </si>
  <si>
    <t>із вкладниками - фізичними особами (крім ФОП)</t>
  </si>
  <si>
    <t>із вкладниками - ФОП</t>
  </si>
  <si>
    <t>із вкладниками - юридичними особами</t>
  </si>
  <si>
    <t>* Без урахування корпоративного пенсійного фонду НБУ.</t>
  </si>
  <si>
    <t>1 кв. 2021</t>
  </si>
  <si>
    <t>Пенсійні активи, інвестиційний прибуток*</t>
  </si>
  <si>
    <t>Сума прибутку (збитку) від інвестування активів пенсійних фондів, млн грн</t>
  </si>
  <si>
    <t>н.д</t>
  </si>
  <si>
    <t>** За даними звітів АНПФ щодо НПФ та даними КНПФ НБУ.</t>
  </si>
  <si>
    <t>Структура активів НПФ*</t>
  </si>
  <si>
    <t>Агрегований портфель активів НПФ (із КНПФ НБУ)*</t>
  </si>
  <si>
    <t>Агрегований портфель активів НПФ (без КНПФ НБУ)</t>
  </si>
  <si>
    <t>2 кв. 2021</t>
  </si>
  <si>
    <t>Всього, млн грн</t>
  </si>
  <si>
    <t>3 кв. 2021</t>
  </si>
  <si>
    <t>Корпоративні облігації</t>
  </si>
  <si>
    <t>Агрегований портфель активів НПФ (без КНПФ НБУ)*</t>
  </si>
  <si>
    <t>* За даними звітів АНПФ щодо НПФ в адмініструванні та даними КНПФ НБУ.</t>
  </si>
  <si>
    <t>4 кв. 2021</t>
  </si>
  <si>
    <t>4 кв. 2022</t>
  </si>
  <si>
    <t>Зміна активів у ЦП за квартал</t>
  </si>
  <si>
    <t>Зміна за квартал, %</t>
  </si>
  <si>
    <t>Зміна обсягу грошей за квартал</t>
  </si>
  <si>
    <t>1 кв. 2023</t>
  </si>
  <si>
    <t>2 кв. 2023</t>
  </si>
  <si>
    <t>Зміна за рік, %</t>
  </si>
  <si>
    <t>3 кв. 2023</t>
  </si>
  <si>
    <t>3 кв. 2022</t>
  </si>
  <si>
    <t>Зміна активів у ЦП за рік</t>
  </si>
  <si>
    <t>Зміна обсягу грошей за рік</t>
  </si>
  <si>
    <t xml:space="preserve">** За даними звітів КУА щодо НПФ в управлінні та даними КНПФ НБУ. </t>
  </si>
  <si>
    <t>4 кв. 2023</t>
  </si>
  <si>
    <t>31.12.2023**</t>
  </si>
  <si>
    <t>1 кв. 2024</t>
  </si>
  <si>
    <t>2 кв. 2024</t>
  </si>
  <si>
    <t>3 кв. 2024</t>
  </si>
  <si>
    <t>Професійні*</t>
  </si>
  <si>
    <t>* Без урахування двох фондів, що ліквідуються.</t>
  </si>
  <si>
    <t>Професійні**</t>
  </si>
  <si>
    <t>* Без урахування корпоративного пенсійного фонду НБУ. ** Без урахування двох фондів, що ліквідуються.</t>
  </si>
  <si>
    <t>4 кв. 2024</t>
  </si>
  <si>
    <t>Облігації місцевих позик</t>
  </si>
  <si>
    <t>Статистика ринку управління активами НПФ за 1-й квартал 2025 року</t>
  </si>
  <si>
    <t>Зміна за рік</t>
  </si>
  <si>
    <t>Зміна за 1-й квартал 2025 року</t>
  </si>
  <si>
    <t>Зміна активів НПФ в управлінні за 1-й квартал 2025 року, %</t>
  </si>
  <si>
    <t>Зміна за рік, млн грн</t>
  </si>
  <si>
    <t xml:space="preserve">Cередній розмір фонду на 31.03.2025, млн грн </t>
  </si>
  <si>
    <t>за рік</t>
  </si>
  <si>
    <t>за 1-й квартал 2025 року</t>
  </si>
  <si>
    <t>Адміністрування НПФ за 1-й квартал 2025 року</t>
  </si>
  <si>
    <t>1 кв. 2025</t>
  </si>
  <si>
    <t>* За даними 48 фондів станом на 30.09.2020, 54-х фондів - на 31.12.2020, 55-ти фондів - на 31.03.2021, на 30.06.2021-30.09.2023 - 57-ми фондів (окрім 31.03.2023 - 56-ти фондів із 99.99% активів усіх НПФ, крім КНПФ НБУ), на 31.12.2023-31.03.2024 - 54-х фондів, 30.06.2024-30.09.2024 - 52-х фондів, 31.12.2024 - 49-ти фондів, 31.03.2025 - 48 фондів. **У трьох фондах, дані яких відсутні на 31.12.2023 й далі, сукупна кількість учасників на 30.09.2023 дорівнювала 4 682 особи (0.5% від загальної).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</si>
  <si>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30.06.2024-30.09.2024 - 52-х фондів, 31.12.2024 - 49-ти фондів, 31.03.2025 - 48 фондів. **У трьох фондах, дані яких відсутні на 31.12.2023 й далі, сукупна кількість укладених ПК на 30.09.2023 дорівнювала 482 (0.5% від загальної).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</si>
  <si>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30.06.2024-30.09.2024 - 52-х фондів, 31.12.2024 - 49-ти фондів, 31.03.2025 - 48 фондів. **У трьох фондах, дані яких відсутні на 31.12.2023 й далі, сукупна кількість вкладників на 30.09.2023 дорівнювала 472 (0.5% від загальної).</t>
  </si>
  <si>
    <t xml:space="preserve">* За даними 48 фондів за 3 кв. 2020, 54-х фондів - 4 кв. 2020, 55-ти фондів - 1 кв. 2021, за 2 кв. 2021-3 кв. 2023 - 57-ми фондів (окрім 1 кв. 2023 - 56-ти фондів), за 4 кв. 2023-1 кв. 2024 - 54-х фондів, 2-3 кв. 2024 - 52-х фондів, 4 кв. 2024 - 49-ти фондів, 1 кв. 2025 - 48 фондів. 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</si>
  <si>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30.06.2024-30.09.2024 - 52-х фондів, 31.12.2024 - 49-ти фондів, 31.03.2025 - 48 фондів. **У трьох фондах, дані яких відсутні на 31.12.2023 й далі, сукупні пенсійні внески на 30.09.2023 дорівнювали 23.9 млн грн (1.3% від усіх).</t>
  </si>
  <si>
    <t>* За даними 48 фондів за 3 кв. 2020, 54-х фондів - 4 кв. 2020, 55-ти фондів - 1 кв. 2021, за 2 кв. 2021-3 кв. 2023 - 57-ми фондів (окрім 1 кв. 2023 - 56-ти фондів), за 4 кв. 2023-1 кв. 2024 - 54-х фондів, 2-3 кв. 2024 - 52-х фондів, 4 кв. 2024 - 49-ти фондів, 1 кв. 2025 - 48 фондів.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</si>
  <si>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30.06.2024-30.09.2024 - 52-х фондів, 31.12.2024 - 49-ти фондів, 31.03.2025 - 48 фондів. **У трьох фондах, дані яких відсутні на 31.12.2023 й далі, сукупна ЧВА на 30.09.2023 дорівнювала 23.1 млн грн (0.8% від загальної), сукупний прибуток від інвестування пенсійних активів - 10.7 млн грн (0.6% від загального).</t>
  </si>
  <si>
    <t>* Активи НПФ в управлінні КУА, за даними звітів АНПФ щодо НПФ в адмініструванні (станом на 31.12.2021-30.09.2023 - для 57-ми фондів, на 31.12.2023-31.03.2024 - 54-х фондів, 30.06.2024-30.09.2024 - 52-х фондів, 31.12.2024 - 49-ти фондів, 31.03.2025 - 48 фондів. Три фонди, дані яких відсутні на 31.12.2023 й пізніше, на 30.09.2023 мали 0.9% активів усіх НПФ, крім КНПФ НБУ).</t>
  </si>
  <si>
    <t>Структура активів НПФ за видами фондів та інструментами станом на 31.03.2025</t>
  </si>
  <si>
    <t>Динаміка найбільших складових пенсійних активів за 1-й кв. 2025 року та за рік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</si>
  <si>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30.06.2024-30.09.2024 - 52-х фондів, 31.12.2024 - 49-ти фондів, 31.03.2025 - 49 фондів (у т.ч. "СТИРОЛ", активи якого на дату звітності близькі до "0"). **У трьох фондах, дані яких відсутні на 31.12.2023 й далі, сукупні пенсійні виплати на 30.09.2023 дорівнювали 11.5 млн грн (1.6% від усіх).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</si>
</sst>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\ _₴_-;\-* #,##0.00\ _₴_-;_-* &quot;-&quot;??\ _₴_-;_-@_-"/>
    <numFmt numFmtId="164" formatCode="_-* #,##0.00_₴_-;\-* #,##0.00_₴_-;_-* &quot;-&quot;??_₴_-;_-@_-"/>
    <numFmt numFmtId="165" formatCode="_(* #,##0.00_);_(* \(#,##0.00\);_(* &quot;-&quot;??_);_(@_)"/>
    <numFmt numFmtId="166" formatCode="0.0%"/>
    <numFmt numFmtId="167" formatCode="0.0"/>
    <numFmt numFmtId="168" formatCode="&quot;$&quot;#,##0_);[Red]\(&quot;$&quot;#,##0\)"/>
    <numFmt numFmtId="169" formatCode="#,##0.0"/>
    <numFmt numFmtId="170" formatCode="_-* #,##0_₴_-;\-* #,##0_₴_-;_-* &quot;-&quot;??_₴_-;_-@_-"/>
    <numFmt numFmtId="171" formatCode="#,##0_ ;\-#,##0\ "/>
    <numFmt numFmtId="172" formatCode="_-* #,##0.0_₴_-;\-* #,##0.0_₴_-;_-* &quot;-&quot;??_₴_-;_-@_-"/>
    <numFmt numFmtId="173" formatCode="_-* #,##0.000_₴_-;\-* #,##0.000_₴_-;_-* &quot;-&quot;??_₴_-;_-@_-"/>
    <numFmt numFmtId="174" formatCode="_-* #,##0.0_₴_-;\-* #,##0.0_₴_-;_-* &quot;-&quot;?_₴_-;_-@_-"/>
    <numFmt numFmtId="175" formatCode="_-* #,##0.0\ _₴_-;\-* #,##0.0\ _₴_-;_-* &quot;-&quot;?\ _₴_-;_-@_-"/>
  </numFmts>
  <fonts count="64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u/>
      <sz val="8"/>
      <color indexed="12"/>
      <name val="Arial"/>
      <family val="2"/>
      <charset val="204"/>
    </font>
    <font>
      <i/>
      <sz val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6"/>
      <color theme="0"/>
      <name val="Arial"/>
      <family val="2"/>
      <charset val="204"/>
    </font>
    <font>
      <i/>
      <sz val="9"/>
      <color theme="5" tint="-0.249977111117893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2"/>
      <color theme="7" tint="-0.499984740745262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10"/>
      <name val="Arial"/>
      <family val="2"/>
      <charset val="204"/>
    </font>
    <font>
      <i/>
      <u/>
      <sz val="10"/>
      <color indexed="12"/>
      <name val="Arial"/>
      <family val="2"/>
      <charset val="204"/>
    </font>
    <font>
      <b/>
      <sz val="16"/>
      <color theme="7" tint="-0.499984740745262"/>
      <name val="Arial"/>
      <family val="2"/>
      <charset val="204"/>
    </font>
    <font>
      <i/>
      <sz val="12"/>
      <color indexed="8"/>
      <name val="Arial"/>
      <family val="2"/>
      <charset val="204"/>
    </font>
    <font>
      <sz val="10"/>
      <color rgb="FFFF0000"/>
      <name val="Arial"/>
      <family val="2"/>
      <charset val="204"/>
    </font>
    <font>
      <i/>
      <sz val="11"/>
      <color indexed="8"/>
      <name val="Arial"/>
      <family val="2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1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theme="0" tint="-0.24994659260841701"/>
      </left>
      <right/>
      <top style="medium">
        <color indexed="20"/>
      </top>
      <bottom/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/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theme="0" tint="-0.34998626667073579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rgb="FF002060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/>
      <right/>
      <top style="dotted">
        <color theme="0" tint="-0.34998626667073579"/>
      </top>
      <bottom style="medium">
        <color rgb="FF002060"/>
      </bottom>
      <diagonal/>
    </border>
    <border>
      <left/>
      <right/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/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 style="dotted">
        <color theme="0" tint="-0.34998626667073579"/>
      </right>
      <top/>
      <bottom/>
      <diagonal/>
    </border>
    <border>
      <left style="thin">
        <color rgb="FF002060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thin">
        <color rgb="FF002060"/>
      </right>
      <top/>
      <bottom/>
      <diagonal/>
    </border>
    <border>
      <left/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/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/>
      <top style="medium">
        <color rgb="FF002060"/>
      </top>
      <bottom/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/>
      <top/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rgb="FF002060"/>
      </bottom>
      <diagonal/>
    </border>
    <border>
      <left style="dotted">
        <color indexed="23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indexed="23"/>
      </left>
      <right style="dotted">
        <color theme="0" tint="-0.24994659260841701"/>
      </right>
      <top/>
      <bottom style="medium">
        <color indexed="20"/>
      </bottom>
      <diagonal/>
    </border>
    <border>
      <left/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/>
      <top style="medium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indexed="23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indexed="23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indexed="20"/>
      </bottom>
      <diagonal/>
    </border>
    <border>
      <left/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thin">
        <color rgb="FF002060"/>
      </top>
      <bottom style="dotted">
        <color theme="0" tint="-0.34998626667073579"/>
      </bottom>
      <diagonal/>
    </border>
    <border>
      <left style="thin">
        <color rgb="FF002060"/>
      </left>
      <right/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/>
      <diagonal/>
    </border>
    <border>
      <left style="dotted">
        <color theme="0" tint="-0.34998626667073579"/>
      </left>
      <right/>
      <top/>
      <bottom style="thin">
        <color rgb="FF00206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/>
      <right style="dotted">
        <color theme="0" tint="-0.34998626667073579"/>
      </right>
      <top/>
      <bottom style="thin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thin">
        <color rgb="FF00206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indexed="23"/>
      </left>
      <right/>
      <top style="medium">
        <color indexed="20"/>
      </top>
      <bottom/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/>
      <top style="thin">
        <color rgb="FF7030A0"/>
      </top>
      <bottom/>
      <diagonal/>
    </border>
    <border>
      <left/>
      <right/>
      <top/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/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/>
      <right style="thin">
        <color rgb="FF7030A0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7030A0"/>
      </right>
      <top style="thin">
        <color auto="1"/>
      </top>
      <bottom/>
      <diagonal/>
    </border>
    <border>
      <left/>
      <right style="thin">
        <color rgb="FF7030A0"/>
      </right>
      <top/>
      <bottom style="thin">
        <color auto="1"/>
      </bottom>
      <diagonal/>
    </border>
  </borders>
  <cellStyleXfs count="125">
    <xf numFmtId="0" fontId="0" fillId="0" borderId="0"/>
    <xf numFmtId="49" fontId="15" fillId="0" borderId="0">
      <alignment horizontal="centerContinuous" vertical="top" wrapText="1"/>
    </xf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3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3" fillId="7" borderId="1" applyNumberFormat="0" applyAlignment="0" applyProtection="0"/>
    <xf numFmtId="0" fontId="24" fillId="20" borderId="2" applyNumberFormat="0" applyAlignment="0" applyProtection="0"/>
    <xf numFmtId="0" fontId="25" fillId="20" borderId="1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0" fontId="15" fillId="0" borderId="3">
      <alignment horizontal="centerContinuous" vertical="top" wrapText="1"/>
    </xf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7" applyNumberFormat="0" applyFill="0" applyAlignment="0" applyProtection="0"/>
    <xf numFmtId="0" fontId="30" fillId="21" borderId="8" applyNumberFormat="0" applyAlignment="0" applyProtection="0"/>
    <xf numFmtId="0" fontId="31" fillId="0" borderId="0" applyNumberFormat="0" applyFill="0" applyBorder="0" applyAlignment="0" applyProtection="0"/>
    <xf numFmtId="0" fontId="32" fillId="22" borderId="0" applyNumberFormat="0" applyBorder="0" applyAlignment="0" applyProtection="0"/>
    <xf numFmtId="0" fontId="11" fillId="0" borderId="0"/>
    <xf numFmtId="0" fontId="8" fillId="0" borderId="0"/>
    <xf numFmtId="0" fontId="8" fillId="0" borderId="0"/>
    <xf numFmtId="0" fontId="12" fillId="0" borderId="0"/>
    <xf numFmtId="0" fontId="43" fillId="0" borderId="0"/>
    <xf numFmtId="0" fontId="8" fillId="0" borderId="0"/>
    <xf numFmtId="0" fontId="12" fillId="0" borderId="0"/>
    <xf numFmtId="0" fontId="8" fillId="0" borderId="0"/>
    <xf numFmtId="0" fontId="10" fillId="0" borderId="0"/>
    <xf numFmtId="0" fontId="10" fillId="0" borderId="0"/>
    <xf numFmtId="0" fontId="39" fillId="0" borderId="0"/>
    <xf numFmtId="0" fontId="21" fillId="0" borderId="0"/>
    <xf numFmtId="0" fontId="43" fillId="0" borderId="0"/>
    <xf numFmtId="0" fontId="8" fillId="0" borderId="0"/>
    <xf numFmtId="0" fontId="8" fillId="0" borderId="0"/>
    <xf numFmtId="0" fontId="33" fillId="3" borderId="0" applyNumberFormat="0" applyBorder="0" applyAlignment="0" applyProtection="0"/>
    <xf numFmtId="0" fontId="34" fillId="0" borderId="0" applyNumberFormat="0" applyFill="0" applyBorder="0" applyAlignment="0" applyProtection="0"/>
    <xf numFmtId="0" fontId="8" fillId="23" borderId="9" applyNumberFormat="0" applyFont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5" fillId="0" borderId="10" applyNumberFormat="0" applyFill="0" applyAlignment="0" applyProtection="0"/>
    <xf numFmtId="0" fontId="36" fillId="0" borderId="0" applyNumberFormat="0" applyFill="0" applyBorder="0" applyAlignment="0" applyProtection="0"/>
    <xf numFmtId="38" fontId="16" fillId="0" borderId="0" applyFont="0" applyFill="0" applyBorder="0" applyAlignment="0" applyProtection="0"/>
    <xf numFmtId="40" fontId="16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37" fillId="4" borderId="0" applyNumberFormat="0" applyBorder="0" applyAlignment="0" applyProtection="0"/>
    <xf numFmtId="49" fontId="15" fillId="0" borderId="11">
      <alignment horizontal="center" vertical="center" wrapText="1"/>
    </xf>
    <xf numFmtId="0" fontId="5" fillId="0" borderId="0"/>
    <xf numFmtId="0" fontId="6" fillId="0" borderId="0"/>
    <xf numFmtId="9" fontId="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" fillId="0" borderId="0"/>
    <xf numFmtId="0" fontId="6" fillId="0" borderId="0"/>
    <xf numFmtId="0" fontId="4" fillId="0" borderId="0"/>
    <xf numFmtId="0" fontId="4" fillId="0" borderId="0"/>
    <xf numFmtId="9" fontId="2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46" fillId="0" borderId="0" applyFont="0" applyFill="0" applyBorder="0" applyAlignment="0" applyProtection="0"/>
    <xf numFmtId="164" fontId="55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84">
    <xf numFmtId="0" fontId="0" fillId="0" borderId="0" xfId="0"/>
    <xf numFmtId="0" fontId="8" fillId="0" borderId="0" xfId="57" applyFont="1" applyAlignment="1">
      <alignment vertical="center"/>
    </xf>
    <xf numFmtId="3" fontId="8" fillId="0" borderId="0" xfId="57" applyNumberFormat="1" applyFont="1" applyAlignment="1">
      <alignment vertical="center"/>
    </xf>
    <xf numFmtId="0" fontId="17" fillId="0" borderId="0" xfId="57" applyFont="1" applyAlignment="1">
      <alignment vertical="center"/>
    </xf>
    <xf numFmtId="0" fontId="8" fillId="0" borderId="0" xfId="57" applyFont="1" applyBorder="1" applyAlignment="1">
      <alignment vertical="center"/>
    </xf>
    <xf numFmtId="14" fontId="9" fillId="0" borderId="0" xfId="57" applyNumberFormat="1" applyFont="1" applyAlignment="1">
      <alignment horizontal="left"/>
    </xf>
    <xf numFmtId="0" fontId="20" fillId="0" borderId="0" xfId="57" applyFont="1" applyAlignment="1">
      <alignment horizontal="left" vertical="center"/>
    </xf>
    <xf numFmtId="166" fontId="17" fillId="0" borderId="0" xfId="57" applyNumberFormat="1" applyFont="1" applyAlignment="1">
      <alignment vertical="center"/>
    </xf>
    <xf numFmtId="0" fontId="9" fillId="0" borderId="0" xfId="57" applyFont="1" applyAlignment="1">
      <alignment vertical="center"/>
    </xf>
    <xf numFmtId="0" fontId="14" fillId="0" borderId="0" xfId="57" applyFont="1" applyFill="1" applyAlignment="1">
      <alignment horizontal="left" vertical="center"/>
    </xf>
    <xf numFmtId="0" fontId="20" fillId="0" borderId="0" xfId="57" applyFont="1" applyFill="1" applyAlignment="1">
      <alignment horizontal="left" vertical="center"/>
    </xf>
    <xf numFmtId="0" fontId="9" fillId="0" borderId="16" xfId="57" applyFont="1" applyBorder="1" applyAlignment="1">
      <alignment horizontal="center" vertical="center" wrapText="1"/>
    </xf>
    <xf numFmtId="14" fontId="9" fillId="0" borderId="17" xfId="57" applyNumberFormat="1" applyFont="1" applyBorder="1" applyAlignment="1">
      <alignment horizontal="center" vertical="center" wrapText="1"/>
    </xf>
    <xf numFmtId="14" fontId="9" fillId="0" borderId="18" xfId="57" applyNumberFormat="1" applyFont="1" applyBorder="1" applyAlignment="1">
      <alignment horizontal="center" vertical="center" wrapText="1"/>
    </xf>
    <xf numFmtId="169" fontId="8" fillId="0" borderId="15" xfId="57" applyNumberFormat="1" applyFont="1" applyBorder="1" applyAlignment="1">
      <alignment vertical="center"/>
    </xf>
    <xf numFmtId="169" fontId="9" fillId="0" borderId="22" xfId="57" applyNumberFormat="1" applyFont="1" applyBorder="1" applyAlignment="1">
      <alignment vertical="center"/>
    </xf>
    <xf numFmtId="0" fontId="8" fillId="0" borderId="12" xfId="57" applyFont="1" applyBorder="1" applyAlignment="1">
      <alignment horizontal="left" vertical="center" wrapText="1"/>
    </xf>
    <xf numFmtId="0" fontId="8" fillId="0" borderId="13" xfId="57" applyFont="1" applyBorder="1" applyAlignment="1">
      <alignment horizontal="left" vertical="center" wrapText="1"/>
    </xf>
    <xf numFmtId="0" fontId="17" fillId="0" borderId="19" xfId="57" applyFont="1" applyBorder="1" applyAlignment="1">
      <alignment horizontal="left" vertical="center" wrapText="1"/>
    </xf>
    <xf numFmtId="166" fontId="8" fillId="0" borderId="14" xfId="57" applyNumberFormat="1" applyFont="1" applyBorder="1" applyAlignment="1">
      <alignment vertical="center"/>
    </xf>
    <xf numFmtId="169" fontId="8" fillId="0" borderId="43" xfId="57" applyNumberFormat="1" applyFont="1" applyFill="1" applyBorder="1" applyAlignment="1">
      <alignment horizontal="right" vertical="center"/>
    </xf>
    <xf numFmtId="169" fontId="20" fillId="0" borderId="40" xfId="57" applyNumberFormat="1" applyFont="1" applyFill="1" applyBorder="1" applyAlignment="1">
      <alignment horizontal="right" vertical="center"/>
    </xf>
    <xf numFmtId="0" fontId="40" fillId="0" borderId="0" xfId="57" applyFont="1" applyBorder="1" applyAlignment="1">
      <alignment vertical="center"/>
    </xf>
    <xf numFmtId="14" fontId="9" fillId="0" borderId="27" xfId="57" applyNumberFormat="1" applyFont="1" applyBorder="1" applyAlignment="1">
      <alignment horizontal="center" vertical="center" wrapText="1"/>
    </xf>
    <xf numFmtId="14" fontId="9" fillId="0" borderId="28" xfId="57" applyNumberFormat="1" applyFont="1" applyBorder="1" applyAlignment="1">
      <alignment horizontal="center" vertical="center" wrapText="1"/>
    </xf>
    <xf numFmtId="169" fontId="8" fillId="0" borderId="14" xfId="57" applyNumberFormat="1" applyFont="1" applyBorder="1" applyAlignment="1">
      <alignment vertical="center"/>
    </xf>
    <xf numFmtId="166" fontId="8" fillId="0" borderId="30" xfId="57" applyNumberFormat="1" applyFont="1" applyBorder="1" applyAlignment="1">
      <alignment vertical="center"/>
    </xf>
    <xf numFmtId="0" fontId="20" fillId="0" borderId="19" xfId="57" applyFont="1" applyBorder="1" applyAlignment="1">
      <alignment horizontal="left" vertical="center" wrapText="1"/>
    </xf>
    <xf numFmtId="169" fontId="20" fillId="0" borderId="20" xfId="57" applyNumberFormat="1" applyFont="1" applyBorder="1" applyAlignment="1">
      <alignment vertical="center"/>
    </xf>
    <xf numFmtId="169" fontId="20" fillId="0" borderId="22" xfId="57" applyNumberFormat="1" applyFont="1" applyBorder="1" applyAlignment="1">
      <alignment vertical="center"/>
    </xf>
    <xf numFmtId="166" fontId="20" fillId="0" borderId="20" xfId="57" applyNumberFormat="1" applyFont="1" applyBorder="1" applyAlignment="1">
      <alignment vertical="center"/>
    </xf>
    <xf numFmtId="166" fontId="20" fillId="0" borderId="34" xfId="57" applyNumberFormat="1" applyFont="1" applyBorder="1" applyAlignment="1">
      <alignment vertical="center"/>
    </xf>
    <xf numFmtId="169" fontId="9" fillId="0" borderId="15" xfId="57" applyNumberFormat="1" applyFont="1" applyBorder="1" applyAlignment="1">
      <alignment vertical="center"/>
    </xf>
    <xf numFmtId="0" fontId="8" fillId="0" borderId="23" xfId="57" applyFont="1" applyBorder="1" applyAlignment="1">
      <alignment horizontal="left" vertical="center" wrapText="1"/>
    </xf>
    <xf numFmtId="0" fontId="8" fillId="0" borderId="24" xfId="57" applyFont="1" applyBorder="1" applyAlignment="1">
      <alignment horizontal="left" vertical="center" wrapText="1"/>
    </xf>
    <xf numFmtId="0" fontId="9" fillId="0" borderId="19" xfId="57" applyFont="1" applyBorder="1" applyAlignment="1">
      <alignment horizontal="left" vertical="center" wrapText="1"/>
    </xf>
    <xf numFmtId="14" fontId="9" fillId="0" borderId="44" xfId="57" applyNumberFormat="1" applyFont="1" applyBorder="1" applyAlignment="1">
      <alignment horizontal="center" vertical="center" wrapText="1"/>
    </xf>
    <xf numFmtId="169" fontId="9" fillId="0" borderId="20" xfId="57" applyNumberFormat="1" applyFont="1" applyBorder="1" applyAlignment="1">
      <alignment vertical="center"/>
    </xf>
    <xf numFmtId="167" fontId="8" fillId="0" borderId="0" xfId="57" applyNumberFormat="1" applyFont="1" applyAlignment="1">
      <alignment vertical="center"/>
    </xf>
    <xf numFmtId="169" fontId="17" fillId="0" borderId="20" xfId="57" applyNumberFormat="1" applyFont="1" applyBorder="1" applyAlignment="1">
      <alignment vertical="center"/>
    </xf>
    <xf numFmtId="14" fontId="8" fillId="0" borderId="45" xfId="57" applyNumberFormat="1" applyFont="1" applyBorder="1" applyAlignment="1">
      <alignment horizontal="center" vertical="center" wrapText="1"/>
    </xf>
    <xf numFmtId="0" fontId="8" fillId="0" borderId="0" xfId="57" applyFont="1" applyFill="1" applyAlignment="1">
      <alignment horizontal="left" vertical="center"/>
    </xf>
    <xf numFmtId="0" fontId="20" fillId="0" borderId="0" xfId="57" applyFont="1" applyFill="1" applyAlignment="1">
      <alignment horizontal="right" vertical="center"/>
    </xf>
    <xf numFmtId="0" fontId="17" fillId="0" borderId="0" xfId="57" applyFont="1" applyAlignment="1">
      <alignment horizontal="center" vertical="center"/>
    </xf>
    <xf numFmtId="166" fontId="8" fillId="0" borderId="0" xfId="86" applyNumberFormat="1" applyFont="1" applyAlignment="1">
      <alignment vertical="center"/>
    </xf>
    <xf numFmtId="166" fontId="9" fillId="0" borderId="0" xfId="86" applyNumberFormat="1" applyFont="1" applyAlignment="1">
      <alignment vertical="center"/>
    </xf>
    <xf numFmtId="0" fontId="47" fillId="0" borderId="0" xfId="31" applyFont="1" applyBorder="1" applyAlignment="1" applyProtection="1">
      <alignment vertical="center" wrapText="1"/>
    </xf>
    <xf numFmtId="0" fontId="49" fillId="0" borderId="0" xfId="57" applyFont="1" applyAlignment="1">
      <alignment horizontal="right" vertical="center"/>
    </xf>
    <xf numFmtId="0" fontId="49" fillId="0" borderId="0" xfId="57" applyFont="1" applyAlignment="1">
      <alignment vertical="center"/>
    </xf>
    <xf numFmtId="0" fontId="49" fillId="0" borderId="0" xfId="57" applyFont="1" applyBorder="1" applyAlignment="1">
      <alignment vertical="center"/>
    </xf>
    <xf numFmtId="169" fontId="8" fillId="0" borderId="29" xfId="57" applyNumberFormat="1" applyFont="1" applyBorder="1" applyAlignment="1">
      <alignment vertical="center"/>
    </xf>
    <xf numFmtId="169" fontId="20" fillId="0" borderId="33" xfId="57" applyNumberFormat="1" applyFont="1" applyBorder="1" applyAlignment="1">
      <alignment vertical="center"/>
    </xf>
    <xf numFmtId="166" fontId="17" fillId="0" borderId="0" xfId="57" applyNumberFormat="1" applyFont="1" applyBorder="1" applyAlignment="1">
      <alignment vertical="center"/>
    </xf>
    <xf numFmtId="0" fontId="45" fillId="0" borderId="47" xfId="73" applyFont="1" applyBorder="1" applyAlignment="1">
      <alignment horizontal="center" vertical="center" wrapText="1"/>
    </xf>
    <xf numFmtId="0" fontId="8" fillId="0" borderId="48" xfId="73" applyFont="1" applyBorder="1" applyAlignment="1">
      <alignment horizontal="center" vertical="center" wrapText="1"/>
    </xf>
    <xf numFmtId="0" fontId="8" fillId="0" borderId="49" xfId="73" applyFont="1" applyBorder="1" applyAlignment="1">
      <alignment horizontal="center" vertical="center" wrapText="1"/>
    </xf>
    <xf numFmtId="0" fontId="8" fillId="0" borderId="50" xfId="73" applyFont="1" applyBorder="1" applyAlignment="1">
      <alignment horizontal="center" vertical="center" wrapText="1"/>
    </xf>
    <xf numFmtId="0" fontId="8" fillId="0" borderId="51" xfId="73" applyFont="1" applyBorder="1" applyAlignment="1">
      <alignment horizontal="center" vertical="center" wrapText="1"/>
    </xf>
    <xf numFmtId="0" fontId="8" fillId="0" borderId="47" xfId="73" applyFont="1" applyBorder="1" applyAlignment="1">
      <alignment horizontal="center" vertical="center" wrapText="1"/>
    </xf>
    <xf numFmtId="0" fontId="6" fillId="0" borderId="0" xfId="73"/>
    <xf numFmtId="0" fontId="6" fillId="0" borderId="0" xfId="73" applyBorder="1"/>
    <xf numFmtId="0" fontId="48" fillId="0" borderId="0" xfId="73" applyFont="1"/>
    <xf numFmtId="2" fontId="6" fillId="0" borderId="0" xfId="73" applyNumberFormat="1"/>
    <xf numFmtId="0" fontId="45" fillId="0" borderId="49" xfId="73" applyFont="1" applyBorder="1" applyAlignment="1">
      <alignment horizontal="center" vertical="center" wrapText="1"/>
    </xf>
    <xf numFmtId="0" fontId="45" fillId="0" borderId="59" xfId="73" applyFont="1" applyBorder="1" applyAlignment="1">
      <alignment horizontal="center" vertical="center" wrapText="1"/>
    </xf>
    <xf numFmtId="14" fontId="9" fillId="0" borderId="61" xfId="73" applyNumberFormat="1" applyFont="1" applyBorder="1" applyAlignment="1">
      <alignment horizontal="center" vertical="center"/>
    </xf>
    <xf numFmtId="0" fontId="9" fillId="0" borderId="51" xfId="73" applyFont="1" applyBorder="1" applyAlignment="1">
      <alignment horizontal="center" vertical="center" wrapText="1"/>
    </xf>
    <xf numFmtId="0" fontId="9" fillId="0" borderId="52" xfId="73" applyFont="1" applyBorder="1" applyAlignment="1">
      <alignment horizontal="center" vertical="center" wrapText="1"/>
    </xf>
    <xf numFmtId="14" fontId="19" fillId="0" borderId="0" xfId="73" applyNumberFormat="1" applyFont="1" applyBorder="1" applyAlignment="1">
      <alignment vertical="center" wrapText="1"/>
    </xf>
    <xf numFmtId="0" fontId="45" fillId="0" borderId="50" xfId="73" applyFont="1" applyBorder="1" applyAlignment="1">
      <alignment horizontal="center" vertical="center" wrapText="1"/>
    </xf>
    <xf numFmtId="172" fontId="6" fillId="0" borderId="0" xfId="73" applyNumberFormat="1"/>
    <xf numFmtId="10" fontId="6" fillId="0" borderId="0" xfId="86" applyNumberFormat="1" applyFont="1"/>
    <xf numFmtId="166" fontId="9" fillId="0" borderId="0" xfId="86" applyNumberFormat="1" applyFont="1" applyFill="1" applyAlignment="1">
      <alignment horizontal="right" vertical="center"/>
    </xf>
    <xf numFmtId="171" fontId="0" fillId="0" borderId="73" xfId="81" applyNumberFormat="1" applyFont="1" applyFill="1" applyBorder="1" applyAlignment="1">
      <alignment horizontal="right" vertical="center" indent="1"/>
    </xf>
    <xf numFmtId="0" fontId="6" fillId="0" borderId="0" xfId="73" applyFill="1" applyBorder="1"/>
    <xf numFmtId="172" fontId="54" fillId="0" borderId="0" xfId="81" applyNumberFormat="1" applyFont="1" applyFill="1" applyBorder="1" applyAlignment="1">
      <alignment vertical="center"/>
    </xf>
    <xf numFmtId="14" fontId="9" fillId="0" borderId="0" xfId="73" applyNumberFormat="1" applyFont="1" applyBorder="1" applyAlignment="1">
      <alignment horizontal="center" vertical="center"/>
    </xf>
    <xf numFmtId="14" fontId="9" fillId="0" borderId="84" xfId="73" applyNumberFormat="1" applyFont="1" applyBorder="1" applyAlignment="1">
      <alignment horizontal="center" vertical="center"/>
    </xf>
    <xf numFmtId="170" fontId="45" fillId="0" borderId="97" xfId="81" applyNumberFormat="1" applyFont="1" applyBorder="1" applyAlignment="1">
      <alignment vertical="center"/>
    </xf>
    <xf numFmtId="170" fontId="45" fillId="0" borderId="98" xfId="81" applyNumberFormat="1" applyFont="1" applyBorder="1" applyAlignment="1">
      <alignment vertical="center"/>
    </xf>
    <xf numFmtId="170" fontId="45" fillId="0" borderId="99" xfId="81" applyNumberFormat="1" applyFont="1" applyBorder="1" applyAlignment="1">
      <alignment vertical="center"/>
    </xf>
    <xf numFmtId="170" fontId="0" fillId="0" borderId="100" xfId="81" applyNumberFormat="1" applyFont="1" applyBorder="1" applyAlignment="1">
      <alignment vertical="center"/>
    </xf>
    <xf numFmtId="170" fontId="0" fillId="0" borderId="101" xfId="81" applyNumberFormat="1" applyFont="1" applyBorder="1" applyAlignment="1">
      <alignment vertical="center"/>
    </xf>
    <xf numFmtId="170" fontId="0" fillId="0" borderId="102" xfId="81" applyNumberFormat="1" applyFont="1" applyBorder="1" applyAlignment="1">
      <alignment vertical="center"/>
    </xf>
    <xf numFmtId="170" fontId="0" fillId="0" borderId="98" xfId="81" applyNumberFormat="1" applyFont="1" applyBorder="1" applyAlignment="1">
      <alignment vertical="center"/>
    </xf>
    <xf numFmtId="170" fontId="0" fillId="0" borderId="99" xfId="81" applyNumberFormat="1" applyFont="1" applyBorder="1" applyAlignment="1">
      <alignment vertical="center"/>
    </xf>
    <xf numFmtId="172" fontId="45" fillId="0" borderId="91" xfId="81" applyNumberFormat="1" applyFont="1" applyBorder="1" applyAlignment="1">
      <alignment vertical="center"/>
    </xf>
    <xf numFmtId="14" fontId="9" fillId="0" borderId="106" xfId="73" applyNumberFormat="1" applyFont="1" applyBorder="1" applyAlignment="1">
      <alignment horizontal="center" vertical="center"/>
    </xf>
    <xf numFmtId="172" fontId="45" fillId="0" borderId="107" xfId="81" applyNumberFormat="1" applyFont="1" applyBorder="1" applyAlignment="1">
      <alignment vertical="center"/>
    </xf>
    <xf numFmtId="172" fontId="6" fillId="0" borderId="108" xfId="81" applyNumberFormat="1" applyFont="1" applyBorder="1" applyAlignment="1">
      <alignment vertical="center"/>
    </xf>
    <xf numFmtId="169" fontId="45" fillId="0" borderId="0" xfId="31" applyNumberFormat="1" applyFont="1" applyFill="1" applyBorder="1" applyAlignment="1" applyProtection="1">
      <alignment vertical="center" wrapText="1"/>
    </xf>
    <xf numFmtId="164" fontId="9" fillId="0" borderId="0" xfId="87" applyFont="1" applyAlignment="1">
      <alignment vertical="center"/>
    </xf>
    <xf numFmtId="166" fontId="8" fillId="0" borderId="0" xfId="86" applyNumberFormat="1" applyFont="1" applyAlignment="1">
      <alignment horizontal="left"/>
    </xf>
    <xf numFmtId="166" fontId="8" fillId="0" borderId="0" xfId="86" applyNumberFormat="1" applyFont="1" applyFill="1" applyAlignment="1">
      <alignment horizontal="right" vertical="center"/>
    </xf>
    <xf numFmtId="172" fontId="45" fillId="0" borderId="80" xfId="81" applyNumberFormat="1" applyFont="1" applyBorder="1" applyAlignment="1">
      <alignment vertical="center"/>
    </xf>
    <xf numFmtId="14" fontId="9" fillId="0" borderId="111" xfId="73" applyNumberFormat="1" applyFont="1" applyBorder="1" applyAlignment="1">
      <alignment horizontal="center" vertical="center"/>
    </xf>
    <xf numFmtId="172" fontId="45" fillId="0" borderId="97" xfId="81" applyNumberFormat="1" applyFont="1" applyBorder="1" applyAlignment="1">
      <alignment vertical="center"/>
    </xf>
    <xf numFmtId="172" fontId="6" fillId="0" borderId="98" xfId="81" applyNumberFormat="1" applyFont="1" applyBorder="1" applyAlignment="1">
      <alignment vertical="center"/>
    </xf>
    <xf numFmtId="172" fontId="6" fillId="0" borderId="84" xfId="81" applyNumberFormat="1" applyFont="1" applyBorder="1" applyAlignment="1">
      <alignment vertical="center"/>
    </xf>
    <xf numFmtId="0" fontId="8" fillId="0" borderId="52" xfId="73" applyFont="1" applyBorder="1" applyAlignment="1">
      <alignment horizontal="center" vertical="center" wrapText="1"/>
    </xf>
    <xf numFmtId="172" fontId="6" fillId="0" borderId="112" xfId="81" applyNumberFormat="1" applyFont="1" applyBorder="1" applyAlignment="1">
      <alignment vertical="center"/>
    </xf>
    <xf numFmtId="172" fontId="45" fillId="0" borderId="60" xfId="81" applyNumberFormat="1" applyFont="1" applyFill="1" applyBorder="1" applyAlignment="1">
      <alignment vertical="center"/>
    </xf>
    <xf numFmtId="172" fontId="0" fillId="0" borderId="82" xfId="81" applyNumberFormat="1" applyFont="1" applyBorder="1" applyAlignment="1">
      <alignment vertical="center"/>
    </xf>
    <xf numFmtId="172" fontId="0" fillId="0" borderId="68" xfId="81" applyNumberFormat="1" applyFont="1" applyBorder="1" applyAlignment="1">
      <alignment vertical="center"/>
    </xf>
    <xf numFmtId="172" fontId="0" fillId="0" borderId="69" xfId="81" applyNumberFormat="1" applyFont="1" applyBorder="1" applyAlignment="1">
      <alignment vertical="center"/>
    </xf>
    <xf numFmtId="164" fontId="6" fillId="0" borderId="0" xfId="73" applyNumberFormat="1"/>
    <xf numFmtId="173" fontId="6" fillId="0" borderId="0" xfId="73" applyNumberFormat="1"/>
    <xf numFmtId="172" fontId="0" fillId="0" borderId="83" xfId="81" applyNumberFormat="1" applyFont="1" applyBorder="1" applyAlignment="1">
      <alignment vertical="center"/>
    </xf>
    <xf numFmtId="172" fontId="0" fillId="0" borderId="81" xfId="81" applyNumberFormat="1" applyFont="1" applyBorder="1" applyAlignment="1">
      <alignment vertical="center"/>
    </xf>
    <xf numFmtId="172" fontId="45" fillId="0" borderId="81" xfId="81" applyNumberFormat="1" applyFont="1" applyBorder="1" applyAlignment="1">
      <alignment vertical="center"/>
    </xf>
    <xf numFmtId="172" fontId="45" fillId="0" borderId="69" xfId="81" applyNumberFormat="1" applyFont="1" applyBorder="1" applyAlignment="1">
      <alignment vertical="center"/>
    </xf>
    <xf numFmtId="172" fontId="45" fillId="0" borderId="60" xfId="81" applyNumberFormat="1" applyFont="1" applyBorder="1" applyAlignment="1">
      <alignment vertical="center"/>
    </xf>
    <xf numFmtId="172" fontId="45" fillId="0" borderId="56" xfId="81" applyNumberFormat="1" applyFont="1" applyBorder="1" applyAlignment="1">
      <alignment vertical="center"/>
    </xf>
    <xf numFmtId="172" fontId="45" fillId="0" borderId="58" xfId="81" applyNumberFormat="1" applyFont="1" applyBorder="1" applyAlignment="1">
      <alignment vertical="center"/>
    </xf>
    <xf numFmtId="14" fontId="9" fillId="0" borderId="114" xfId="73" applyNumberFormat="1" applyFont="1" applyBorder="1" applyAlignment="1">
      <alignment horizontal="center" vertical="center"/>
    </xf>
    <xf numFmtId="170" fontId="45" fillId="0" borderId="115" xfId="81" applyNumberFormat="1" applyFont="1" applyBorder="1" applyAlignment="1">
      <alignment horizontal="right" vertical="center"/>
    </xf>
    <xf numFmtId="170" fontId="6" fillId="0" borderId="115" xfId="81" applyNumberFormat="1" applyFont="1" applyFill="1" applyBorder="1" applyAlignment="1">
      <alignment horizontal="right" vertical="center"/>
    </xf>
    <xf numFmtId="170" fontId="6" fillId="0" borderId="116" xfId="81" applyNumberFormat="1" applyFont="1" applyFill="1" applyBorder="1" applyAlignment="1">
      <alignment horizontal="right" vertical="center"/>
    </xf>
    <xf numFmtId="172" fontId="0" fillId="0" borderId="115" xfId="81" applyNumberFormat="1" applyFont="1" applyBorder="1" applyAlignment="1">
      <alignment vertical="center"/>
    </xf>
    <xf numFmtId="172" fontId="0" fillId="0" borderId="116" xfId="81" applyNumberFormat="1" applyFont="1" applyBorder="1" applyAlignment="1">
      <alignment vertical="center"/>
    </xf>
    <xf numFmtId="169" fontId="8" fillId="0" borderId="119" xfId="57" applyNumberFormat="1" applyFont="1" applyBorder="1" applyAlignment="1">
      <alignment horizontal="right" vertical="center"/>
    </xf>
    <xf numFmtId="169" fontId="8" fillId="0" borderId="116" xfId="57" applyNumberFormat="1" applyFont="1" applyBorder="1" applyAlignment="1">
      <alignment horizontal="right" vertical="center"/>
    </xf>
    <xf numFmtId="169" fontId="17" fillId="0" borderId="122" xfId="57" applyNumberFormat="1" applyFont="1" applyBorder="1" applyAlignment="1">
      <alignment horizontal="right" vertical="center"/>
    </xf>
    <xf numFmtId="0" fontId="59" fillId="0" borderId="0" xfId="31" applyFont="1" applyBorder="1" applyAlignment="1" applyProtection="1">
      <alignment vertical="center" wrapText="1"/>
    </xf>
    <xf numFmtId="169" fontId="8" fillId="0" borderId="0" xfId="57" applyNumberFormat="1" applyFont="1" applyAlignment="1">
      <alignment vertical="center"/>
    </xf>
    <xf numFmtId="10" fontId="40" fillId="0" borderId="0" xfId="86" applyNumberFormat="1" applyFont="1" applyBorder="1" applyAlignment="1">
      <alignment vertical="center"/>
    </xf>
    <xf numFmtId="170" fontId="45" fillId="0" borderId="115" xfId="81" applyNumberFormat="1" applyFont="1" applyBorder="1" applyAlignment="1">
      <alignment vertical="center"/>
    </xf>
    <xf numFmtId="170" fontId="0" fillId="0" borderId="115" xfId="81" applyNumberFormat="1" applyFont="1" applyBorder="1" applyAlignment="1">
      <alignment vertical="center"/>
    </xf>
    <xf numFmtId="170" fontId="0" fillId="0" borderId="116" xfId="81" applyNumberFormat="1" applyFont="1" applyBorder="1" applyAlignment="1">
      <alignment vertical="center"/>
    </xf>
    <xf numFmtId="171" fontId="0" fillId="0" borderId="115" xfId="81" applyNumberFormat="1" applyFont="1" applyBorder="1" applyAlignment="1">
      <alignment horizontal="right" vertical="center" indent="1"/>
    </xf>
    <xf numFmtId="170" fontId="6" fillId="0" borderId="115" xfId="81" applyNumberFormat="1" applyFont="1" applyBorder="1" applyAlignment="1">
      <alignment horizontal="right" vertical="center"/>
    </xf>
    <xf numFmtId="170" fontId="6" fillId="0" borderId="116" xfId="81" applyNumberFormat="1" applyFont="1" applyBorder="1" applyAlignment="1">
      <alignment horizontal="right" vertical="center"/>
    </xf>
    <xf numFmtId="14" fontId="9" fillId="0" borderId="105" xfId="73" applyNumberFormat="1" applyFont="1" applyBorder="1" applyAlignment="1">
      <alignment horizontal="center" vertical="center"/>
    </xf>
    <xf numFmtId="14" fontId="9" fillId="0" borderId="61" xfId="73" applyNumberFormat="1" applyFont="1" applyFill="1" applyBorder="1" applyAlignment="1">
      <alignment horizontal="center" vertical="center"/>
    </xf>
    <xf numFmtId="169" fontId="8" fillId="0" borderId="25" xfId="57" applyNumberFormat="1" applyFont="1" applyFill="1" applyBorder="1" applyAlignment="1">
      <alignment vertical="center"/>
    </xf>
    <xf numFmtId="169" fontId="45" fillId="0" borderId="15" xfId="57" applyNumberFormat="1" applyFont="1" applyFill="1" applyBorder="1" applyAlignment="1">
      <alignment vertical="center"/>
    </xf>
    <xf numFmtId="169" fontId="45" fillId="0" borderId="26" xfId="57" applyNumberFormat="1" applyFont="1" applyFill="1" applyBorder="1" applyAlignment="1">
      <alignment vertical="center"/>
    </xf>
    <xf numFmtId="10" fontId="9" fillId="0" borderId="0" xfId="86" applyNumberFormat="1" applyFont="1" applyFill="1" applyAlignment="1">
      <alignment horizontal="right" vertical="center"/>
    </xf>
    <xf numFmtId="164" fontId="8" fillId="0" borderId="0" xfId="87" applyFont="1" applyAlignment="1">
      <alignment vertical="center"/>
    </xf>
    <xf numFmtId="10" fontId="8" fillId="0" borderId="0" xfId="86" applyNumberFormat="1" applyFont="1" applyFill="1" applyAlignment="1">
      <alignment horizontal="right" vertical="center"/>
    </xf>
    <xf numFmtId="166" fontId="58" fillId="0" borderId="0" xfId="74" applyNumberFormat="1" applyFont="1" applyBorder="1" applyAlignment="1">
      <alignment vertical="center"/>
    </xf>
    <xf numFmtId="0" fontId="8" fillId="0" borderId="12" xfId="57" applyFont="1" applyFill="1" applyBorder="1" applyAlignment="1">
      <alignment horizontal="left" vertical="center" wrapText="1"/>
    </xf>
    <xf numFmtId="166" fontId="8" fillId="0" borderId="46" xfId="63" applyNumberFormat="1" applyFont="1" applyFill="1" applyBorder="1" applyAlignment="1">
      <alignment horizontal="right"/>
    </xf>
    <xf numFmtId="0" fontId="8" fillId="0" borderId="0" xfId="57" applyFont="1" applyFill="1" applyAlignment="1">
      <alignment vertical="center"/>
    </xf>
    <xf numFmtId="0" fontId="8" fillId="0" borderId="13" xfId="57" applyFont="1" applyFill="1" applyBorder="1" applyAlignment="1">
      <alignment horizontal="left" vertical="center" wrapText="1"/>
    </xf>
    <xf numFmtId="166" fontId="8" fillId="0" borderId="15" xfId="63" applyNumberFormat="1" applyFont="1" applyFill="1" applyBorder="1" applyAlignment="1">
      <alignment horizontal="right"/>
    </xf>
    <xf numFmtId="0" fontId="17" fillId="0" borderId="19" xfId="57" applyFont="1" applyFill="1" applyBorder="1" applyAlignment="1">
      <alignment horizontal="left" vertical="center" wrapText="1"/>
    </xf>
    <xf numFmtId="166" fontId="17" fillId="0" borderId="22" xfId="63" applyNumberFormat="1" applyFont="1" applyFill="1" applyBorder="1" applyAlignment="1">
      <alignment horizontal="right"/>
    </xf>
    <xf numFmtId="0" fontId="8" fillId="0" borderId="0" xfId="57" applyFont="1" applyFill="1" applyBorder="1" applyAlignment="1">
      <alignment vertical="center"/>
    </xf>
    <xf numFmtId="0" fontId="9" fillId="0" borderId="16" xfId="57" applyFont="1" applyFill="1" applyBorder="1" applyAlignment="1">
      <alignment horizontal="center" vertical="center" wrapText="1"/>
    </xf>
    <xf numFmtId="173" fontId="8" fillId="0" borderId="0" xfId="57" applyNumberFormat="1" applyFont="1" applyAlignment="1">
      <alignment vertical="center"/>
    </xf>
    <xf numFmtId="14" fontId="19" fillId="0" borderId="0" xfId="73" applyNumberFormat="1" applyFont="1" applyBorder="1" applyAlignment="1">
      <alignment horizontal="left"/>
    </xf>
    <xf numFmtId="170" fontId="6" fillId="0" borderId="0" xfId="73" applyNumberFormat="1"/>
    <xf numFmtId="166" fontId="6" fillId="0" borderId="0" xfId="86" applyNumberFormat="1" applyFont="1"/>
    <xf numFmtId="9" fontId="54" fillId="0" borderId="0" xfId="86" applyFont="1" applyFill="1" applyBorder="1" applyAlignment="1">
      <alignment vertical="center"/>
    </xf>
    <xf numFmtId="166" fontId="54" fillId="0" borderId="0" xfId="86" applyNumberFormat="1" applyFont="1" applyFill="1" applyBorder="1" applyAlignment="1">
      <alignment vertical="center"/>
    </xf>
    <xf numFmtId="14" fontId="9" fillId="0" borderId="0" xfId="57" applyNumberFormat="1" applyFont="1" applyBorder="1" applyAlignment="1">
      <alignment horizontal="center" vertical="center" wrapText="1"/>
    </xf>
    <xf numFmtId="166" fontId="8" fillId="0" borderId="0" xfId="86" applyNumberFormat="1" applyFont="1" applyFill="1" applyBorder="1" applyAlignment="1">
      <alignment horizontal="right" vertical="center"/>
    </xf>
    <xf numFmtId="166" fontId="9" fillId="0" borderId="0" xfId="86" applyNumberFormat="1" applyFont="1" applyFill="1" applyBorder="1" applyAlignment="1">
      <alignment horizontal="right" vertical="center"/>
    </xf>
    <xf numFmtId="170" fontId="45" fillId="0" borderId="91" xfId="81" applyNumberFormat="1" applyFont="1" applyFill="1" applyBorder="1" applyAlignment="1">
      <alignment vertical="center"/>
    </xf>
    <xf numFmtId="170" fontId="45" fillId="0" borderId="92" xfId="81" applyNumberFormat="1" applyFont="1" applyFill="1" applyBorder="1" applyAlignment="1">
      <alignment vertical="center"/>
    </xf>
    <xf numFmtId="170" fontId="45" fillId="0" borderId="93" xfId="81" applyNumberFormat="1" applyFont="1" applyFill="1" applyBorder="1" applyAlignment="1">
      <alignment vertical="center"/>
    </xf>
    <xf numFmtId="0" fontId="6" fillId="0" borderId="0" xfId="73" applyFill="1"/>
    <xf numFmtId="164" fontId="54" fillId="0" borderId="0" xfId="87" applyFont="1" applyFill="1" applyBorder="1" applyAlignment="1">
      <alignment vertical="center"/>
    </xf>
    <xf numFmtId="169" fontId="9" fillId="0" borderId="14" xfId="57" applyNumberFormat="1" applyFont="1" applyFill="1" applyBorder="1" applyAlignment="1">
      <alignment vertical="center"/>
    </xf>
    <xf numFmtId="169" fontId="9" fillId="0" borderId="15" xfId="57" applyNumberFormat="1" applyFont="1" applyFill="1" applyBorder="1" applyAlignment="1">
      <alignment vertical="center"/>
    </xf>
    <xf numFmtId="169" fontId="9" fillId="0" borderId="25" xfId="57" applyNumberFormat="1" applyFont="1" applyFill="1" applyBorder="1" applyAlignment="1">
      <alignment vertical="center"/>
    </xf>
    <xf numFmtId="170" fontId="45" fillId="0" borderId="115" xfId="81" applyNumberFormat="1" applyFont="1" applyBorder="1" applyAlignment="1">
      <alignment horizontal="right" vertical="center" indent="1"/>
    </xf>
    <xf numFmtId="170" fontId="0" fillId="0" borderId="115" xfId="81" applyNumberFormat="1" applyFont="1" applyBorder="1" applyAlignment="1">
      <alignment horizontal="right" vertical="center" indent="1"/>
    </xf>
    <xf numFmtId="9" fontId="6" fillId="0" borderId="0" xfId="86" applyFont="1"/>
    <xf numFmtId="166" fontId="8" fillId="0" borderId="46" xfId="63" applyNumberFormat="1" applyFont="1" applyBorder="1" applyAlignment="1">
      <alignment horizontal="right"/>
    </xf>
    <xf numFmtId="166" fontId="8" fillId="0" borderId="14" xfId="63" applyNumberFormat="1" applyFont="1" applyBorder="1" applyAlignment="1">
      <alignment horizontal="right"/>
    </xf>
    <xf numFmtId="166" fontId="17" fillId="0" borderId="20" xfId="63" applyNumberFormat="1" applyFont="1" applyBorder="1" applyAlignment="1">
      <alignment horizontal="right"/>
    </xf>
    <xf numFmtId="170" fontId="0" fillId="0" borderId="127" xfId="81" applyNumberFormat="1" applyFont="1" applyBorder="1" applyAlignment="1">
      <alignment horizontal="right" vertical="center"/>
    </xf>
    <xf numFmtId="171" fontId="45" fillId="0" borderId="70" xfId="81" applyNumberFormat="1" applyFont="1" applyFill="1" applyBorder="1" applyAlignment="1">
      <alignment horizontal="right" vertical="center" indent="1"/>
    </xf>
    <xf numFmtId="171" fontId="0" fillId="0" borderId="70" xfId="81" applyNumberFormat="1" applyFont="1" applyFill="1" applyBorder="1" applyAlignment="1">
      <alignment horizontal="right" vertical="center" indent="1"/>
    </xf>
    <xf numFmtId="171" fontId="0" fillId="0" borderId="71" xfId="81" applyNumberFormat="1" applyFont="1" applyFill="1" applyBorder="1" applyAlignment="1">
      <alignment horizontal="right" vertical="center" indent="1"/>
    </xf>
    <xf numFmtId="171" fontId="0" fillId="0" borderId="127" xfId="81" applyNumberFormat="1" applyFont="1" applyFill="1" applyBorder="1" applyAlignment="1">
      <alignment horizontal="right" vertical="center" indent="1"/>
    </xf>
    <xf numFmtId="10" fontId="8" fillId="0" borderId="0" xfId="86" applyNumberFormat="1" applyFont="1" applyAlignment="1">
      <alignment vertical="center"/>
    </xf>
    <xf numFmtId="170" fontId="0" fillId="0" borderId="94" xfId="81" applyNumberFormat="1" applyFont="1" applyFill="1" applyBorder="1" applyAlignment="1">
      <alignment vertical="center"/>
    </xf>
    <xf numFmtId="170" fontId="0" fillId="0" borderId="95" xfId="81" applyNumberFormat="1" applyFont="1" applyFill="1" applyBorder="1" applyAlignment="1">
      <alignment vertical="center"/>
    </xf>
    <xf numFmtId="170" fontId="0" fillId="0" borderId="96" xfId="81" applyNumberFormat="1" applyFont="1" applyFill="1" applyBorder="1" applyAlignment="1">
      <alignment vertical="center"/>
    </xf>
    <xf numFmtId="170" fontId="0" fillId="0" borderId="92" xfId="81" applyNumberFormat="1" applyFont="1" applyFill="1" applyBorder="1" applyAlignment="1">
      <alignment vertical="center"/>
    </xf>
    <xf numFmtId="170" fontId="0" fillId="0" borderId="93" xfId="81" applyNumberFormat="1" applyFont="1" applyFill="1" applyBorder="1" applyAlignment="1">
      <alignment vertical="center"/>
    </xf>
    <xf numFmtId="170" fontId="45" fillId="0" borderId="57" xfId="81" applyNumberFormat="1" applyFont="1" applyFill="1" applyBorder="1" applyAlignment="1">
      <alignment vertical="center"/>
    </xf>
    <xf numFmtId="170" fontId="0" fillId="0" borderId="57" xfId="81" applyNumberFormat="1" applyFont="1" applyFill="1" applyBorder="1" applyAlignment="1">
      <alignment horizontal="right" vertical="center" indent="1"/>
    </xf>
    <xf numFmtId="170" fontId="0" fillId="0" borderId="58" xfId="81" applyNumberFormat="1" applyFont="1" applyFill="1" applyBorder="1" applyAlignment="1">
      <alignment horizontal="right" vertical="center" indent="1"/>
    </xf>
    <xf numFmtId="170" fontId="45" fillId="0" borderId="73" xfId="81" applyNumberFormat="1" applyFont="1" applyFill="1" applyBorder="1" applyAlignment="1">
      <alignment horizontal="right" vertical="center"/>
    </xf>
    <xf numFmtId="170" fontId="6" fillId="0" borderId="73" xfId="81" applyNumberFormat="1" applyFont="1" applyFill="1" applyBorder="1" applyAlignment="1">
      <alignment horizontal="right" vertical="center"/>
    </xf>
    <xf numFmtId="170" fontId="6" fillId="0" borderId="74" xfId="81" applyNumberFormat="1" applyFont="1" applyFill="1" applyBorder="1" applyAlignment="1">
      <alignment vertical="center"/>
    </xf>
    <xf numFmtId="170" fontId="0" fillId="0" borderId="57" xfId="81" applyNumberFormat="1" applyFont="1" applyFill="1" applyBorder="1" applyAlignment="1">
      <alignment vertical="center"/>
    </xf>
    <xf numFmtId="170" fontId="0" fillId="0" borderId="58" xfId="81" applyNumberFormat="1" applyFont="1" applyFill="1" applyBorder="1" applyAlignment="1">
      <alignment vertical="center"/>
    </xf>
    <xf numFmtId="172" fontId="0" fillId="0" borderId="66" xfId="81" applyNumberFormat="1" applyFont="1" applyFill="1" applyBorder="1" applyAlignment="1">
      <alignment vertical="center"/>
    </xf>
    <xf numFmtId="172" fontId="0" fillId="0" borderId="57" xfId="81" applyNumberFormat="1" applyFont="1" applyFill="1" applyBorder="1" applyAlignment="1">
      <alignment vertical="center"/>
    </xf>
    <xf numFmtId="172" fontId="0" fillId="0" borderId="67" xfId="81" applyNumberFormat="1" applyFont="1" applyFill="1" applyBorder="1" applyAlignment="1">
      <alignment vertical="center"/>
    </xf>
    <xf numFmtId="172" fontId="0" fillId="0" borderId="56" xfId="81" applyNumberFormat="1" applyFont="1" applyFill="1" applyBorder="1" applyAlignment="1">
      <alignment vertical="center"/>
    </xf>
    <xf numFmtId="172" fontId="0" fillId="0" borderId="58" xfId="81" applyNumberFormat="1" applyFont="1" applyFill="1" applyBorder="1" applyAlignment="1">
      <alignment vertical="center"/>
    </xf>
    <xf numFmtId="172" fontId="6" fillId="0" borderId="92" xfId="81" applyNumberFormat="1" applyFont="1" applyFill="1" applyBorder="1" applyAlignment="1">
      <alignment vertical="center"/>
    </xf>
    <xf numFmtId="172" fontId="6" fillId="0" borderId="113" xfId="81" applyNumberFormat="1" applyFont="1" applyFill="1" applyBorder="1" applyAlignment="1">
      <alignment vertical="center"/>
    </xf>
    <xf numFmtId="169" fontId="45" fillId="0" borderId="0" xfId="57" applyNumberFormat="1" applyFont="1" applyFill="1" applyAlignment="1">
      <alignment horizontal="right" vertical="center"/>
    </xf>
    <xf numFmtId="10" fontId="45" fillId="0" borderId="0" xfId="86" applyNumberFormat="1" applyFont="1" applyFill="1"/>
    <xf numFmtId="164" fontId="6" fillId="0" borderId="0" xfId="87" applyFont="1"/>
    <xf numFmtId="164" fontId="61" fillId="0" borderId="0" xfId="87" applyFont="1" applyBorder="1" applyAlignment="1">
      <alignment vertical="center" wrapText="1"/>
    </xf>
    <xf numFmtId="10" fontId="62" fillId="0" borderId="0" xfId="86" applyNumberFormat="1" applyFont="1"/>
    <xf numFmtId="0" fontId="6" fillId="0" borderId="0" xfId="73" applyAlignment="1">
      <alignment horizontal="right"/>
    </xf>
    <xf numFmtId="0" fontId="8" fillId="0" borderId="0" xfId="57" applyFont="1" applyAlignment="1">
      <alignment vertical="center"/>
    </xf>
    <xf numFmtId="0" fontId="9" fillId="0" borderId="16" xfId="57" applyFont="1" applyBorder="1" applyAlignment="1">
      <alignment horizontal="center" vertical="center" wrapText="1"/>
    </xf>
    <xf numFmtId="14" fontId="9" fillId="0" borderId="17" xfId="57" applyNumberFormat="1" applyFont="1" applyBorder="1" applyAlignment="1">
      <alignment horizontal="center" vertical="center" wrapText="1"/>
    </xf>
    <xf numFmtId="14" fontId="9" fillId="0" borderId="18" xfId="57" applyNumberFormat="1" applyFont="1" applyBorder="1" applyAlignment="1">
      <alignment horizontal="center" vertical="center" wrapText="1"/>
    </xf>
    <xf numFmtId="0" fontId="8" fillId="0" borderId="12" xfId="57" applyFont="1" applyBorder="1" applyAlignment="1">
      <alignment horizontal="left" vertical="center" wrapText="1"/>
    </xf>
    <xf numFmtId="0" fontId="8" fillId="0" borderId="13" xfId="57" applyFont="1" applyBorder="1" applyAlignment="1">
      <alignment horizontal="left" vertical="center" wrapText="1"/>
    </xf>
    <xf numFmtId="0" fontId="9" fillId="0" borderId="20" xfId="57" applyFont="1" applyBorder="1" applyAlignment="1">
      <alignment horizontal="center" vertical="center" wrapText="1"/>
    </xf>
    <xf numFmtId="14" fontId="9" fillId="0" borderId="20" xfId="57" applyNumberFormat="1" applyFont="1" applyBorder="1" applyAlignment="1">
      <alignment horizontal="center" vertical="center" wrapText="1"/>
    </xf>
    <xf numFmtId="0" fontId="8" fillId="0" borderId="41" xfId="57" applyFont="1" applyFill="1" applyBorder="1" applyAlignment="1">
      <alignment horizontal="left" vertical="center" wrapText="1"/>
    </xf>
    <xf numFmtId="3" fontId="8" fillId="0" borderId="42" xfId="57" applyNumberFormat="1" applyFont="1" applyFill="1" applyBorder="1" applyAlignment="1">
      <alignment horizontal="right" vertical="center"/>
    </xf>
    <xf numFmtId="166" fontId="8" fillId="0" borderId="42" xfId="57" applyNumberFormat="1" applyFont="1" applyFill="1" applyBorder="1" applyAlignment="1">
      <alignment vertical="center"/>
    </xf>
    <xf numFmtId="169" fontId="8" fillId="0" borderId="43" xfId="57" applyNumberFormat="1" applyFont="1" applyFill="1" applyBorder="1" applyAlignment="1">
      <alignment horizontal="right" vertical="center"/>
    </xf>
    <xf numFmtId="0" fontId="20" fillId="0" borderId="31" xfId="57" applyFont="1" applyFill="1" applyBorder="1" applyAlignment="1">
      <alignment horizontal="left" vertical="center" wrapText="1"/>
    </xf>
    <xf numFmtId="3" fontId="20" fillId="0" borderId="32" xfId="57" applyNumberFormat="1" applyFont="1" applyFill="1" applyBorder="1" applyAlignment="1">
      <alignment horizontal="right" vertical="center"/>
    </xf>
    <xf numFmtId="166" fontId="20" fillId="0" borderId="32" xfId="57" applyNumberFormat="1" applyFont="1" applyFill="1" applyBorder="1" applyAlignment="1">
      <alignment vertical="center"/>
    </xf>
    <xf numFmtId="169" fontId="20" fillId="0" borderId="40" xfId="57" applyNumberFormat="1" applyFont="1" applyFill="1" applyBorder="1" applyAlignment="1">
      <alignment horizontal="right" vertical="center"/>
    </xf>
    <xf numFmtId="0" fontId="20" fillId="0" borderId="19" xfId="57" applyFont="1" applyBorder="1" applyAlignment="1">
      <alignment horizontal="left" vertical="center" wrapText="1"/>
    </xf>
    <xf numFmtId="169" fontId="20" fillId="0" borderId="20" xfId="57" applyNumberFormat="1" applyFont="1" applyBorder="1" applyAlignment="1">
      <alignment vertical="center"/>
    </xf>
    <xf numFmtId="169" fontId="20" fillId="0" borderId="22" xfId="57" applyNumberFormat="1" applyFont="1" applyBorder="1" applyAlignment="1">
      <alignment vertical="center"/>
    </xf>
    <xf numFmtId="169" fontId="8" fillId="0" borderId="15" xfId="57" applyNumberFormat="1" applyFont="1" applyFill="1" applyBorder="1" applyAlignment="1">
      <alignment vertical="center"/>
    </xf>
    <xf numFmtId="169" fontId="8" fillId="0" borderId="14" xfId="57" applyNumberFormat="1" applyFont="1" applyFill="1" applyBorder="1" applyAlignment="1">
      <alignment vertical="center"/>
    </xf>
    <xf numFmtId="3" fontId="17" fillId="0" borderId="20" xfId="57" applyNumberFormat="1" applyFont="1" applyFill="1" applyBorder="1" applyAlignment="1">
      <alignment vertical="center"/>
    </xf>
    <xf numFmtId="166" fontId="8" fillId="0" borderId="42" xfId="57" applyNumberFormat="1" applyFont="1" applyFill="1" applyBorder="1" applyAlignment="1">
      <alignment horizontal="right" vertical="center"/>
    </xf>
    <xf numFmtId="0" fontId="6" fillId="0" borderId="46" xfId="57" applyFont="1" applyFill="1" applyBorder="1" applyAlignment="1">
      <alignment vertical="center"/>
    </xf>
    <xf numFmtId="0" fontId="6" fillId="0" borderId="14" xfId="57" applyFont="1" applyFill="1" applyBorder="1" applyAlignment="1">
      <alignment vertical="center"/>
    </xf>
    <xf numFmtId="3" fontId="18" fillId="0" borderId="20" xfId="57" applyNumberFormat="1" applyFont="1" applyFill="1" applyBorder="1" applyAlignment="1">
      <alignment vertical="center"/>
    </xf>
    <xf numFmtId="14" fontId="9" fillId="0" borderId="17" xfId="57" applyNumberFormat="1" applyFont="1" applyFill="1" applyBorder="1" applyAlignment="1">
      <alignment horizontal="center" vertical="center" wrapText="1"/>
    </xf>
    <xf numFmtId="0" fontId="6" fillId="0" borderId="0" xfId="73"/>
    <xf numFmtId="172" fontId="6" fillId="0" borderId="0" xfId="73" applyNumberFormat="1"/>
    <xf numFmtId="14" fontId="9" fillId="0" borderId="0" xfId="73" applyNumberFormat="1" applyFont="1" applyBorder="1" applyAlignment="1">
      <alignment horizontal="center" vertical="center"/>
    </xf>
    <xf numFmtId="14" fontId="9" fillId="0" borderId="84" xfId="73" applyNumberFormat="1" applyFont="1" applyBorder="1" applyAlignment="1">
      <alignment horizontal="center" vertical="center"/>
    </xf>
    <xf numFmtId="14" fontId="9" fillId="0" borderId="111" xfId="73" applyNumberFormat="1" applyFont="1" applyBorder="1" applyAlignment="1">
      <alignment horizontal="center" vertical="center"/>
    </xf>
    <xf numFmtId="14" fontId="9" fillId="0" borderId="114" xfId="73" applyNumberFormat="1" applyFont="1" applyBorder="1" applyAlignment="1">
      <alignment horizontal="center" vertical="center"/>
    </xf>
    <xf numFmtId="169" fontId="6" fillId="0" borderId="42" xfId="57" applyNumberFormat="1" applyFont="1" applyFill="1" applyBorder="1" applyAlignment="1">
      <alignment horizontal="right" vertical="center"/>
    </xf>
    <xf numFmtId="169" fontId="58" fillId="0" borderId="32" xfId="57" applyNumberFormat="1" applyFont="1" applyFill="1" applyBorder="1" applyAlignment="1">
      <alignment horizontal="right" vertical="center"/>
    </xf>
    <xf numFmtId="0" fontId="8" fillId="0" borderId="117" xfId="57" applyFont="1" applyBorder="1" applyAlignment="1">
      <alignment horizontal="left" vertical="center" wrapText="1"/>
    </xf>
    <xf numFmtId="169" fontId="8" fillId="0" borderId="118" xfId="57" applyNumberFormat="1" applyFont="1" applyFill="1" applyBorder="1" applyAlignment="1">
      <alignment vertical="center"/>
    </xf>
    <xf numFmtId="166" fontId="8" fillId="0" borderId="118" xfId="57" applyNumberFormat="1" applyFont="1" applyBorder="1" applyAlignment="1">
      <alignment vertical="center"/>
    </xf>
    <xf numFmtId="169" fontId="8" fillId="0" borderId="119" xfId="57" applyNumberFormat="1" applyFont="1" applyBorder="1" applyAlignment="1">
      <alignment horizontal="right" vertical="center"/>
    </xf>
    <xf numFmtId="0" fontId="8" fillId="0" borderId="114" xfId="57" applyFont="1" applyBorder="1" applyAlignment="1">
      <alignment horizontal="left" vertical="center" wrapText="1"/>
    </xf>
    <xf numFmtId="167" fontId="8" fillId="0" borderId="115" xfId="57" applyNumberFormat="1" applyFont="1" applyFill="1" applyBorder="1" applyAlignment="1">
      <alignment vertical="center"/>
    </xf>
    <xf numFmtId="166" fontId="8" fillId="0" borderId="115" xfId="57" applyNumberFormat="1" applyFont="1" applyBorder="1" applyAlignment="1">
      <alignment vertical="center"/>
    </xf>
    <xf numFmtId="169" fontId="8" fillId="0" borderId="116" xfId="57" applyNumberFormat="1" applyFont="1" applyBorder="1" applyAlignment="1">
      <alignment horizontal="right" vertical="center"/>
    </xf>
    <xf numFmtId="0" fontId="17" fillId="0" borderId="120" xfId="57" applyFont="1" applyBorder="1" applyAlignment="1">
      <alignment horizontal="left" vertical="center" wrapText="1"/>
    </xf>
    <xf numFmtId="3" fontId="17" fillId="0" borderId="121" xfId="57" applyNumberFormat="1" applyFont="1" applyFill="1" applyBorder="1" applyAlignment="1">
      <alignment horizontal="right" vertical="center"/>
    </xf>
    <xf numFmtId="169" fontId="17" fillId="0" borderId="121" xfId="57" applyNumberFormat="1" applyFont="1" applyFill="1" applyBorder="1" applyAlignment="1">
      <alignment horizontal="right" vertical="center"/>
    </xf>
    <xf numFmtId="166" fontId="17" fillId="0" borderId="121" xfId="57" applyNumberFormat="1" applyFont="1" applyBorder="1" applyAlignment="1">
      <alignment vertical="center"/>
    </xf>
    <xf numFmtId="169" fontId="17" fillId="0" borderId="122" xfId="57" applyNumberFormat="1" applyFont="1" applyBorder="1" applyAlignment="1">
      <alignment horizontal="right" vertical="center"/>
    </xf>
    <xf numFmtId="14" fontId="9" fillId="0" borderId="72" xfId="73" applyNumberFormat="1" applyFont="1" applyFill="1" applyBorder="1" applyAlignment="1">
      <alignment horizontal="center" vertical="center"/>
    </xf>
    <xf numFmtId="166" fontId="8" fillId="0" borderId="46" xfId="63" applyNumberFormat="1" applyFont="1" applyFill="1" applyBorder="1" applyAlignment="1">
      <alignment horizontal="right"/>
    </xf>
    <xf numFmtId="166" fontId="8" fillId="0" borderId="15" xfId="63" applyNumberFormat="1" applyFont="1" applyFill="1" applyBorder="1" applyAlignment="1">
      <alignment horizontal="right"/>
    </xf>
    <xf numFmtId="166" fontId="17" fillId="0" borderId="22" xfId="63" applyNumberFormat="1" applyFont="1" applyFill="1" applyBorder="1" applyAlignment="1">
      <alignment horizontal="right"/>
    </xf>
    <xf numFmtId="170" fontId="6" fillId="0" borderId="0" xfId="73" applyNumberFormat="1"/>
    <xf numFmtId="166" fontId="45" fillId="0" borderId="0" xfId="86" applyNumberFormat="1" applyFont="1" applyFill="1"/>
    <xf numFmtId="166" fontId="45" fillId="0" borderId="0" xfId="86" applyNumberFormat="1" applyFont="1"/>
    <xf numFmtId="164" fontId="63" fillId="0" borderId="0" xfId="87" applyFont="1" applyBorder="1" applyAlignment="1">
      <alignment vertical="center" wrapText="1"/>
    </xf>
    <xf numFmtId="166" fontId="61" fillId="0" borderId="0" xfId="86" applyNumberFormat="1" applyFont="1" applyBorder="1" applyAlignment="1">
      <alignment vertical="center" wrapText="1"/>
    </xf>
    <xf numFmtId="172" fontId="45" fillId="0" borderId="0" xfId="87" applyNumberFormat="1" applyFont="1" applyFill="1" applyBorder="1" applyAlignment="1">
      <alignment vertical="center"/>
    </xf>
    <xf numFmtId="14" fontId="9" fillId="0" borderId="132" xfId="73" applyNumberFormat="1" applyFont="1" applyBorder="1" applyAlignment="1">
      <alignment horizontal="center" vertical="center"/>
    </xf>
    <xf numFmtId="171" fontId="0" fillId="0" borderId="134" xfId="81" applyNumberFormat="1" applyFont="1" applyFill="1" applyBorder="1" applyAlignment="1">
      <alignment horizontal="right" vertical="center" indent="1"/>
    </xf>
    <xf numFmtId="164" fontId="19" fillId="0" borderId="0" xfId="87" applyFont="1" applyBorder="1" applyAlignment="1">
      <alignment vertical="center" wrapText="1"/>
    </xf>
    <xf numFmtId="14" fontId="20" fillId="0" borderId="84" xfId="73" applyNumberFormat="1" applyFont="1" applyBorder="1" applyAlignment="1">
      <alignment horizontal="center" vertical="center"/>
    </xf>
    <xf numFmtId="170" fontId="58" fillId="0" borderId="97" xfId="81" applyNumberFormat="1" applyFont="1" applyBorder="1" applyAlignment="1">
      <alignment vertical="center"/>
    </xf>
    <xf numFmtId="170" fontId="58" fillId="0" borderId="98" xfId="81" applyNumberFormat="1" applyFont="1" applyBorder="1" applyAlignment="1">
      <alignment vertical="center"/>
    </xf>
    <xf numFmtId="170" fontId="58" fillId="0" borderId="99" xfId="81" applyNumberFormat="1" applyFont="1" applyBorder="1" applyAlignment="1">
      <alignment vertical="center"/>
    </xf>
    <xf numFmtId="170" fontId="18" fillId="0" borderId="100" xfId="81" applyNumberFormat="1" applyFont="1" applyBorder="1" applyAlignment="1">
      <alignment vertical="center"/>
    </xf>
    <xf numFmtId="170" fontId="18" fillId="0" borderId="101" xfId="81" applyNumberFormat="1" applyFont="1" applyBorder="1" applyAlignment="1">
      <alignment vertical="center"/>
    </xf>
    <xf numFmtId="170" fontId="18" fillId="0" borderId="102" xfId="81" applyNumberFormat="1" applyFont="1" applyBorder="1" applyAlignment="1">
      <alignment vertical="center"/>
    </xf>
    <xf numFmtId="170" fontId="18" fillId="0" borderId="98" xfId="81" applyNumberFormat="1" applyFont="1" applyBorder="1" applyAlignment="1">
      <alignment vertical="center"/>
    </xf>
    <xf numFmtId="170" fontId="18" fillId="0" borderId="99" xfId="81" applyNumberFormat="1" applyFont="1" applyBorder="1" applyAlignment="1">
      <alignment vertical="center"/>
    </xf>
    <xf numFmtId="10" fontId="58" fillId="0" borderId="0" xfId="86" applyNumberFormat="1" applyFont="1" applyFill="1"/>
    <xf numFmtId="0" fontId="18" fillId="0" borderId="0" xfId="73" applyFont="1"/>
    <xf numFmtId="14" fontId="20" fillId="0" borderId="75" xfId="73" applyNumberFormat="1" applyFont="1" applyBorder="1" applyAlignment="1">
      <alignment horizontal="center" vertical="center"/>
    </xf>
    <xf numFmtId="170" fontId="58" fillId="0" borderId="85" xfId="81" applyNumberFormat="1" applyFont="1" applyBorder="1" applyAlignment="1">
      <alignment vertical="center"/>
    </xf>
    <xf numFmtId="170" fontId="58" fillId="0" borderId="86" xfId="81" applyNumberFormat="1" applyFont="1" applyBorder="1" applyAlignment="1">
      <alignment vertical="center"/>
    </xf>
    <xf numFmtId="170" fontId="58" fillId="0" borderId="87" xfId="81" applyNumberFormat="1" applyFont="1" applyBorder="1" applyAlignment="1">
      <alignment vertical="center"/>
    </xf>
    <xf numFmtId="170" fontId="18" fillId="0" borderId="88" xfId="81" applyNumberFormat="1" applyFont="1" applyBorder="1" applyAlignment="1">
      <alignment vertical="center"/>
    </xf>
    <xf numFmtId="170" fontId="18" fillId="0" borderId="89" xfId="81" applyNumberFormat="1" applyFont="1" applyBorder="1" applyAlignment="1">
      <alignment vertical="center"/>
    </xf>
    <xf numFmtId="170" fontId="18" fillId="0" borderId="90" xfId="81" applyNumberFormat="1" applyFont="1" applyBorder="1" applyAlignment="1">
      <alignment vertical="center"/>
    </xf>
    <xf numFmtId="170" fontId="18" fillId="0" borderId="86" xfId="81" applyNumberFormat="1" applyFont="1" applyBorder="1" applyAlignment="1">
      <alignment vertical="center"/>
    </xf>
    <xf numFmtId="170" fontId="18" fillId="0" borderId="87" xfId="81" applyNumberFormat="1" applyFont="1" applyBorder="1" applyAlignment="1">
      <alignment vertical="center"/>
    </xf>
    <xf numFmtId="14" fontId="20" fillId="0" borderId="53" xfId="73" applyNumberFormat="1" applyFont="1" applyBorder="1" applyAlignment="1">
      <alignment horizontal="center" vertical="center"/>
    </xf>
    <xf numFmtId="170" fontId="58" fillId="0" borderId="54" xfId="81" applyNumberFormat="1" applyFont="1" applyBorder="1" applyAlignment="1">
      <alignment vertical="center"/>
    </xf>
    <xf numFmtId="170" fontId="18" fillId="0" borderId="54" xfId="81" applyNumberFormat="1" applyFont="1" applyBorder="1" applyAlignment="1">
      <alignment vertical="center"/>
    </xf>
    <xf numFmtId="171" fontId="18" fillId="0" borderId="54" xfId="81" applyNumberFormat="1" applyFont="1" applyBorder="1" applyAlignment="1">
      <alignment horizontal="right" vertical="center" indent="1"/>
    </xf>
    <xf numFmtId="170" fontId="18" fillId="0" borderId="55" xfId="81" applyNumberFormat="1" applyFont="1" applyBorder="1" applyAlignment="1">
      <alignment vertical="center"/>
    </xf>
    <xf numFmtId="14" fontId="20" fillId="0" borderId="114" xfId="73" applyNumberFormat="1" applyFont="1" applyBorder="1" applyAlignment="1">
      <alignment horizontal="center" vertical="center"/>
    </xf>
    <xf numFmtId="170" fontId="58" fillId="0" borderId="115" xfId="81" applyNumberFormat="1" applyFont="1" applyBorder="1" applyAlignment="1">
      <alignment vertical="center"/>
    </xf>
    <xf numFmtId="170" fontId="18" fillId="0" borderId="115" xfId="81" applyNumberFormat="1" applyFont="1" applyBorder="1" applyAlignment="1">
      <alignment vertical="center"/>
    </xf>
    <xf numFmtId="171" fontId="18" fillId="0" borderId="115" xfId="81" applyNumberFormat="1" applyFont="1" applyBorder="1" applyAlignment="1">
      <alignment horizontal="right" vertical="center" indent="1"/>
    </xf>
    <xf numFmtId="170" fontId="18" fillId="0" borderId="116" xfId="81" applyNumberFormat="1" applyFont="1" applyBorder="1" applyAlignment="1">
      <alignment vertical="center"/>
    </xf>
    <xf numFmtId="14" fontId="20" fillId="0" borderId="72" xfId="73" applyNumberFormat="1" applyFont="1" applyFill="1" applyBorder="1" applyAlignment="1">
      <alignment horizontal="center" vertical="center"/>
    </xf>
    <xf numFmtId="170" fontId="58" fillId="0" borderId="73" xfId="81" applyNumberFormat="1" applyFont="1" applyFill="1" applyBorder="1" applyAlignment="1">
      <alignment vertical="center"/>
    </xf>
    <xf numFmtId="170" fontId="18" fillId="0" borderId="73" xfId="81" applyNumberFormat="1" applyFont="1" applyFill="1" applyBorder="1" applyAlignment="1">
      <alignment horizontal="right" vertical="center" indent="1"/>
    </xf>
    <xf numFmtId="171" fontId="18" fillId="0" borderId="73" xfId="81" applyNumberFormat="1" applyFont="1" applyFill="1" applyBorder="1" applyAlignment="1">
      <alignment horizontal="right" vertical="center" indent="1"/>
    </xf>
    <xf numFmtId="170" fontId="18" fillId="0" borderId="74" xfId="81" applyNumberFormat="1" applyFont="1" applyFill="1" applyBorder="1" applyAlignment="1">
      <alignment horizontal="right" vertical="center" indent="1"/>
    </xf>
    <xf numFmtId="170" fontId="58" fillId="0" borderId="115" xfId="81" applyNumberFormat="1" applyFont="1" applyBorder="1" applyAlignment="1">
      <alignment horizontal="right" vertical="center" indent="1"/>
    </xf>
    <xf numFmtId="170" fontId="18" fillId="0" borderId="115" xfId="81" applyNumberFormat="1" applyFont="1" applyBorder="1" applyAlignment="1">
      <alignment horizontal="right" vertical="center" indent="1"/>
    </xf>
    <xf numFmtId="171" fontId="18" fillId="0" borderId="127" xfId="81" applyNumberFormat="1" applyFont="1" applyFill="1" applyBorder="1" applyAlignment="1">
      <alignment horizontal="right" vertical="center" indent="1"/>
    </xf>
    <xf numFmtId="14" fontId="20" fillId="0" borderId="130" xfId="73" applyNumberFormat="1" applyFont="1" applyFill="1" applyBorder="1" applyAlignment="1">
      <alignment horizontal="center" vertical="center"/>
    </xf>
    <xf numFmtId="170" fontId="58" fillId="0" borderId="131" xfId="81" applyNumberFormat="1" applyFont="1" applyFill="1" applyBorder="1" applyAlignment="1">
      <alignment horizontal="right" vertical="center" indent="1"/>
    </xf>
    <xf numFmtId="170" fontId="18" fillId="0" borderId="131" xfId="81" applyNumberFormat="1" applyFont="1" applyFill="1" applyBorder="1" applyAlignment="1">
      <alignment horizontal="right" vertical="center" indent="1"/>
    </xf>
    <xf numFmtId="171" fontId="18" fillId="0" borderId="131" xfId="81" applyNumberFormat="1" applyFont="1" applyFill="1" applyBorder="1" applyAlignment="1">
      <alignment horizontal="right" vertical="center" indent="1"/>
    </xf>
    <xf numFmtId="171" fontId="18" fillId="0" borderId="128" xfId="81" applyNumberFormat="1" applyFont="1" applyFill="1" applyBorder="1" applyAlignment="1">
      <alignment horizontal="right" vertical="center" indent="1"/>
    </xf>
    <xf numFmtId="170" fontId="6" fillId="0" borderId="115" xfId="81" applyNumberFormat="1" applyFont="1" applyBorder="1" applyAlignment="1">
      <alignment vertical="center"/>
    </xf>
    <xf numFmtId="171" fontId="6" fillId="0" borderId="115" xfId="81" applyNumberFormat="1" applyFont="1" applyBorder="1" applyAlignment="1">
      <alignment horizontal="right" vertical="center" indent="1"/>
    </xf>
    <xf numFmtId="170" fontId="6" fillId="0" borderId="116" xfId="81" applyNumberFormat="1" applyFont="1" applyBorder="1" applyAlignment="1">
      <alignment vertical="center"/>
    </xf>
    <xf numFmtId="0" fontId="6" fillId="0" borderId="0" xfId="73" applyFont="1"/>
    <xf numFmtId="170" fontId="58" fillId="0" borderId="54" xfId="81" applyNumberFormat="1" applyFont="1" applyBorder="1" applyAlignment="1">
      <alignment horizontal="right" vertical="center"/>
    </xf>
    <xf numFmtId="170" fontId="18" fillId="0" borderId="54" xfId="81" applyNumberFormat="1" applyFont="1" applyFill="1" applyBorder="1" applyAlignment="1">
      <alignment horizontal="right" vertical="center"/>
    </xf>
    <xf numFmtId="170" fontId="18" fillId="0" borderId="55" xfId="81" applyNumberFormat="1" applyFont="1" applyFill="1" applyBorder="1" applyAlignment="1">
      <alignment horizontal="right" vertical="center"/>
    </xf>
    <xf numFmtId="170" fontId="58" fillId="0" borderId="115" xfId="81" applyNumberFormat="1" applyFont="1" applyBorder="1" applyAlignment="1">
      <alignment horizontal="right" vertical="center"/>
    </xf>
    <xf numFmtId="170" fontId="18" fillId="0" borderId="115" xfId="81" applyNumberFormat="1" applyFont="1" applyFill="1" applyBorder="1" applyAlignment="1">
      <alignment horizontal="right" vertical="center"/>
    </xf>
    <xf numFmtId="170" fontId="18" fillId="0" borderId="116" xfId="81" applyNumberFormat="1" applyFont="1" applyFill="1" applyBorder="1" applyAlignment="1">
      <alignment horizontal="right" vertical="center"/>
    </xf>
    <xf numFmtId="170" fontId="18" fillId="0" borderId="0" xfId="73" applyNumberFormat="1" applyFont="1"/>
    <xf numFmtId="166" fontId="18" fillId="0" borderId="0" xfId="86" applyNumberFormat="1" applyFont="1"/>
    <xf numFmtId="14" fontId="20" fillId="0" borderId="123" xfId="73" applyNumberFormat="1" applyFont="1" applyBorder="1" applyAlignment="1">
      <alignment horizontal="center" vertical="center"/>
    </xf>
    <xf numFmtId="170" fontId="58" fillId="0" borderId="124" xfId="81" applyNumberFormat="1" applyFont="1" applyBorder="1" applyAlignment="1">
      <alignment vertical="center"/>
    </xf>
    <xf numFmtId="170" fontId="18" fillId="0" borderId="124" xfId="81" applyNumberFormat="1" applyFont="1" applyBorder="1" applyAlignment="1">
      <alignment horizontal="right" vertical="center"/>
    </xf>
    <xf numFmtId="170" fontId="18" fillId="0" borderId="125" xfId="81" applyNumberFormat="1" applyFont="1" applyBorder="1" applyAlignment="1">
      <alignment horizontal="right" vertical="center"/>
    </xf>
    <xf numFmtId="170" fontId="18" fillId="0" borderId="115" xfId="81" applyNumberFormat="1" applyFont="1" applyBorder="1" applyAlignment="1">
      <alignment horizontal="right" vertical="center"/>
    </xf>
    <xf numFmtId="170" fontId="18" fillId="0" borderId="116" xfId="81" applyNumberFormat="1" applyFont="1" applyBorder="1" applyAlignment="1">
      <alignment horizontal="right" vertical="center"/>
    </xf>
    <xf numFmtId="14" fontId="20" fillId="0" borderId="62" xfId="73" applyNumberFormat="1" applyFont="1" applyBorder="1" applyAlignment="1">
      <alignment horizontal="center" vertical="center"/>
    </xf>
    <xf numFmtId="172" fontId="58" fillId="0" borderId="63" xfId="81" applyNumberFormat="1" applyFont="1" applyBorder="1" applyAlignment="1">
      <alignment vertical="center"/>
    </xf>
    <xf numFmtId="172" fontId="58" fillId="0" borderId="53" xfId="81" applyNumberFormat="1" applyFont="1" applyBorder="1" applyAlignment="1">
      <alignment vertical="center"/>
    </xf>
    <xf numFmtId="172" fontId="58" fillId="0" borderId="55" xfId="81" applyNumberFormat="1" applyFont="1" applyBorder="1" applyAlignment="1">
      <alignment vertical="center"/>
    </xf>
    <xf numFmtId="172" fontId="18" fillId="0" borderId="64" xfId="81" applyNumberFormat="1" applyFont="1" applyBorder="1" applyAlignment="1">
      <alignment vertical="center"/>
    </xf>
    <xf numFmtId="172" fontId="18" fillId="0" borderId="54" xfId="81" applyNumberFormat="1" applyFont="1" applyBorder="1" applyAlignment="1">
      <alignment vertical="center"/>
    </xf>
    <xf numFmtId="172" fontId="18" fillId="0" borderId="65" xfId="81" applyNumberFormat="1" applyFont="1" applyBorder="1" applyAlignment="1">
      <alignment vertical="center"/>
    </xf>
    <xf numFmtId="172" fontId="18" fillId="0" borderId="53" xfId="81" applyNumberFormat="1" applyFont="1" applyBorder="1" applyAlignment="1">
      <alignment vertical="center"/>
    </xf>
    <xf numFmtId="172" fontId="18" fillId="0" borderId="55" xfId="81" applyNumberFormat="1" applyFont="1" applyBorder="1" applyAlignment="1">
      <alignment vertical="center"/>
    </xf>
    <xf numFmtId="14" fontId="20" fillId="0" borderId="0" xfId="73" applyNumberFormat="1" applyFont="1" applyBorder="1" applyAlignment="1">
      <alignment horizontal="center" vertical="center"/>
    </xf>
    <xf numFmtId="172" fontId="58" fillId="0" borderId="80" xfId="81" applyNumberFormat="1" applyFont="1" applyBorder="1" applyAlignment="1">
      <alignment vertical="center"/>
    </xf>
    <xf numFmtId="172" fontId="58" fillId="0" borderId="81" xfId="81" applyNumberFormat="1" applyFont="1" applyBorder="1" applyAlignment="1">
      <alignment vertical="center"/>
    </xf>
    <xf numFmtId="172" fontId="58" fillId="0" borderId="69" xfId="81" applyNumberFormat="1" applyFont="1" applyBorder="1" applyAlignment="1">
      <alignment vertical="center"/>
    </xf>
    <xf numFmtId="172" fontId="18" fillId="0" borderId="82" xfId="81" applyNumberFormat="1" applyFont="1" applyBorder="1" applyAlignment="1">
      <alignment vertical="center"/>
    </xf>
    <xf numFmtId="172" fontId="18" fillId="0" borderId="68" xfId="81" applyNumberFormat="1" applyFont="1" applyBorder="1" applyAlignment="1">
      <alignment vertical="center"/>
    </xf>
    <xf numFmtId="172" fontId="18" fillId="0" borderId="83" xfId="81" applyNumberFormat="1" applyFont="1" applyBorder="1" applyAlignment="1">
      <alignment vertical="center"/>
    </xf>
    <xf numFmtId="172" fontId="18" fillId="0" borderId="81" xfId="81" applyNumberFormat="1" applyFont="1" applyBorder="1" applyAlignment="1">
      <alignment vertical="center"/>
    </xf>
    <xf numFmtId="172" fontId="18" fillId="0" borderId="69" xfId="81" applyNumberFormat="1" applyFont="1" applyBorder="1" applyAlignment="1">
      <alignment vertical="center"/>
    </xf>
    <xf numFmtId="164" fontId="18" fillId="0" borderId="0" xfId="87" applyFont="1"/>
    <xf numFmtId="14" fontId="20" fillId="0" borderId="111" xfId="73" applyNumberFormat="1" applyFont="1" applyBorder="1" applyAlignment="1">
      <alignment horizontal="center" vertical="center"/>
    </xf>
    <xf numFmtId="172" fontId="58" fillId="0" borderId="97" xfId="81" applyNumberFormat="1" applyFont="1" applyBorder="1" applyAlignment="1">
      <alignment vertical="center"/>
    </xf>
    <xf numFmtId="172" fontId="18" fillId="0" borderId="98" xfId="81" applyNumberFormat="1" applyFont="1" applyBorder="1" applyAlignment="1">
      <alignment vertical="center"/>
    </xf>
    <xf numFmtId="172" fontId="18" fillId="0" borderId="84" xfId="81" applyNumberFormat="1" applyFont="1" applyBorder="1" applyAlignment="1">
      <alignment vertical="center"/>
    </xf>
    <xf numFmtId="174" fontId="18" fillId="0" borderId="0" xfId="73" applyNumberFormat="1" applyFont="1"/>
    <xf numFmtId="164" fontId="18" fillId="0" borderId="0" xfId="73" applyNumberFormat="1" applyFont="1"/>
    <xf numFmtId="172" fontId="18" fillId="0" borderId="115" xfId="81" applyNumberFormat="1" applyFont="1" applyBorder="1" applyAlignment="1">
      <alignment vertical="center"/>
    </xf>
    <xf numFmtId="172" fontId="18" fillId="0" borderId="116" xfId="81" applyNumberFormat="1" applyFont="1" applyBorder="1" applyAlignment="1">
      <alignment vertical="center"/>
    </xf>
    <xf numFmtId="14" fontId="20" fillId="0" borderId="76" xfId="73" applyNumberFormat="1" applyFont="1" applyBorder="1" applyAlignment="1">
      <alignment horizontal="center" vertical="center"/>
    </xf>
    <xf numFmtId="172" fontId="57" fillId="0" borderId="0" xfId="81" applyNumberFormat="1" applyFont="1" applyFill="1" applyBorder="1" applyAlignment="1">
      <alignment vertical="center"/>
    </xf>
    <xf numFmtId="0" fontId="18" fillId="0" borderId="0" xfId="73" applyFont="1" applyFill="1" applyBorder="1"/>
    <xf numFmtId="14" fontId="20" fillId="0" borderId="105" xfId="73" applyNumberFormat="1" applyFont="1" applyBorder="1" applyAlignment="1">
      <alignment horizontal="center" vertical="center"/>
    </xf>
    <xf numFmtId="166" fontId="57" fillId="0" borderId="0" xfId="86" applyNumberFormat="1" applyFont="1" applyFill="1" applyBorder="1" applyAlignment="1">
      <alignment vertical="center"/>
    </xf>
    <xf numFmtId="164" fontId="57" fillId="0" borderId="0" xfId="87" applyFont="1" applyFill="1" applyBorder="1" applyAlignment="1">
      <alignment vertical="center"/>
    </xf>
    <xf numFmtId="9" fontId="57" fillId="0" borderId="0" xfId="86" applyFont="1" applyFill="1" applyBorder="1" applyAlignment="1">
      <alignment vertical="center"/>
    </xf>
    <xf numFmtId="166" fontId="58" fillId="0" borderId="0" xfId="86" applyNumberFormat="1" applyFont="1"/>
    <xf numFmtId="172" fontId="58" fillId="0" borderId="0" xfId="87" applyNumberFormat="1" applyFont="1" applyFill="1" applyBorder="1" applyAlignment="1">
      <alignment vertical="center"/>
    </xf>
    <xf numFmtId="9" fontId="58" fillId="0" borderId="0" xfId="86" applyFont="1" applyFill="1" applyBorder="1" applyAlignment="1">
      <alignment vertical="center"/>
    </xf>
    <xf numFmtId="174" fontId="58" fillId="0" borderId="0" xfId="73" applyNumberFormat="1" applyFont="1"/>
    <xf numFmtId="172" fontId="57" fillId="0" borderId="0" xfId="87" applyNumberFormat="1" applyFont="1" applyFill="1" applyBorder="1" applyAlignment="1">
      <alignment vertical="center"/>
    </xf>
    <xf numFmtId="14" fontId="17" fillId="0" borderId="45" xfId="57" applyNumberFormat="1" applyFont="1" applyBorder="1" applyAlignment="1">
      <alignment horizontal="center" vertical="center" wrapText="1"/>
    </xf>
    <xf numFmtId="169" fontId="17" fillId="0" borderId="14" xfId="57" applyNumberFormat="1" applyFont="1" applyBorder="1" applyAlignment="1">
      <alignment vertical="center"/>
    </xf>
    <xf numFmtId="169" fontId="17" fillId="0" borderId="15" xfId="57" applyNumberFormat="1" applyFont="1" applyBorder="1" applyAlignment="1">
      <alignment vertical="center"/>
    </xf>
    <xf numFmtId="169" fontId="20" fillId="0" borderId="15" xfId="57" applyNumberFormat="1" applyFont="1" applyBorder="1" applyAlignment="1">
      <alignment vertical="center"/>
    </xf>
    <xf numFmtId="166" fontId="17" fillId="0" borderId="0" xfId="86" applyNumberFormat="1" applyFont="1" applyFill="1" applyBorder="1" applyAlignment="1">
      <alignment horizontal="right" vertical="center"/>
    </xf>
    <xf numFmtId="14" fontId="20" fillId="0" borderId="0" xfId="57" applyNumberFormat="1" applyFont="1" applyBorder="1" applyAlignment="1">
      <alignment horizontal="center" vertical="center" wrapText="1"/>
    </xf>
    <xf numFmtId="10" fontId="17" fillId="0" borderId="0" xfId="86" applyNumberFormat="1" applyFont="1" applyFill="1" applyAlignment="1">
      <alignment horizontal="right" vertical="center"/>
    </xf>
    <xf numFmtId="10" fontId="20" fillId="0" borderId="0" xfId="86" applyNumberFormat="1" applyFont="1" applyFill="1" applyAlignment="1">
      <alignment horizontal="right" vertical="center"/>
    </xf>
    <xf numFmtId="170" fontId="45" fillId="0" borderId="133" xfId="81" applyNumberFormat="1" applyFont="1" applyFill="1" applyBorder="1" applyAlignment="1">
      <alignment horizontal="right" vertical="center" indent="1"/>
    </xf>
    <xf numFmtId="170" fontId="0" fillId="0" borderId="133" xfId="81" applyNumberFormat="1" applyFont="1" applyFill="1" applyBorder="1" applyAlignment="1">
      <alignment horizontal="right" vertical="center" indent="1"/>
    </xf>
    <xf numFmtId="171" fontId="0" fillId="0" borderId="133" xfId="81" applyNumberFormat="1" applyFont="1" applyFill="1" applyBorder="1" applyAlignment="1">
      <alignment horizontal="right" vertical="center" indent="1"/>
    </xf>
    <xf numFmtId="170" fontId="18" fillId="0" borderId="0" xfId="87" applyNumberFormat="1" applyFont="1"/>
    <xf numFmtId="175" fontId="18" fillId="0" borderId="0" xfId="73" applyNumberFormat="1" applyFont="1"/>
    <xf numFmtId="169" fontId="8" fillId="0" borderId="136" xfId="57" applyNumberFormat="1" applyFont="1" applyFill="1" applyBorder="1" applyAlignment="1">
      <alignment vertical="center"/>
    </xf>
    <xf numFmtId="169" fontId="8" fillId="0" borderId="138" xfId="57" applyNumberFormat="1" applyFont="1" applyFill="1" applyBorder="1" applyAlignment="1">
      <alignment vertical="center"/>
    </xf>
    <xf numFmtId="169" fontId="9" fillId="0" borderId="136" xfId="57" applyNumberFormat="1" applyFont="1" applyFill="1" applyBorder="1" applyAlignment="1">
      <alignment vertical="center"/>
    </xf>
    <xf numFmtId="169" fontId="45" fillId="0" borderId="138" xfId="57" applyNumberFormat="1" applyFont="1" applyFill="1" applyBorder="1" applyAlignment="1">
      <alignment vertical="center"/>
    </xf>
    <xf numFmtId="14" fontId="9" fillId="0" borderId="140" xfId="57" applyNumberFormat="1" applyFont="1" applyBorder="1" applyAlignment="1">
      <alignment horizontal="center" vertical="center" wrapText="1"/>
    </xf>
    <xf numFmtId="14" fontId="20" fillId="0" borderId="140" xfId="57" applyNumberFormat="1" applyFont="1" applyBorder="1" applyAlignment="1">
      <alignment horizontal="center" vertical="center" wrapText="1"/>
    </xf>
    <xf numFmtId="166" fontId="45" fillId="0" borderId="0" xfId="74" applyNumberFormat="1" applyFont="1" applyBorder="1" applyAlignment="1">
      <alignment vertical="center"/>
    </xf>
    <xf numFmtId="14" fontId="20" fillId="0" borderId="142" xfId="57" applyNumberFormat="1" applyFont="1" applyBorder="1" applyAlignment="1">
      <alignment horizontal="center" vertical="center" wrapText="1"/>
    </xf>
    <xf numFmtId="166" fontId="58" fillId="0" borderId="143" xfId="74" applyNumberFormat="1" applyFont="1" applyBorder="1" applyAlignment="1">
      <alignment vertical="center"/>
    </xf>
    <xf numFmtId="166" fontId="18" fillId="0" borderId="144" xfId="74" applyNumberFormat="1" applyFont="1" applyBorder="1" applyAlignment="1">
      <alignment vertical="center"/>
    </xf>
    <xf numFmtId="166" fontId="18" fillId="0" borderId="145" xfId="74" applyNumberFormat="1" applyFont="1" applyBorder="1" applyAlignment="1">
      <alignment vertical="center"/>
    </xf>
    <xf numFmtId="166" fontId="6" fillId="0" borderId="144" xfId="74" applyNumberFormat="1" applyFont="1" applyBorder="1" applyAlignment="1">
      <alignment vertical="center"/>
    </xf>
    <xf numFmtId="166" fontId="58" fillId="0" borderId="3" xfId="74" applyNumberFormat="1" applyFont="1" applyBorder="1" applyAlignment="1">
      <alignment vertical="center"/>
    </xf>
    <xf numFmtId="166" fontId="58" fillId="0" borderId="146" xfId="74" applyNumberFormat="1" applyFont="1" applyBorder="1" applyAlignment="1">
      <alignment vertical="center"/>
    </xf>
    <xf numFmtId="166" fontId="45" fillId="0" borderId="3" xfId="74" applyNumberFormat="1" applyFont="1" applyBorder="1" applyAlignment="1">
      <alignment vertical="center"/>
    </xf>
    <xf numFmtId="14" fontId="19" fillId="0" borderId="0" xfId="73" applyNumberFormat="1" applyFont="1" applyBorder="1" applyAlignment="1">
      <alignment horizontal="left" vertical="center" wrapText="1"/>
    </xf>
    <xf numFmtId="0" fontId="6" fillId="0" borderId="46" xfId="57" applyFont="1" applyFill="1" applyBorder="1" applyAlignment="1">
      <alignment vertical="center"/>
    </xf>
    <xf numFmtId="0" fontId="6" fillId="0" borderId="14" xfId="57" applyFont="1" applyFill="1" applyBorder="1" applyAlignment="1">
      <alignment vertical="center"/>
    </xf>
    <xf numFmtId="3" fontId="8" fillId="0" borderId="42" xfId="57" applyNumberFormat="1" applyFont="1" applyFill="1" applyBorder="1" applyAlignment="1">
      <alignment horizontal="right" vertical="center"/>
    </xf>
    <xf numFmtId="3" fontId="20" fillId="0" borderId="32" xfId="57" applyNumberFormat="1" applyFont="1" applyFill="1" applyBorder="1" applyAlignment="1">
      <alignment horizontal="right" vertical="center"/>
    </xf>
    <xf numFmtId="169" fontId="6" fillId="0" borderId="42" xfId="57" applyNumberFormat="1" applyFont="1" applyFill="1" applyBorder="1" applyAlignment="1">
      <alignment horizontal="right" vertical="center"/>
    </xf>
    <xf numFmtId="169" fontId="58" fillId="0" borderId="32" xfId="57" applyNumberFormat="1" applyFont="1" applyFill="1" applyBorder="1" applyAlignment="1">
      <alignment horizontal="right" vertical="center"/>
    </xf>
    <xf numFmtId="169" fontId="8" fillId="0" borderId="118" xfId="57" applyNumberFormat="1" applyFont="1" applyFill="1" applyBorder="1" applyAlignment="1">
      <alignment vertical="center"/>
    </xf>
    <xf numFmtId="167" fontId="8" fillId="0" borderId="115" xfId="57" applyNumberFormat="1" applyFont="1" applyFill="1" applyBorder="1" applyAlignment="1">
      <alignment vertical="center"/>
    </xf>
    <xf numFmtId="3" fontId="17" fillId="0" borderId="121" xfId="57" applyNumberFormat="1" applyFont="1" applyFill="1" applyBorder="1" applyAlignment="1">
      <alignment horizontal="right" vertical="center"/>
    </xf>
    <xf numFmtId="169" fontId="17" fillId="0" borderId="121" xfId="57" applyNumberFormat="1" applyFont="1" applyFill="1" applyBorder="1" applyAlignment="1">
      <alignment horizontal="right" vertical="center"/>
    </xf>
    <xf numFmtId="0" fontId="6" fillId="0" borderId="46" xfId="57" applyFont="1" applyFill="1" applyBorder="1" applyAlignment="1">
      <alignment vertical="center"/>
    </xf>
    <xf numFmtId="0" fontId="6" fillId="0" borderId="14" xfId="57" applyFont="1" applyFill="1" applyBorder="1" applyAlignment="1">
      <alignment vertical="center"/>
    </xf>
    <xf numFmtId="3" fontId="18" fillId="0" borderId="20" xfId="57" applyNumberFormat="1" applyFont="1" applyFill="1" applyBorder="1" applyAlignment="1">
      <alignment vertical="center"/>
    </xf>
    <xf numFmtId="3" fontId="17" fillId="0" borderId="20" xfId="57" applyNumberFormat="1" applyFont="1" applyFill="1" applyBorder="1" applyAlignment="1">
      <alignment vertical="center"/>
    </xf>
    <xf numFmtId="0" fontId="6" fillId="0" borderId="46" xfId="57" applyFont="1" applyFill="1" applyBorder="1" applyAlignment="1">
      <alignment vertical="center"/>
    </xf>
    <xf numFmtId="0" fontId="6" fillId="0" borderId="14" xfId="57" applyFont="1" applyFill="1" applyBorder="1" applyAlignment="1">
      <alignment vertical="center"/>
    </xf>
    <xf numFmtId="0" fontId="19" fillId="0" borderId="36" xfId="57" applyFont="1" applyBorder="1" applyAlignment="1">
      <alignment horizontal="left" vertical="center" wrapText="1"/>
    </xf>
    <xf numFmtId="0" fontId="8" fillId="0" borderId="0" xfId="57" applyFont="1" applyAlignment="1">
      <alignment horizontal="center" vertical="center"/>
    </xf>
    <xf numFmtId="0" fontId="13" fillId="30" borderId="0" xfId="57" applyFont="1" applyFill="1" applyBorder="1" applyAlignment="1">
      <alignment horizontal="left" vertical="center"/>
    </xf>
    <xf numFmtId="0" fontId="9" fillId="0" borderId="38" xfId="57" applyFont="1" applyBorder="1" applyAlignment="1">
      <alignment horizontal="center" vertical="center" wrapText="1"/>
    </xf>
    <xf numFmtId="0" fontId="9" fillId="0" borderId="31" xfId="57" applyFont="1" applyBorder="1" applyAlignment="1">
      <alignment horizontal="center" vertical="center" wrapText="1"/>
    </xf>
    <xf numFmtId="14" fontId="9" fillId="0" borderId="37" xfId="57" applyNumberFormat="1" applyFont="1" applyBorder="1" applyAlignment="1">
      <alignment horizontal="center" vertical="center" wrapText="1"/>
    </xf>
    <xf numFmtId="14" fontId="9" fillId="0" borderId="21" xfId="57" applyNumberFormat="1" applyFont="1" applyBorder="1" applyAlignment="1">
      <alignment horizontal="center" vertical="center" wrapText="1"/>
    </xf>
    <xf numFmtId="14" fontId="9" fillId="0" borderId="129" xfId="57" applyNumberFormat="1" applyFont="1" applyBorder="1" applyAlignment="1">
      <alignment horizontal="center" vertical="center" wrapText="1"/>
    </xf>
    <xf numFmtId="14" fontId="9" fillId="0" borderId="32" xfId="57" applyNumberFormat="1" applyFont="1" applyBorder="1" applyAlignment="1">
      <alignment horizontal="center" vertical="center" wrapText="1"/>
    </xf>
    <xf numFmtId="0" fontId="48" fillId="0" borderId="0" xfId="31" applyFont="1" applyBorder="1" applyAlignment="1" applyProtection="1">
      <alignment horizontal="left" vertical="center" wrapText="1"/>
    </xf>
    <xf numFmtId="14" fontId="9" fillId="0" borderId="109" xfId="57" applyNumberFormat="1" applyFont="1" applyBorder="1" applyAlignment="1">
      <alignment horizontal="center" vertical="center" wrapText="1"/>
    </xf>
    <xf numFmtId="14" fontId="9" fillId="0" borderId="110" xfId="57" applyNumberFormat="1" applyFont="1" applyBorder="1" applyAlignment="1">
      <alignment horizontal="center" vertical="center" wrapText="1"/>
    </xf>
    <xf numFmtId="14" fontId="9" fillId="0" borderId="39" xfId="57" applyNumberFormat="1" applyFont="1" applyBorder="1" applyAlignment="1">
      <alignment horizontal="center" vertical="center" wrapText="1"/>
    </xf>
    <xf numFmtId="14" fontId="9" fillId="0" borderId="40" xfId="57" applyNumberFormat="1" applyFont="1" applyBorder="1" applyAlignment="1">
      <alignment horizontal="center" vertical="center" wrapText="1"/>
    </xf>
    <xf numFmtId="0" fontId="60" fillId="25" borderId="0" xfId="57" applyFont="1" applyFill="1" applyAlignment="1">
      <alignment horizontal="left" vertical="center"/>
    </xf>
    <xf numFmtId="0" fontId="13" fillId="27" borderId="0" xfId="57" applyFont="1" applyFill="1" applyBorder="1" applyAlignment="1">
      <alignment horizontal="left" vertical="center"/>
    </xf>
    <xf numFmtId="0" fontId="13" fillId="38" borderId="0" xfId="57" applyFont="1" applyFill="1" applyBorder="1" applyAlignment="1">
      <alignment horizontal="left" vertical="center"/>
    </xf>
    <xf numFmtId="0" fontId="19" fillId="0" borderId="0" xfId="57" applyFont="1" applyBorder="1" applyAlignment="1">
      <alignment horizontal="center" vertical="center" wrapText="1"/>
    </xf>
    <xf numFmtId="0" fontId="42" fillId="0" borderId="0" xfId="57" applyFont="1" applyFill="1" applyAlignment="1">
      <alignment horizontal="center" vertical="center"/>
    </xf>
    <xf numFmtId="0" fontId="19" fillId="0" borderId="0" xfId="57" applyFont="1" applyFill="1" applyBorder="1" applyAlignment="1">
      <alignment horizontal="center" vertical="center" wrapText="1"/>
    </xf>
    <xf numFmtId="172" fontId="57" fillId="0" borderId="103" xfId="81" applyNumberFormat="1" applyFont="1" applyBorder="1" applyAlignment="1">
      <alignment horizontal="center" vertical="center"/>
    </xf>
    <xf numFmtId="172" fontId="57" fillId="0" borderId="104" xfId="81" applyNumberFormat="1" applyFont="1" applyBorder="1" applyAlignment="1">
      <alignment horizontal="center" vertical="center"/>
    </xf>
    <xf numFmtId="172" fontId="57" fillId="0" borderId="105" xfId="81" applyNumberFormat="1" applyFont="1" applyBorder="1" applyAlignment="1">
      <alignment horizontal="center" vertical="center"/>
    </xf>
    <xf numFmtId="0" fontId="56" fillId="37" borderId="0" xfId="57" applyFont="1" applyFill="1" applyAlignment="1">
      <alignment horizontal="left" vertical="center"/>
    </xf>
    <xf numFmtId="14" fontId="19" fillId="0" borderId="0" xfId="73" applyNumberFormat="1" applyFont="1" applyBorder="1" applyAlignment="1">
      <alignment horizontal="center" vertical="center" wrapText="1"/>
    </xf>
    <xf numFmtId="172" fontId="54" fillId="0" borderId="126" xfId="81" applyNumberFormat="1" applyFont="1" applyFill="1" applyBorder="1" applyAlignment="1">
      <alignment horizontal="center" vertical="center"/>
    </xf>
    <xf numFmtId="172" fontId="54" fillId="0" borderId="61" xfId="81" applyNumberFormat="1" applyFont="1" applyFill="1" applyBorder="1" applyAlignment="1">
      <alignment horizontal="center" vertical="center"/>
    </xf>
    <xf numFmtId="172" fontId="54" fillId="0" borderId="77" xfId="81" applyNumberFormat="1" applyFont="1" applyFill="1" applyBorder="1" applyAlignment="1">
      <alignment horizontal="center" vertical="center"/>
    </xf>
    <xf numFmtId="172" fontId="54" fillId="0" borderId="103" xfId="81" applyNumberFormat="1" applyFont="1" applyBorder="1" applyAlignment="1">
      <alignment horizontal="center" vertical="center"/>
    </xf>
    <xf numFmtId="172" fontId="54" fillId="0" borderId="104" xfId="81" applyNumberFormat="1" applyFont="1" applyBorder="1" applyAlignment="1">
      <alignment horizontal="center" vertical="center"/>
    </xf>
    <xf numFmtId="172" fontId="54" fillId="0" borderId="105" xfId="81" applyNumberFormat="1" applyFont="1" applyBorder="1" applyAlignment="1">
      <alignment horizontal="center" vertical="center"/>
    </xf>
    <xf numFmtId="14" fontId="19" fillId="0" borderId="75" xfId="73" applyNumberFormat="1" applyFont="1" applyBorder="1" applyAlignment="1">
      <alignment horizontal="left" vertical="center" wrapText="1"/>
    </xf>
    <xf numFmtId="0" fontId="45" fillId="0" borderId="78" xfId="73" applyFont="1" applyBorder="1" applyAlignment="1">
      <alignment horizontal="center" vertical="center" wrapText="1"/>
    </xf>
    <xf numFmtId="0" fontId="45" fillId="0" borderId="52" xfId="73" applyFont="1" applyBorder="1" applyAlignment="1">
      <alignment horizontal="center" vertical="center" wrapText="1"/>
    </xf>
    <xf numFmtId="14" fontId="19" fillId="0" borderId="0" xfId="73" applyNumberFormat="1" applyFont="1" applyBorder="1" applyAlignment="1">
      <alignment horizontal="left" vertical="center" wrapText="1"/>
    </xf>
    <xf numFmtId="0" fontId="52" fillId="35" borderId="0" xfId="73" applyFont="1" applyFill="1" applyBorder="1" applyAlignment="1">
      <alignment horizontal="left" vertical="center" wrapText="1"/>
    </xf>
    <xf numFmtId="0" fontId="52" fillId="31" borderId="0" xfId="73" applyFont="1" applyFill="1" applyBorder="1" applyAlignment="1">
      <alignment horizontal="left" vertical="center" wrapText="1"/>
    </xf>
    <xf numFmtId="0" fontId="53" fillId="36" borderId="0" xfId="73" applyFont="1" applyFill="1" applyBorder="1" applyAlignment="1">
      <alignment horizontal="left" vertical="center" wrapText="1"/>
    </xf>
    <xf numFmtId="0" fontId="45" fillId="0" borderId="79" xfId="73" applyFont="1" applyBorder="1" applyAlignment="1">
      <alignment horizontal="center" vertical="center" wrapText="1"/>
    </xf>
    <xf numFmtId="0" fontId="50" fillId="31" borderId="0" xfId="57" applyFont="1" applyFill="1" applyAlignment="1">
      <alignment horizontal="left" vertical="center"/>
    </xf>
    <xf numFmtId="0" fontId="51" fillId="0" borderId="0" xfId="57" applyFont="1" applyFill="1" applyBorder="1" applyAlignment="1">
      <alignment vertical="center"/>
    </xf>
    <xf numFmtId="0" fontId="13" fillId="32" borderId="0" xfId="73" applyFont="1" applyFill="1" applyBorder="1" applyAlignment="1">
      <alignment horizontal="left" vertical="center" wrapText="1"/>
    </xf>
    <xf numFmtId="0" fontId="13" fillId="33" borderId="0" xfId="73" applyFont="1" applyFill="1" applyBorder="1" applyAlignment="1">
      <alignment horizontal="left" vertical="center" wrapText="1"/>
    </xf>
    <xf numFmtId="0" fontId="13" fillId="34" borderId="0" xfId="73" applyFont="1" applyFill="1" applyBorder="1" applyAlignment="1">
      <alignment horizontal="left" vertical="center" wrapText="1"/>
    </xf>
    <xf numFmtId="14" fontId="19" fillId="0" borderId="75" xfId="73" applyNumberFormat="1" applyFont="1" applyBorder="1" applyAlignment="1">
      <alignment horizontal="left" wrapText="1"/>
    </xf>
    <xf numFmtId="0" fontId="6" fillId="0" borderId="0" xfId="73" applyAlignment="1">
      <alignment horizontal="center"/>
    </xf>
    <xf numFmtId="0" fontId="48" fillId="0" borderId="36" xfId="31" applyFont="1" applyBorder="1" applyAlignment="1" applyProtection="1">
      <alignment horizontal="left" vertical="center" wrapText="1"/>
    </xf>
    <xf numFmtId="0" fontId="56" fillId="28" borderId="0" xfId="57" applyFont="1" applyFill="1" applyAlignment="1">
      <alignment horizontal="left" vertical="center"/>
    </xf>
    <xf numFmtId="14" fontId="13" fillId="29" borderId="0" xfId="57" applyNumberFormat="1" applyFont="1" applyFill="1" applyBorder="1" applyAlignment="1">
      <alignment horizontal="left" vertical="center"/>
    </xf>
    <xf numFmtId="14" fontId="14" fillId="26" borderId="35" xfId="57" applyNumberFormat="1" applyFont="1" applyFill="1" applyBorder="1" applyAlignment="1">
      <alignment horizontal="left"/>
    </xf>
    <xf numFmtId="14" fontId="14" fillId="27" borderId="35" xfId="57" applyNumberFormat="1" applyFont="1" applyFill="1" applyBorder="1" applyAlignment="1">
      <alignment horizontal="left" vertical="center"/>
    </xf>
    <xf numFmtId="0" fontId="17" fillId="0" borderId="0" xfId="57" applyFont="1" applyBorder="1" applyAlignment="1">
      <alignment horizontal="center" vertical="center" wrapText="1"/>
    </xf>
    <xf numFmtId="0" fontId="41" fillId="0" borderId="0" xfId="57" applyFont="1" applyBorder="1" applyAlignment="1">
      <alignment horizontal="center" vertical="center" wrapText="1"/>
    </xf>
    <xf numFmtId="0" fontId="20" fillId="0" borderId="139" xfId="57" applyFont="1" applyBorder="1" applyAlignment="1">
      <alignment horizontal="center" vertical="center"/>
    </xf>
    <xf numFmtId="0" fontId="20" fillId="0" borderId="141" xfId="57" applyFont="1" applyBorder="1" applyAlignment="1">
      <alignment horizontal="center" vertical="center"/>
    </xf>
    <xf numFmtId="0" fontId="14" fillId="0" borderId="0" xfId="57" applyFont="1" applyFill="1" applyAlignment="1">
      <alignment horizontal="center" vertical="center"/>
    </xf>
    <xf numFmtId="0" fontId="57" fillId="24" borderId="0" xfId="57" applyFont="1" applyFill="1" applyAlignment="1">
      <alignment horizontal="left" vertical="center"/>
    </xf>
    <xf numFmtId="0" fontId="56" fillId="30" borderId="0" xfId="57" applyFont="1" applyFill="1" applyAlignment="1">
      <alignment horizontal="left" vertical="center"/>
    </xf>
    <xf numFmtId="172" fontId="57" fillId="0" borderId="64" xfId="81" applyNumberFormat="1" applyFont="1" applyBorder="1" applyAlignment="1">
      <alignment horizontal="left" vertical="center"/>
    </xf>
    <xf numFmtId="172" fontId="57" fillId="0" borderId="54" xfId="81" applyNumberFormat="1" applyFont="1" applyBorder="1" applyAlignment="1">
      <alignment horizontal="left" vertical="center"/>
    </xf>
    <xf numFmtId="172" fontId="57" fillId="0" borderId="65" xfId="81" applyNumberFormat="1" applyFont="1" applyBorder="1" applyAlignment="1">
      <alignment horizontal="left" vertical="center"/>
    </xf>
    <xf numFmtId="172" fontId="57" fillId="0" borderId="64" xfId="81" applyNumberFormat="1" applyFont="1" applyBorder="1" applyAlignment="1">
      <alignment horizontal="right" vertical="center"/>
    </xf>
    <xf numFmtId="172" fontId="57" fillId="0" borderId="54" xfId="81" applyNumberFormat="1" applyFont="1" applyBorder="1" applyAlignment="1">
      <alignment horizontal="right" vertical="center"/>
    </xf>
    <xf numFmtId="172" fontId="57" fillId="0" borderId="55" xfId="81" applyNumberFormat="1" applyFont="1" applyBorder="1" applyAlignment="1">
      <alignment horizontal="right" vertical="center"/>
    </xf>
    <xf numFmtId="0" fontId="9" fillId="0" borderId="139" xfId="57" applyFont="1" applyBorder="1" applyAlignment="1">
      <alignment horizontal="center" vertical="center"/>
    </xf>
    <xf numFmtId="14" fontId="8" fillId="0" borderId="129" xfId="57" applyNumberFormat="1" applyFont="1" applyBorder="1" applyAlignment="1">
      <alignment horizontal="center" vertical="center" wrapText="1"/>
    </xf>
    <xf numFmtId="14" fontId="8" fillId="0" borderId="32" xfId="57" applyNumberFormat="1" applyFont="1" applyBorder="1" applyAlignment="1">
      <alignment horizontal="center" vertical="center" wrapText="1"/>
    </xf>
    <xf numFmtId="14" fontId="9" fillId="0" borderId="135" xfId="57" applyNumberFormat="1" applyFont="1" applyBorder="1" applyAlignment="1">
      <alignment horizontal="center" vertical="center" wrapText="1"/>
    </xf>
    <xf numFmtId="14" fontId="9" fillId="0" borderId="137" xfId="57" applyNumberFormat="1" applyFont="1" applyBorder="1" applyAlignment="1">
      <alignment horizontal="center" vertical="center" wrapText="1"/>
    </xf>
    <xf numFmtId="0" fontId="48" fillId="0" borderId="0" xfId="31" applyFont="1" applyBorder="1" applyAlignment="1" applyProtection="1">
      <alignment vertical="center" wrapText="1"/>
    </xf>
    <xf numFmtId="0" fontId="19" fillId="0" borderId="0" xfId="57" applyFont="1" applyBorder="1" applyAlignment="1">
      <alignment vertical="center" wrapText="1"/>
    </xf>
    <xf numFmtId="175" fontId="45" fillId="0" borderId="0" xfId="73" applyNumberFormat="1" applyFont="1" applyFill="1" applyBorder="1" applyAlignment="1">
      <alignment vertical="center" wrapText="1"/>
    </xf>
    <xf numFmtId="10" fontId="17" fillId="0" borderId="0" xfId="86" applyNumberFormat="1" applyFont="1" applyFill="1" applyBorder="1" applyAlignment="1">
      <alignment horizontal="right" vertical="center"/>
    </xf>
  </cellXfs>
  <cellStyles count="125">
    <cellStyle name="100" xfId="1" xr:uid="{00000000-0005-0000-0000-000000000000}"/>
    <cellStyle name="20% - Акцент1 2" xfId="2" xr:uid="{00000000-0005-0000-0000-000001000000}"/>
    <cellStyle name="20% - Акцент2 2" xfId="3" xr:uid="{00000000-0005-0000-0000-000002000000}"/>
    <cellStyle name="20% - Акцент3 2" xfId="4" xr:uid="{00000000-0005-0000-0000-000003000000}"/>
    <cellStyle name="20% - Акцент4 2" xfId="5" xr:uid="{00000000-0005-0000-0000-000004000000}"/>
    <cellStyle name="20% - Акцент5 2" xfId="6" xr:uid="{00000000-0005-0000-0000-000005000000}"/>
    <cellStyle name="20% - Акцент6 2" xfId="7" xr:uid="{00000000-0005-0000-0000-000006000000}"/>
    <cellStyle name="40% - Акцент1 2" xfId="8" xr:uid="{00000000-0005-0000-0000-000007000000}"/>
    <cellStyle name="40% - Акцент2 2" xfId="9" xr:uid="{00000000-0005-0000-0000-000008000000}"/>
    <cellStyle name="40% - Акцент3 2" xfId="10" xr:uid="{00000000-0005-0000-0000-000009000000}"/>
    <cellStyle name="40% - Акцент4 2" xfId="11" xr:uid="{00000000-0005-0000-0000-00000A000000}"/>
    <cellStyle name="40% - Акцент5 2" xfId="12" xr:uid="{00000000-0005-0000-0000-00000B000000}"/>
    <cellStyle name="40% - Акцент6 2" xfId="13" xr:uid="{00000000-0005-0000-0000-00000C000000}"/>
    <cellStyle name="60% - Акцент1 2" xfId="14" xr:uid="{00000000-0005-0000-0000-00000D000000}"/>
    <cellStyle name="60% - Акцент2 2" xfId="15" xr:uid="{00000000-0005-0000-0000-00000E000000}"/>
    <cellStyle name="60% - Акцент3 2" xfId="16" xr:uid="{00000000-0005-0000-0000-00000F000000}"/>
    <cellStyle name="60% - Акцент4 2" xfId="17" xr:uid="{00000000-0005-0000-0000-000010000000}"/>
    <cellStyle name="60% - Акцент5 2" xfId="18" xr:uid="{00000000-0005-0000-0000-000011000000}"/>
    <cellStyle name="60% - Акцент6 2" xfId="19" xr:uid="{00000000-0005-0000-0000-000012000000}"/>
    <cellStyle name="Comma [0]" xfId="20" xr:uid="{00000000-0005-0000-0000-000014000000}"/>
    <cellStyle name="Currency [0]" xfId="21" xr:uid="{00000000-0005-0000-0000-000015000000}"/>
    <cellStyle name="Акцент1 2" xfId="22" xr:uid="{00000000-0005-0000-0000-000019000000}"/>
    <cellStyle name="Акцент2 2" xfId="23" xr:uid="{00000000-0005-0000-0000-00001A000000}"/>
    <cellStyle name="Акцент3 2" xfId="24" xr:uid="{00000000-0005-0000-0000-00001B000000}"/>
    <cellStyle name="Акцент4 2" xfId="25" xr:uid="{00000000-0005-0000-0000-00001C000000}"/>
    <cellStyle name="Акцент5 2" xfId="26" xr:uid="{00000000-0005-0000-0000-00001D000000}"/>
    <cellStyle name="Акцент6 2" xfId="27" xr:uid="{00000000-0005-0000-0000-00001E000000}"/>
    <cellStyle name="Ввод  2" xfId="28" xr:uid="{00000000-0005-0000-0000-00001F000000}"/>
    <cellStyle name="Відсотковий" xfId="86" builtinId="5"/>
    <cellStyle name="Відсотковий 2" xfId="113" xr:uid="{00000000-0005-0000-0000-000092000000}"/>
    <cellStyle name="Вывод 2" xfId="29" xr:uid="{00000000-0005-0000-0000-000020000000}"/>
    <cellStyle name="Вычисление 2" xfId="30" xr:uid="{00000000-0005-0000-0000-000021000000}"/>
    <cellStyle name="Гиперссылка 2" xfId="32" xr:uid="{00000000-0005-0000-0000-000022000000}"/>
    <cellStyle name="Гиперссылка 3" xfId="33" xr:uid="{00000000-0005-0000-0000-000023000000}"/>
    <cellStyle name="Гиперссылка 4" xfId="75" xr:uid="{00000000-0005-0000-0000-000024000000}"/>
    <cellStyle name="Гіперпосилання" xfId="31" builtinId="8"/>
    <cellStyle name="Заголовки до таблиць в бюлетень" xfId="34" xr:uid="{00000000-0005-0000-0000-000025000000}"/>
    <cellStyle name="Заголовок 1 2" xfId="35" xr:uid="{00000000-0005-0000-0000-000026000000}"/>
    <cellStyle name="Заголовок 2 2" xfId="36" xr:uid="{00000000-0005-0000-0000-000027000000}"/>
    <cellStyle name="Заголовок 3 2" xfId="37" xr:uid="{00000000-0005-0000-0000-000028000000}"/>
    <cellStyle name="Заголовок 4 2" xfId="38" xr:uid="{00000000-0005-0000-0000-000029000000}"/>
    <cellStyle name="Звичайний" xfId="0" builtinId="0"/>
    <cellStyle name="Итог 2" xfId="39" xr:uid="{00000000-0005-0000-0000-00002A000000}"/>
    <cellStyle name="Контрольная ячейка 2" xfId="40" xr:uid="{00000000-0005-0000-0000-00002B000000}"/>
    <cellStyle name="Название 2" xfId="41" xr:uid="{00000000-0005-0000-0000-00002C000000}"/>
    <cellStyle name="Нейтральный 2" xfId="42" xr:uid="{00000000-0005-0000-0000-00002D000000}"/>
    <cellStyle name="Обычный 10" xfId="91" xr:uid="{00000000-0005-0000-0000-00002E000000}"/>
    <cellStyle name="Обычный 2" xfId="43" xr:uid="{00000000-0005-0000-0000-00002F000000}"/>
    <cellStyle name="Обычный 2 2" xfId="44" xr:uid="{00000000-0005-0000-0000-000030000000}"/>
    <cellStyle name="Обычный 2 3" xfId="45" xr:uid="{00000000-0005-0000-0000-000031000000}"/>
    <cellStyle name="Обычный 2 4" xfId="46" xr:uid="{00000000-0005-0000-0000-000032000000}"/>
    <cellStyle name="Обычный 2 5" xfId="47" xr:uid="{00000000-0005-0000-0000-000033000000}"/>
    <cellStyle name="Обычный 2 5 2" xfId="72" xr:uid="{00000000-0005-0000-0000-000034000000}"/>
    <cellStyle name="Обычный 2 5 2 2" xfId="92" xr:uid="{00000000-0005-0000-0000-000035000000}"/>
    <cellStyle name="Обычный 2 5 2 2 2" xfId="117" xr:uid="{00000000-0005-0000-0000-000033000000}"/>
    <cellStyle name="Обычный 2 5 2 3" xfId="105" xr:uid="{00000000-0005-0000-0000-000032000000}"/>
    <cellStyle name="Обычный 2 5 3" xfId="76" xr:uid="{00000000-0005-0000-0000-000036000000}"/>
    <cellStyle name="Обычный 2 5 3 2" xfId="83" xr:uid="{00000000-0005-0000-0000-000037000000}"/>
    <cellStyle name="Обычный 2 5 3 2 2" xfId="98" xr:uid="{00000000-0005-0000-0000-000038000000}"/>
    <cellStyle name="Обычный 2 5 3 2 2 2" xfId="122" xr:uid="{00000000-0005-0000-0000-000036000000}"/>
    <cellStyle name="Обычный 2 5 3 2 3" xfId="110" xr:uid="{00000000-0005-0000-0000-000035000000}"/>
    <cellStyle name="Обычный 2 5 3 3" xfId="93" xr:uid="{00000000-0005-0000-0000-000039000000}"/>
    <cellStyle name="Обычный 2 5 3 3 2" xfId="118" xr:uid="{00000000-0005-0000-0000-000037000000}"/>
    <cellStyle name="Обычный 2 5 3 4" xfId="106" xr:uid="{00000000-0005-0000-0000-000034000000}"/>
    <cellStyle name="Обычный 2 5 4" xfId="82" xr:uid="{00000000-0005-0000-0000-00003A000000}"/>
    <cellStyle name="Обычный 2 5 4 2" xfId="97" xr:uid="{00000000-0005-0000-0000-00003B000000}"/>
    <cellStyle name="Обычный 2 5 4 2 2" xfId="121" xr:uid="{00000000-0005-0000-0000-000039000000}"/>
    <cellStyle name="Обычный 2 5 4 3" xfId="109" xr:uid="{00000000-0005-0000-0000-000038000000}"/>
    <cellStyle name="Обычный 2 5 5" xfId="89" xr:uid="{00000000-0005-0000-0000-00003C000000}"/>
    <cellStyle name="Обычный 2 5 5 2" xfId="115" xr:uid="{00000000-0005-0000-0000-00003A000000}"/>
    <cellStyle name="Обычный 2 5 6" xfId="102" xr:uid="{00000000-0005-0000-0000-000031000000}"/>
    <cellStyle name="Обычный 2_2013_PR" xfId="48" xr:uid="{00000000-0005-0000-0000-00003D000000}"/>
    <cellStyle name="Обычный 3" xfId="49" xr:uid="{00000000-0005-0000-0000-00003E000000}"/>
    <cellStyle name="Обычный 4" xfId="50" xr:uid="{00000000-0005-0000-0000-00003F000000}"/>
    <cellStyle name="Обычный 5" xfId="51" xr:uid="{00000000-0005-0000-0000-000040000000}"/>
    <cellStyle name="Обычный 5 2" xfId="52" xr:uid="{00000000-0005-0000-0000-000041000000}"/>
    <cellStyle name="Обычный 5 2 2" xfId="73" xr:uid="{00000000-0005-0000-0000-000042000000}"/>
    <cellStyle name="Обычный 5_РОБОЧИЙ_Q4_2013" xfId="77" xr:uid="{00000000-0005-0000-0000-000043000000}"/>
    <cellStyle name="Обычный 6" xfId="53" xr:uid="{00000000-0005-0000-0000-000044000000}"/>
    <cellStyle name="Обычный 7" xfId="54" xr:uid="{00000000-0005-0000-0000-000045000000}"/>
    <cellStyle name="Обычный 7 2" xfId="55" xr:uid="{00000000-0005-0000-0000-000046000000}"/>
    <cellStyle name="Обычный 7 2 2" xfId="79" xr:uid="{00000000-0005-0000-0000-000047000000}"/>
    <cellStyle name="Обычный 7 2 2 2" xfId="95" xr:uid="{00000000-0005-0000-0000-000048000000}"/>
    <cellStyle name="Обычный 7 2 2 2 2" xfId="120" xr:uid="{00000000-0005-0000-0000-000046000000}"/>
    <cellStyle name="Обычный 7 2 2 3" xfId="108" xr:uid="{00000000-0005-0000-0000-000045000000}"/>
    <cellStyle name="Обычный 7 2 3" xfId="85" xr:uid="{00000000-0005-0000-0000-000049000000}"/>
    <cellStyle name="Обычный 7 2 3 2" xfId="100" xr:uid="{00000000-0005-0000-0000-00004A000000}"/>
    <cellStyle name="Обычный 7 2 3 2 2" xfId="124" xr:uid="{00000000-0005-0000-0000-000048000000}"/>
    <cellStyle name="Обычный 7 2 3 3" xfId="112" xr:uid="{00000000-0005-0000-0000-000047000000}"/>
    <cellStyle name="Обычный 7 2 4" xfId="90" xr:uid="{00000000-0005-0000-0000-00004B000000}"/>
    <cellStyle name="Обычный 7 2 4 2" xfId="116" xr:uid="{00000000-0005-0000-0000-000049000000}"/>
    <cellStyle name="Обычный 7 2 5" xfId="103" xr:uid="{00000000-0005-0000-0000-000044000000}"/>
    <cellStyle name="Обычный 7 3" xfId="78" xr:uid="{00000000-0005-0000-0000-00004C000000}"/>
    <cellStyle name="Обычный 7 3 2" xfId="94" xr:uid="{00000000-0005-0000-0000-00004D000000}"/>
    <cellStyle name="Обычный 7 3 2 2" xfId="119" xr:uid="{00000000-0005-0000-0000-00004B000000}"/>
    <cellStyle name="Обычный 7 3 3" xfId="107" xr:uid="{00000000-0005-0000-0000-00004A000000}"/>
    <cellStyle name="Обычный 7 4" xfId="84" xr:uid="{00000000-0005-0000-0000-00004E000000}"/>
    <cellStyle name="Обычный 7 4 2" xfId="99" xr:uid="{00000000-0005-0000-0000-00004F000000}"/>
    <cellStyle name="Обычный 7 4 2 2" xfId="123" xr:uid="{00000000-0005-0000-0000-00004D000000}"/>
    <cellStyle name="Обычный 7 4 3" xfId="111" xr:uid="{00000000-0005-0000-0000-00004C000000}"/>
    <cellStyle name="Обычный 8" xfId="56" xr:uid="{00000000-0005-0000-0000-000050000000}"/>
    <cellStyle name="Обычный 9" xfId="88" xr:uid="{00000000-0005-0000-0000-000051000000}"/>
    <cellStyle name="Обычный_Книга3" xfId="57" xr:uid="{00000000-0005-0000-0000-000052000000}"/>
    <cellStyle name="Плохой 2" xfId="58" xr:uid="{00000000-0005-0000-0000-000053000000}"/>
    <cellStyle name="Пояснение 2" xfId="59" xr:uid="{00000000-0005-0000-0000-000054000000}"/>
    <cellStyle name="Примечание 2" xfId="60" xr:uid="{00000000-0005-0000-0000-000055000000}"/>
    <cellStyle name="Процентный 2" xfId="61" xr:uid="{00000000-0005-0000-0000-000056000000}"/>
    <cellStyle name="Процентный 2 2" xfId="62" xr:uid="{00000000-0005-0000-0000-000057000000}"/>
    <cellStyle name="Процентный 2 3" xfId="74" xr:uid="{00000000-0005-0000-0000-000058000000}"/>
    <cellStyle name="Процентный 3" xfId="63" xr:uid="{00000000-0005-0000-0000-000059000000}"/>
    <cellStyle name="Процентный 4" xfId="64" xr:uid="{00000000-0005-0000-0000-00005A000000}"/>
    <cellStyle name="Процентный 4 2" xfId="80" xr:uid="{00000000-0005-0000-0000-00005B000000}"/>
    <cellStyle name="Связанная ячейка 2" xfId="65" xr:uid="{00000000-0005-0000-0000-00005C000000}"/>
    <cellStyle name="Текст предупреждения 2" xfId="66" xr:uid="{00000000-0005-0000-0000-00005D000000}"/>
    <cellStyle name="Тысячи [0]_MM95 (3)" xfId="67" xr:uid="{00000000-0005-0000-0000-00005E000000}"/>
    <cellStyle name="Тысячи_MM95 (3)" xfId="68" xr:uid="{00000000-0005-0000-0000-00005F000000}"/>
    <cellStyle name="Финансовый 2" xfId="69" xr:uid="{00000000-0005-0000-0000-000060000000}"/>
    <cellStyle name="Финансовый 2 2" xfId="81" xr:uid="{00000000-0005-0000-0000-000061000000}"/>
    <cellStyle name="Финансовый 2 2 2" xfId="96" xr:uid="{00000000-0005-0000-0000-000062000000}"/>
    <cellStyle name="Финансовый 2 3" xfId="104" xr:uid="{00000000-0005-0000-0000-000060000000}"/>
    <cellStyle name="Финансовый 3" xfId="101" xr:uid="{00000000-0005-0000-0000-000063000000}"/>
    <cellStyle name="Фінансовий" xfId="87" builtinId="3"/>
    <cellStyle name="Фінансовий 2" xfId="114" xr:uid="{00000000-0005-0000-0000-0000A8000000}"/>
    <cellStyle name="Хороший 2" xfId="70" xr:uid="{00000000-0005-0000-0000-000064000000}"/>
    <cellStyle name="Шапка" xfId="71" xr:uid="{00000000-0005-0000-0000-000065000000}"/>
  </cellStyles>
  <dxfs count="1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5877B0"/>
      <color rgb="FF9CD816"/>
      <color rgb="FF03B921"/>
      <color rgb="FF38B64A"/>
      <color rgb="FF8FC850"/>
      <color rgb="FF90BA44"/>
      <color rgb="FF6FCC22"/>
      <color rgb="FF8CAB53"/>
      <color rgb="FF5EC553"/>
      <color rgb="FF58A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активами в управлінні (без КНПФ НБУ)</a:t>
            </a:r>
          </a:p>
        </c:rich>
      </c:tx>
      <c:layout>
        <c:manualLayout>
          <c:xMode val="edge"/>
          <c:yMode val="edge"/>
          <c:x val="0.31258171854425193"/>
          <c:y val="2.6159744987564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510289719544007"/>
          <c:y val="0.18446857978948603"/>
          <c:w val="0.42777857719493262"/>
          <c:h val="0.8387478280437115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94D-4D3F-B1BF-9B97DE5E8890}"/>
              </c:ext>
            </c:extLst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94D-4D3F-B1BF-9B97DE5E8890}"/>
              </c:ext>
            </c:extLst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94D-4D3F-B1BF-9B97DE5E8890}"/>
              </c:ext>
            </c:extLst>
          </c:dPt>
          <c:dLbls>
            <c:dLbl>
              <c:idx val="0"/>
              <c:layout>
                <c:manualLayout>
                  <c:x val="9.4202863485536484E-2"/>
                  <c:y val="-0.4060074556027830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4D-4D3F-B1BF-9B97DE5E8890}"/>
                </c:ext>
              </c:extLst>
            </c:dLbl>
            <c:dLbl>
              <c:idx val="1"/>
              <c:layout>
                <c:manualLayout>
                  <c:x val="-5.4876556138612712E-2"/>
                  <c:y val="-0.171734639003780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4D-4D3F-B1BF-9B97DE5E8890}"/>
                </c:ext>
              </c:extLst>
            </c:dLbl>
            <c:dLbl>
              <c:idx val="2"/>
              <c:layout>
                <c:manualLayout>
                  <c:x val="-2.4542776998891968E-2"/>
                  <c:y val="3.83701433218191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4D-4D3F-B1BF-9B97DE5E8890}"/>
                </c:ext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4D-4D3F-B1BF-9B97DE5E889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4D-4D3F-B1BF-9B97DE5E889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управлінні'!$A$22:$A$24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управлінні'!$F$22:$F$24</c:f>
              <c:numCache>
                <c:formatCode>0.0</c:formatCode>
                <c:ptCount val="3"/>
                <c:pt idx="0" formatCode="#\ ##0.0">
                  <c:v>2853.8586086</c:v>
                </c:pt>
                <c:pt idx="1">
                  <c:v>424.06888325</c:v>
                </c:pt>
                <c:pt idx="2">
                  <c:v>189.09810082000001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4D-4D3F-B1BF-9B97DE5E8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виплати за 1-й кв.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6539881489154776"/>
          <c:y val="0.15086738418052775"/>
          <c:w val="0.48303105524232909"/>
          <c:h val="0.7938451443569554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584-4C2B-A7F8-98FE80D0158C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584-4C2B-A7F8-98FE80D0158C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584-4C2B-A7F8-98FE80D0158C}"/>
              </c:ext>
            </c:extLst>
          </c:dPt>
          <c:dLbls>
            <c:dLbl>
              <c:idx val="0"/>
              <c:layout>
                <c:manualLayout>
                  <c:x val="1.9666022109538925E-2"/>
                  <c:y val="-0.16620979659958135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84-4C2B-A7F8-98FE80D0158C}"/>
                </c:ext>
              </c:extLst>
            </c:dLbl>
            <c:dLbl>
              <c:idx val="1"/>
              <c:layout>
                <c:manualLayout>
                  <c:x val="-5.0143979720539751E-2"/>
                  <c:y val="-0.2183051052899027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84-4C2B-A7F8-98FE80D0158C}"/>
                </c:ext>
              </c:extLst>
            </c:dLbl>
            <c:dLbl>
              <c:idx val="2"/>
              <c:layout>
                <c:manualLayout>
                  <c:x val="-0.25860088454391772"/>
                  <c:y val="-2.415965475725961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84-4C2B-A7F8-98FE80D0158C}"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84-4C2B-A7F8-98FE80D0158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НПФ'!$C$181:$E$181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НПФ'!$C$198:$E$198</c:f>
              <c:numCache>
                <c:formatCode>_-* #\ ##0.0_₴_-;\-* #\ ##0.0_₴_-;_-* "-"??_₴_-;_-@_-</c:formatCode>
                <c:ptCount val="3"/>
                <c:pt idx="0">
                  <c:v>10.13253315</c:v>
                </c:pt>
                <c:pt idx="1">
                  <c:v>10.43901406</c:v>
                </c:pt>
                <c:pt idx="2">
                  <c:v>1.2672766299999998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584-4C2B-A7F8-98FE80D01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93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03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2025</a:t>
            </a:r>
            <a:endParaRPr lang="uk-UA"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8143469127357235"/>
          <c:y val="0.13443863410480453"/>
          <c:w val="0.4608708477059591"/>
          <c:h val="0.82070897662916442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EB4-4A59-83CD-3ACF7CC22635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EB4-4A59-83CD-3ACF7CC22635}"/>
              </c:ext>
            </c:extLst>
          </c:dPt>
          <c:dPt>
            <c:idx val="2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EB4-4A59-83CD-3ACF7CC22635}"/>
              </c:ext>
            </c:extLst>
          </c:dPt>
          <c:dLbls>
            <c:dLbl>
              <c:idx val="0"/>
              <c:layout>
                <c:manualLayout>
                  <c:x val="-2.9919086425187702E-2"/>
                  <c:y val="-7.246625995919825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B4-4A59-83CD-3ACF7CC2263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B4-4A59-83CD-3ACF7CC22635}"/>
                </c:ext>
              </c:extLst>
            </c:dLbl>
            <c:dLbl>
              <c:idx val="2"/>
              <c:layout>
                <c:manualLayout>
                  <c:x val="1.291862474312408E-2"/>
                  <c:y val="1.485116996126007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B4-4A59-83CD-3ACF7CC22635}"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B4-4A59-83CD-3ACF7CC2263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НПФ'!$C$158:$E$158</c:f>
              <c:strCache>
                <c:ptCount val="3"/>
                <c:pt idx="0">
                  <c:v>від юридичних осіб</c:v>
                </c:pt>
                <c:pt idx="1">
                  <c:v>від ФОПів</c:v>
                </c:pt>
                <c:pt idx="2">
                  <c:v>від фізичних осіб (у т. ч. переведені до фонду)</c:v>
                </c:pt>
              </c:strCache>
            </c:strRef>
          </c:cat>
          <c:val>
            <c:numRef>
              <c:f>'Адміністрування НПФ'!$C$174:$E$174</c:f>
              <c:numCache>
                <c:formatCode>_-* #\ ##0.0_₴_-;\-* #\ ##0.0_₴_-;_-* "-"??_₴_-;_-@_-</c:formatCode>
                <c:ptCount val="3"/>
                <c:pt idx="0">
                  <c:v>971.8828553100002</c:v>
                </c:pt>
                <c:pt idx="1">
                  <c:v>0.37493666000000003</c:v>
                </c:pt>
                <c:pt idx="2">
                  <c:v>1114.6217979799999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EB4-4A59-83CD-3ACF7CC22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виплати 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03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2025</a:t>
            </a:r>
            <a:endParaRPr lang="uk-UA" sz="1300" b="1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943194464328322"/>
          <c:y val="0.13827391225902208"/>
          <c:w val="0.4545632068718683"/>
          <c:h val="0.81066719772868856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96D-4A9C-B5D4-46881B113C7A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96D-4A9C-B5D4-46881B113C7A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96D-4A9C-B5D4-46881B113C7A}"/>
              </c:ext>
            </c:extLst>
          </c:dPt>
          <c:dLbls>
            <c:dLbl>
              <c:idx val="0"/>
              <c:layout>
                <c:manualLayout>
                  <c:x val="2.9731392249333398E-3"/>
                  <c:y val="9.9907022692274125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6D-4A9C-B5D4-46881B113C7A}"/>
                </c:ext>
              </c:extLst>
            </c:dLbl>
            <c:dLbl>
              <c:idx val="1"/>
              <c:layout>
                <c:manualLayout>
                  <c:x val="-5.1739062418522275E-2"/>
                  <c:y val="-0.4995743272884090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6D-4A9C-B5D4-46881B113C7A}"/>
                </c:ext>
              </c:extLst>
            </c:dLbl>
            <c:dLbl>
              <c:idx val="2"/>
              <c:layout>
                <c:manualLayout>
                  <c:x val="3.4266739449111119E-3"/>
                  <c:y val="2.132264331156129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6D-4A9C-B5D4-46881B113C7A}"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6D-4A9C-B5D4-46881B113C7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НПФ'!$C$205:$E$205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НПФ'!$C$221:$E$221</c:f>
              <c:numCache>
                <c:formatCode>_-* #\ ##0.0_₴_-;\-* #\ ##0.0_₴_-;_-* "-"??_₴_-;_-@_-</c:formatCode>
                <c:ptCount val="3"/>
                <c:pt idx="0">
                  <c:v>210.92628844000001</c:v>
                </c:pt>
                <c:pt idx="1">
                  <c:v>511.69702091000005</c:v>
                </c:pt>
                <c:pt idx="2">
                  <c:v>112.44647466000001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96D-4A9C-B5D4-46881B113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6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31.12.2024</a:t>
            </a:r>
          </a:p>
        </c:rich>
      </c:tx>
      <c:layout>
        <c:manualLayout>
          <c:xMode val="edge"/>
          <c:yMode val="edge"/>
          <c:x val="0.42541350513004056"/>
          <c:y val="3.19580361505584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026611404534016"/>
          <c:y val="0.15243249011387261"/>
          <c:w val="0.42674614134634253"/>
          <c:h val="0.79243339305026272"/>
        </c:manualLayout>
      </c:layout>
      <c:pieChart>
        <c:varyColors val="1"/>
        <c:ser>
          <c:idx val="0"/>
          <c:order val="0"/>
          <c:tx>
            <c:strRef>
              <c:f>'Адміністрування НПФ'!$A$258</c:f>
              <c:strCache>
                <c:ptCount val="1"/>
                <c:pt idx="0">
                  <c:v>Вид НПФ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F24-4D40-B03C-201757BC7BC2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F24-4D40-B03C-201757BC7BC2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F24-4D40-B03C-201757BC7BC2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F24-4D40-B03C-201757BC7BC2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F24-4D40-B03C-201757BC7BC2}"/>
              </c:ext>
            </c:extLst>
          </c:dPt>
          <c:dLbls>
            <c:dLbl>
              <c:idx val="0"/>
              <c:layout>
                <c:manualLayout>
                  <c:x val="-0.12038830168751428"/>
                  <c:y val="-4.448418258961114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24-4D40-B03C-201757BC7BC2}"/>
                </c:ext>
              </c:extLst>
            </c:dLbl>
            <c:dLbl>
              <c:idx val="1"/>
              <c:layout>
                <c:manualLayout>
                  <c:x val="-0.2691551788008481"/>
                  <c:y val="0.12025492345846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24-4D40-B03C-201757BC7BC2}"/>
                </c:ext>
              </c:extLst>
            </c:dLbl>
            <c:dLbl>
              <c:idx val="2"/>
              <c:layout>
                <c:manualLayout>
                  <c:x val="-5.9472032269056216E-2"/>
                  <c:y val="-7.34050346912265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24-4D40-B03C-201757BC7BC2}"/>
                </c:ext>
              </c:extLst>
            </c:dLbl>
            <c:dLbl>
              <c:idx val="3"/>
              <c:layout>
                <c:manualLayout>
                  <c:x val="-7.0887029733809554E-3"/>
                  <c:y val="3.853691470739725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24-4D40-B03C-201757BC7BC2}"/>
                </c:ext>
              </c:extLst>
            </c:dLbl>
            <c:dLbl>
              <c:idx val="4"/>
              <c:layout>
                <c:manualLayout>
                  <c:x val="-2.690682371738631E-2"/>
                  <c:y val="0.14273173038775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24-4D40-B03C-201757BC7BC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НПФ'!$B$258:$F$258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НПФ'!$B$262:$F$262</c:f>
              <c:numCache>
                <c:formatCode>#\ ##0.0</c:formatCode>
                <c:ptCount val="5"/>
                <c:pt idx="0">
                  <c:v>2011.40419155</c:v>
                </c:pt>
                <c:pt idx="1">
                  <c:v>1212.04824994</c:v>
                </c:pt>
                <c:pt idx="2">
                  <c:v>32.655611189999995</c:v>
                </c:pt>
                <c:pt idx="3">
                  <c:v>28.865290790000003</c:v>
                </c:pt>
                <c:pt idx="4">
                  <c:v>54.036136719999995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F24-4D40-B03C-201757BC7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5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31.03.2025</a:t>
            </a:r>
          </a:p>
        </c:rich>
      </c:tx>
      <c:layout>
        <c:manualLayout>
          <c:xMode val="edge"/>
          <c:yMode val="edge"/>
          <c:x val="0.45881895817282115"/>
          <c:y val="1.23406449193850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6343663346864508"/>
          <c:y val="0.18677352830896138"/>
          <c:w val="0.41631237934307752"/>
          <c:h val="0.78213465504311963"/>
        </c:manualLayout>
      </c:layout>
      <c:pieChart>
        <c:varyColors val="1"/>
        <c:ser>
          <c:idx val="0"/>
          <c:order val="0"/>
          <c:tx>
            <c:strRef>
              <c:f>'Адміністрування НПФ'!$A$255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210-4BE9-B836-95EA2723611A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210-4BE9-B836-95EA2723611A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210-4BE9-B836-95EA2723611A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210-4BE9-B836-95EA2723611A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210-4BE9-B836-95EA2723611A}"/>
              </c:ext>
            </c:extLst>
          </c:dPt>
          <c:dLbls>
            <c:dLbl>
              <c:idx val="0"/>
              <c:layout>
                <c:manualLayout>
                  <c:x val="-0.15804565843250404"/>
                  <c:y val="-5.952380952380770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10-4BE9-B836-95EA2723611A}"/>
                </c:ext>
              </c:extLst>
            </c:dLbl>
            <c:dLbl>
              <c:idx val="1"/>
              <c:layout>
                <c:manualLayout>
                  <c:x val="-0.18540304349615791"/>
                  <c:y val="0.11951709161354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10-4BE9-B836-95EA2723611A}"/>
                </c:ext>
              </c:extLst>
            </c:dLbl>
            <c:dLbl>
              <c:idx val="2"/>
              <c:layout>
                <c:manualLayout>
                  <c:x val="-2.7283790429130896E-2"/>
                  <c:y val="-6.1098612673415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10-4BE9-B836-95EA2723611A}"/>
                </c:ext>
              </c:extLst>
            </c:dLbl>
            <c:dLbl>
              <c:idx val="3"/>
              <c:layout>
                <c:manualLayout>
                  <c:x val="-1.0474652206935672E-3"/>
                  <c:y val="5.46101590242396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10-4BE9-B836-95EA2723611A}"/>
                </c:ext>
              </c:extLst>
            </c:dLbl>
            <c:dLbl>
              <c:idx val="4"/>
              <c:layout>
                <c:manualLayout>
                  <c:x val="-3.0656504475402115E-2"/>
                  <c:y val="0.142697236374864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10-4BE9-B836-95EA2723611A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НПФ'!$B$251:$F$251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НПФ'!$B$255:$F$255</c:f>
              <c:numCache>
                <c:formatCode>#\ ##0.0</c:formatCode>
                <c:ptCount val="5"/>
                <c:pt idx="0">
                  <c:v>2081.4851329200001</c:v>
                </c:pt>
                <c:pt idx="1">
                  <c:v>1255.5536051399997</c:v>
                </c:pt>
                <c:pt idx="2">
                  <c:v>37.834680380000002</c:v>
                </c:pt>
                <c:pt idx="3">
                  <c:v>29.08856479</c:v>
                </c:pt>
                <c:pt idx="4">
                  <c:v>63.295857150000003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210-4BE9-B836-95EA27236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Відкриті НПФ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30953954309705"/>
          <c:y val="0.17938898199929679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НПФ'!$B$343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5BA-402F-9FC2-03745030C6BF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5BA-402F-9FC2-03745030C6BF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5BA-402F-9FC2-03745030C6BF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5BA-402F-9FC2-03745030C6BF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5BA-402F-9FC2-03745030C6B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5BA-402F-9FC2-03745030C6BF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5BA-402F-9FC2-03745030C6BF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5BA-402F-9FC2-03745030C6BF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5BA-402F-9FC2-03745030C6BF}"/>
              </c:ext>
            </c:extLst>
          </c:dPt>
          <c:dLbls>
            <c:dLbl>
              <c:idx val="0"/>
              <c:layout>
                <c:manualLayout>
                  <c:x val="3.4320040116613819E-2"/>
                  <c:y val="0.2780601384315206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BA-402F-9FC2-03745030C6BF}"/>
                </c:ext>
              </c:extLst>
            </c:dLbl>
            <c:dLbl>
              <c:idx val="1"/>
              <c:layout>
                <c:manualLayout>
                  <c:x val="-3.2009463976113414E-2"/>
                  <c:y val="0.1727625979152531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BA-402F-9FC2-03745030C6BF}"/>
                </c:ext>
              </c:extLst>
            </c:dLbl>
            <c:dLbl>
              <c:idx val="2"/>
              <c:layout>
                <c:manualLayout>
                  <c:x val="-1.7132996404671781E-3"/>
                  <c:y val="4.342344971590097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BA-402F-9FC2-03745030C6BF}"/>
                </c:ext>
              </c:extLst>
            </c:dLbl>
            <c:dLbl>
              <c:idx val="3"/>
              <c:layout>
                <c:manualLayout>
                  <c:x val="0.12960653889535542"/>
                  <c:y val="2.103325696181775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BA-402F-9FC2-03745030C6BF}"/>
                </c:ext>
              </c:extLst>
            </c:dLbl>
            <c:dLbl>
              <c:idx val="4"/>
              <c:layout>
                <c:manualLayout>
                  <c:x val="-1.121452568690795E-2"/>
                  <c:y val="-0.1203611073919904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BA-402F-9FC2-03745030C6BF}"/>
                </c:ext>
              </c:extLst>
            </c:dLbl>
            <c:dLbl>
              <c:idx val="5"/>
              <c:layout>
                <c:manualLayout>
                  <c:x val="-8.5925572871703455E-3"/>
                  <c:y val="1.46325667598870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BA-402F-9FC2-03745030C6BF}"/>
                </c:ext>
              </c:extLst>
            </c:dLbl>
            <c:dLbl>
              <c:idx val="6"/>
              <c:layout>
                <c:manualLayout>
                  <c:x val="-9.1575108082963437E-3"/>
                  <c:y val="0.1623960296840987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BA-402F-9FC2-03745030C6BF}"/>
                </c:ext>
              </c:extLst>
            </c:dLbl>
            <c:dLbl>
              <c:idx val="7"/>
              <c:layout>
                <c:manualLayout>
                  <c:x val="-1.0115853880060258E-2"/>
                  <c:y val="0.221997596500647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BA-402F-9FC2-03745030C6BF}"/>
                </c:ext>
              </c:extLst>
            </c:dLbl>
            <c:dLbl>
              <c:idx val="8"/>
              <c:layout>
                <c:manualLayout>
                  <c:x val="-0.1949578734918252"/>
                  <c:y val="-2.3472582224742865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60,1%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BA-402F-9FC2-03745030C6BF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НПФ'!$A$345:$A$352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НПФ'!$B$345:$B$352</c:f>
              <c:numCache>
                <c:formatCode>#\ ##0.0</c:formatCode>
                <c:ptCount val="8"/>
                <c:pt idx="0">
                  <c:v>1023.04386823</c:v>
                </c:pt>
                <c:pt idx="1">
                  <c:v>37.834680380000002</c:v>
                </c:pt>
                <c:pt idx="2">
                  <c:v>22.082581090000001</c:v>
                </c:pt>
                <c:pt idx="3">
                  <c:v>55.276352060000001</c:v>
                </c:pt>
                <c:pt idx="4">
                  <c:v>43.53714978</c:v>
                </c:pt>
                <c:pt idx="5">
                  <c:v>248.54470130999991</c:v>
                </c:pt>
                <c:pt idx="6">
                  <c:v>21.05121231</c:v>
                </c:pt>
                <c:pt idx="7">
                  <c:v>1402.7186819400001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5BA-402F-9FC2-03745030C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Корпоративні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445327120539295E-2"/>
          <c:y val="0.15522765046093603"/>
          <c:w val="0.67193824710965089"/>
          <c:h val="0.80107589196751383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НПФ'!$C$343</c:f>
              <c:strCache>
                <c:ptCount val="1"/>
                <c:pt idx="0">
                  <c:v>Корпоративні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7EB-497B-9C16-69119C2BA715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7EB-497B-9C16-69119C2BA715}"/>
              </c:ext>
            </c:extLst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7EB-497B-9C16-69119C2BA715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7EB-497B-9C16-69119C2BA715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7EB-497B-9C16-69119C2BA715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7EB-497B-9C16-69119C2BA715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7EB-497B-9C16-69119C2BA715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7EB-497B-9C16-69119C2BA715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7EB-497B-9C16-69119C2BA715}"/>
              </c:ext>
            </c:extLst>
          </c:dPt>
          <c:dLbls>
            <c:dLbl>
              <c:idx val="0"/>
              <c:layout>
                <c:manualLayout>
                  <c:x val="0"/>
                  <c:y val="0.3723402088994219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EB-497B-9C16-69119C2BA71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EB-497B-9C16-69119C2BA71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EB-497B-9C16-69119C2BA715}"/>
                </c:ext>
              </c:extLst>
            </c:dLbl>
            <c:dLbl>
              <c:idx val="3"/>
              <c:layout>
                <c:manualLayout>
                  <c:x val="4.1044022489051993E-2"/>
                  <c:y val="3.128284961715065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EB-497B-9C16-69119C2BA7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EB-497B-9C16-69119C2BA715}"/>
                </c:ext>
              </c:extLst>
            </c:dLbl>
            <c:dLbl>
              <c:idx val="5"/>
              <c:layout>
                <c:manualLayout>
                  <c:x val="-9.8638897567328698E-3"/>
                  <c:y val="-2.5439287976831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EB-497B-9C16-69119C2BA71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EB-497B-9C16-69119C2BA715}"/>
                </c:ext>
              </c:extLst>
            </c:dLbl>
            <c:dLbl>
              <c:idx val="7"/>
              <c:layout>
                <c:manualLayout>
                  <c:x val="-1.0077206634557783E-2"/>
                  <c:y val="0.127929510141842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EB-497B-9C16-69119C2BA715}"/>
                </c:ext>
              </c:extLst>
            </c:dLbl>
            <c:dLbl>
              <c:idx val="8"/>
              <c:layout>
                <c:manualLayout>
                  <c:x val="-0.21737853668610685"/>
                  <c:y val="-1.5391364237916105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59,9%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EB-497B-9C16-69119C2BA71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НПФ'!$A$345:$A$352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НПФ'!$C$345:$C$352</c:f>
              <c:numCache>
                <c:formatCode>#\ ##0.0</c:formatCode>
                <c:ptCount val="8"/>
                <c:pt idx="0">
                  <c:v>167.84592974</c:v>
                </c:pt>
                <c:pt idx="1">
                  <c:v>0</c:v>
                </c:pt>
                <c:pt idx="2">
                  <c:v>0</c:v>
                </c:pt>
                <c:pt idx="3">
                  <c:v>2.2343943300000002</c:v>
                </c:pt>
                <c:pt idx="4">
                  <c:v>0</c:v>
                </c:pt>
                <c:pt idx="5">
                  <c:v>40.520512479999994</c:v>
                </c:pt>
                <c:pt idx="6">
                  <c:v>0</c:v>
                </c:pt>
                <c:pt idx="7">
                  <c:v>213.46967591000006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EB-497B-9C16-69119C2BA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Професійні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4100442282311611"/>
          <c:y val="2.74628112653381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49175690864374"/>
          <c:y val="0.1580410236793017"/>
          <c:w val="0.70505754791271513"/>
          <c:h val="0.84115244300973824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НПФ'!$D$343</c:f>
              <c:strCache>
                <c:ptCount val="1"/>
                <c:pt idx="0">
                  <c:v>Професійні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909-4D28-9F58-CAE0C9047426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909-4D28-9F58-CAE0C9047426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909-4D28-9F58-CAE0C9047426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909-4D28-9F58-CAE0C9047426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909-4D28-9F58-CAE0C9047426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909-4D28-9F58-CAE0C9047426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909-4D28-9F58-CAE0C9047426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909-4D28-9F58-CAE0C9047426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909-4D28-9F58-CAE0C9047426}"/>
              </c:ext>
            </c:extLst>
          </c:dPt>
          <c:dLbls>
            <c:dLbl>
              <c:idx val="0"/>
              <c:layout>
                <c:manualLayout>
                  <c:x val="2.3590040025053736E-3"/>
                  <c:y val="0.238764528956254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9-4D28-9F58-CAE0C904742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09-4D28-9F58-CAE0C9047426}"/>
                </c:ext>
              </c:extLst>
            </c:dLbl>
            <c:dLbl>
              <c:idx val="2"/>
              <c:layout>
                <c:manualLayout>
                  <c:x val="2.1231036022548357E-2"/>
                  <c:y val="2.87782547550649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09-4D28-9F58-CAE0C9047426}"/>
                </c:ext>
              </c:extLst>
            </c:dLbl>
            <c:dLbl>
              <c:idx val="3"/>
              <c:layout>
                <c:manualLayout>
                  <c:x val="0.12034171008843846"/>
                  <c:y val="4.308888171046140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09-4D28-9F58-CAE0C9047426}"/>
                </c:ext>
              </c:extLst>
            </c:dLbl>
            <c:dLbl>
              <c:idx val="4"/>
              <c:layout>
                <c:manualLayout>
                  <c:x val="-7.0451810056277233E-3"/>
                  <c:y val="-8.306914670433663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09-4D28-9F58-CAE0C9047426}"/>
                </c:ext>
              </c:extLst>
            </c:dLbl>
            <c:dLbl>
              <c:idx val="5"/>
              <c:layout>
                <c:manualLayout>
                  <c:x val="-6.9546038470712441E-3"/>
                  <c:y val="0.107225296604032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09-4D28-9F58-CAE0C904742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09-4D28-9F58-CAE0C9047426}"/>
                </c:ext>
              </c:extLst>
            </c:dLbl>
            <c:dLbl>
              <c:idx val="7"/>
              <c:layout>
                <c:manualLayout>
                  <c:x val="-6.4672001854511494E-3"/>
                  <c:y val="9.92378786516924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09-4D28-9F58-CAE0C9047426}"/>
                </c:ext>
              </c:extLst>
            </c:dLbl>
            <c:dLbl>
              <c:idx val="8"/>
              <c:layout>
                <c:manualLayout>
                  <c:x val="-0.1945178963080009"/>
                  <c:y val="-6.076803822164226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59,0%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09-4D28-9F58-CAE0C904742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НПФ'!$A$345:$A$352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НПФ'!$D$345:$D$352</c:f>
              <c:numCache>
                <c:formatCode>#\ ##0.0</c:formatCode>
                <c:ptCount val="8"/>
                <c:pt idx="0">
                  <c:v>64.663807169999998</c:v>
                </c:pt>
                <c:pt idx="1">
                  <c:v>0</c:v>
                </c:pt>
                <c:pt idx="2">
                  <c:v>7.0059836999999998</c:v>
                </c:pt>
                <c:pt idx="3">
                  <c:v>5.7851107600000011</c:v>
                </c:pt>
                <c:pt idx="4">
                  <c:v>4.1292</c:v>
                </c:pt>
                <c:pt idx="5">
                  <c:v>13.844514480000001</c:v>
                </c:pt>
                <c:pt idx="6">
                  <c:v>0</c:v>
                </c:pt>
                <c:pt idx="7">
                  <c:v>93.669484709999992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909-4D28-9F58-CAE0C9047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31.03.2024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73411151412579"/>
          <c:y val="0.1928875308496886"/>
          <c:w val="0.45349587835561161"/>
          <c:h val="0.78622085956069654"/>
        </c:manualLayout>
      </c:layout>
      <c:pieChart>
        <c:varyColors val="1"/>
        <c:ser>
          <c:idx val="0"/>
          <c:order val="0"/>
          <c:tx>
            <c:strRef>
              <c:f>'Адміністрування НПФ'!$A$269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A64-4321-9685-42623673F6BB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A64-4321-9685-42623673F6BB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A64-4321-9685-42623673F6BB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A64-4321-9685-42623673F6BB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A64-4321-9685-42623673F6BB}"/>
              </c:ext>
            </c:extLst>
          </c:dPt>
          <c:dLbls>
            <c:dLbl>
              <c:idx val="0"/>
              <c:layout>
                <c:manualLayout>
                  <c:x val="-0.18550980880035517"/>
                  <c:y val="-2.835389979237670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64-4321-9685-42623673F6BB}"/>
                </c:ext>
              </c:extLst>
            </c:dLbl>
            <c:dLbl>
              <c:idx val="1"/>
              <c:layout>
                <c:manualLayout>
                  <c:x val="-0.19962303281813804"/>
                  <c:y val="0.1117162220394092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64-4321-9685-42623673F6BB}"/>
                </c:ext>
              </c:extLst>
            </c:dLbl>
            <c:dLbl>
              <c:idx val="2"/>
              <c:layout>
                <c:manualLayout>
                  <c:x val="-5.8734573638171195E-2"/>
                  <c:y val="-7.602703658907843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64-4321-9685-42623673F6BB}"/>
                </c:ext>
              </c:extLst>
            </c:dLbl>
            <c:dLbl>
              <c:idx val="3"/>
              <c:layout>
                <c:manualLayout>
                  <c:x val="-6.3925764383883348E-3"/>
                  <c:y val="4.87601363262427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64-4321-9685-42623673F6BB}"/>
                </c:ext>
              </c:extLst>
            </c:dLbl>
            <c:dLbl>
              <c:idx val="4"/>
              <c:layout>
                <c:manualLayout>
                  <c:x val="-1.6966077797130299E-2"/>
                  <c:y val="0.139077839150703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64-4321-9685-42623673F6B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НПФ'!$B$265:$F$265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НПФ'!$B$269:$F$269</c:f>
              <c:numCache>
                <c:formatCode>#\ ##0.0</c:formatCode>
                <c:ptCount val="5"/>
                <c:pt idx="0">
                  <c:v>1684.5653547699997</c:v>
                </c:pt>
                <c:pt idx="1">
                  <c:v>1099.4526076999998</c:v>
                </c:pt>
                <c:pt idx="2">
                  <c:v>25.722306580000001</c:v>
                </c:pt>
                <c:pt idx="3">
                  <c:v>32.888696789999997</c:v>
                </c:pt>
                <c:pt idx="4">
                  <c:v>65.62478136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A64-4321-9685-42623673F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3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31.03.2025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630308506518652"/>
          <c:y val="0.15169207419128763"/>
          <c:w val="0.49511586299316823"/>
          <c:h val="0.79237847788591442"/>
        </c:manualLayout>
      </c:layout>
      <c:pieChart>
        <c:varyColors val="1"/>
        <c:ser>
          <c:idx val="0"/>
          <c:order val="0"/>
          <c:tx>
            <c:strRef>
              <c:f>'Адміністрування НПФ'!$A$313</c:f>
              <c:strCache>
                <c:ptCount val="1"/>
                <c:pt idx="0">
                  <c:v>31.03.2025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454-4454-8542-B342324C7026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454-4454-8542-B342324C7026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454-4454-8542-B342324C7026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454-4454-8542-B342324C7026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454-4454-8542-B342324C7026}"/>
              </c:ext>
            </c:extLst>
          </c:dPt>
          <c:dLbls>
            <c:dLbl>
              <c:idx val="0"/>
              <c:layout>
                <c:manualLayout>
                  <c:x val="-3.3931971452086429E-2"/>
                  <c:y val="-7.467269744670920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54-4454-8542-B342324C7026}"/>
                </c:ext>
              </c:extLst>
            </c:dLbl>
            <c:dLbl>
              <c:idx val="1"/>
              <c:layout>
                <c:manualLayout>
                  <c:x val="-0.42321906086719213"/>
                  <c:y val="9.451730734029983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54-4454-8542-B342324C7026}"/>
                </c:ext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54-4454-8542-B342324C7026}"/>
                </c:ext>
              </c:extLst>
            </c:dLbl>
            <c:dLbl>
              <c:idx val="3"/>
              <c:layout>
                <c:manualLayout>
                  <c:x val="-1.1309037190023379E-3"/>
                  <c:y val="5.91874004577995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54-4454-8542-B342324C7026}"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54-4454-8542-B342324C702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НПФ'!$B$308:$F$308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НПФ'!$B$313:$F$313</c:f>
              <c:numCache>
                <c:formatCode>#\ ##0.0</c:formatCode>
                <c:ptCount val="5"/>
                <c:pt idx="0">
                  <c:v>3327.5051329200001</c:v>
                </c:pt>
                <c:pt idx="1">
                  <c:v>2482.5946051399997</c:v>
                </c:pt>
                <c:pt idx="2">
                  <c:v>37.834680380000002</c:v>
                </c:pt>
                <c:pt idx="3">
                  <c:v>29.08856479</c:v>
                </c:pt>
                <c:pt idx="4">
                  <c:v>63.295857150000003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454-4454-8542-B342324C7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кількістю (без КНПФ НБУ) </a:t>
            </a:r>
          </a:p>
        </c:rich>
      </c:tx>
      <c:layout>
        <c:manualLayout>
          <c:xMode val="edge"/>
          <c:yMode val="edge"/>
          <c:x val="0.26255844197648681"/>
          <c:y val="1.87969676660472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915997275061757"/>
          <c:y val="0.12089643400068574"/>
          <c:w val="0.44988476489795681"/>
          <c:h val="0.8460980714330481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45D-47C5-B103-B47F67861D8E}"/>
              </c:ext>
            </c:extLst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45D-47C5-B103-B47F67861D8E}"/>
              </c:ext>
            </c:extLst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45D-47C5-B103-B47F67861D8E}"/>
              </c:ext>
            </c:extLst>
          </c:dPt>
          <c:dLbls>
            <c:dLbl>
              <c:idx val="0"/>
              <c:layout>
                <c:manualLayout>
                  <c:x val="7.0116889458585116E-2"/>
                  <c:y val="-0.3057041582401098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5D-47C5-B103-B47F67861D8E}"/>
                </c:ext>
              </c:extLst>
            </c:dLbl>
            <c:dLbl>
              <c:idx val="1"/>
              <c:layout>
                <c:manualLayout>
                  <c:x val="-1.7650608634550698E-2"/>
                  <c:y val="-7.332233027287719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5D-47C5-B103-B47F67861D8E}"/>
                </c:ext>
              </c:extLst>
            </c:dLbl>
            <c:dLbl>
              <c:idx val="2"/>
              <c:layout>
                <c:manualLayout>
                  <c:x val="-2.1944323888647779E-2"/>
                  <c:y val="6.21164956194629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5D-47C5-B103-B47F67861D8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5D-47C5-B103-B47F67861D8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5D-47C5-B103-B47F67861D8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управлінні'!$A$13:$A$15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</c:strCache>
            </c:strRef>
          </c:cat>
          <c:val>
            <c:numRef>
              <c:f>'НПФ в управлінні'!$D$13:$D$15</c:f>
              <c:numCache>
                <c:formatCode>General</c:formatCode>
                <c:ptCount val="3"/>
                <c:pt idx="0">
                  <c:v>42</c:v>
                </c:pt>
                <c:pt idx="1">
                  <c:v>2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45D-47C5-B103-B47F67861D8E}"/>
            </c:ext>
          </c:extLst>
        </c:ser>
        <c:ser>
          <c:idx val="1"/>
          <c:order val="1"/>
          <c:tx>
            <c:strRef>
              <c:f>'НПФ в управлінні'!$B$12</c:f>
              <c:strCache>
                <c:ptCount val="1"/>
                <c:pt idx="0">
                  <c:v>31.03.2024</c:v>
                </c:pt>
              </c:strCache>
            </c:strRef>
          </c:tx>
          <c:cat>
            <c:strRef>
              <c:f>'НПФ в управлінні'!$A$13:$A$17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управлінні'!$B$17:$B$17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D45D-47C5-B103-B47F67861D8E}"/>
            </c:ext>
          </c:extLst>
        </c:ser>
        <c:ser>
          <c:idx val="2"/>
          <c:order val="2"/>
          <c:tx>
            <c:strRef>
              <c:f>'НПФ в управлінні'!#REF!</c:f>
              <c:strCache>
                <c:ptCount val="1"/>
                <c:pt idx="0">
                  <c:v>#REF!</c:v>
                </c:pt>
              </c:strCache>
            </c:strRef>
          </c:tx>
          <c:cat>
            <c:strRef>
              <c:f>'НПФ в управлінні'!$A$13:$A$17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управлінні'!$C$17:$C$17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D45D-47C5-B103-B47F67861D8E}"/>
            </c:ext>
          </c:extLst>
        </c:ser>
        <c:ser>
          <c:idx val="3"/>
          <c:order val="3"/>
          <c:tx>
            <c:strRef>
              <c:f>'НПФ в управлінні'!$C$12</c:f>
              <c:strCache>
                <c:ptCount val="1"/>
                <c:pt idx="0">
                  <c:v>31.12.2024</c:v>
                </c:pt>
              </c:strCache>
            </c:strRef>
          </c:tx>
          <c:cat>
            <c:strRef>
              <c:f>'НПФ в управлінні'!$A$13:$A$17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управлінні'!$D$17:$D$17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D45D-47C5-B103-B47F67861D8E}"/>
            </c:ext>
          </c:extLst>
        </c:ser>
        <c:ser>
          <c:idx val="4"/>
          <c:order val="4"/>
          <c:tx>
            <c:strRef>
              <c:f>'НПФ в управлінні'!$D$12</c:f>
              <c:strCache>
                <c:ptCount val="1"/>
                <c:pt idx="0">
                  <c:v>31.03.2025</c:v>
                </c:pt>
              </c:strCache>
            </c:strRef>
          </c:tx>
          <c:cat>
            <c:strRef>
              <c:f>'НПФ в управлінні'!$A$13:$A$17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управлінні'!$E$17:$E$17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D45D-47C5-B103-B47F67861D8E}"/>
            </c:ext>
          </c:extLst>
        </c:ser>
        <c:ser>
          <c:idx val="5"/>
          <c:order val="5"/>
          <c:tx>
            <c:strRef>
              <c:f>'НПФ в управлінні'!$E$12</c:f>
              <c:strCache>
                <c:ptCount val="1"/>
                <c:pt idx="0">
                  <c:v>Зміна за 1-й квартал 2025 року</c:v>
                </c:pt>
              </c:strCache>
            </c:strRef>
          </c:tx>
          <c:cat>
            <c:strRef>
              <c:f>'НПФ в управлінні'!$A$13:$A$17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управлінні'!$F$13:$F$17</c:f>
              <c:numCache>
                <c:formatCode>0.0%</c:formatCode>
                <c:ptCount val="5"/>
                <c:pt idx="0">
                  <c:v>-4.5454545454545414E-2</c:v>
                </c:pt>
                <c:pt idx="1">
                  <c:v>0</c:v>
                </c:pt>
                <c:pt idx="2">
                  <c:v>-0.33333333333333337</c:v>
                </c:pt>
                <c:pt idx="3">
                  <c:v>-7.6923076923076872E-2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45D-47C5-B103-B47F67861D8E}"/>
            </c:ext>
          </c:extLst>
        </c:ser>
        <c:ser>
          <c:idx val="6"/>
          <c:order val="6"/>
          <c:tx>
            <c:strRef>
              <c:f>'НПФ в управлінні'!$F$12</c:f>
              <c:strCache>
                <c:ptCount val="1"/>
                <c:pt idx="0">
                  <c:v>Зміна за рік</c:v>
                </c:pt>
              </c:strCache>
            </c:strRef>
          </c:tx>
          <c:cat>
            <c:strRef>
              <c:f>'НПФ в управлінні'!$A$13:$A$17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управлінні'!$G$17:$G$17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D45D-47C5-B103-B47F67861D8E}"/>
            </c:ext>
          </c:extLst>
        </c:ser>
        <c:ser>
          <c:idx val="7"/>
          <c:order val="7"/>
          <c:tx>
            <c:strRef>
              <c:f>'НПФ в управлінні'!#REF!</c:f>
              <c:strCache>
                <c:ptCount val="1"/>
                <c:pt idx="0">
                  <c:v>#REF!</c:v>
                </c:pt>
              </c:strCache>
            </c:strRef>
          </c:tx>
          <c:cat>
            <c:strRef>
              <c:f>'НПФ в управлінні'!$A$13:$A$17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управлінні'!$H$17:$H$17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D45D-47C5-B103-B47F67861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31.03.2024</a:t>
            </a:r>
          </a:p>
        </c:rich>
      </c:tx>
      <c:layout>
        <c:manualLayout>
          <c:xMode val="edge"/>
          <c:yMode val="edge"/>
          <c:x val="0.41672542248733513"/>
          <c:y val="1.7241245476664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38331300136779"/>
          <c:y val="0.11961751000587344"/>
          <c:w val="0.45757340511693401"/>
          <c:h val="0.79546109588656944"/>
        </c:manualLayout>
      </c:layout>
      <c:pieChart>
        <c:varyColors val="1"/>
        <c:ser>
          <c:idx val="0"/>
          <c:order val="0"/>
          <c:tx>
            <c:strRef>
              <c:f>'Адміністрування НПФ'!$A$309</c:f>
              <c:strCache>
                <c:ptCount val="1"/>
                <c:pt idx="0">
                  <c:v>31.03.2024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6FB-4495-92AD-8443D308DE4D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6FB-4495-92AD-8443D308DE4D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6FB-4495-92AD-8443D308DE4D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6FB-4495-92AD-8443D308DE4D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6FB-4495-92AD-8443D308DE4D}"/>
              </c:ext>
            </c:extLst>
          </c:dPt>
          <c:dLbls>
            <c:dLbl>
              <c:idx val="0"/>
              <c:layout>
                <c:manualLayout>
                  <c:x val="-1.1444152067419165E-3"/>
                  <c:y val="-1.347268073279311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FB-4495-92AD-8443D308DE4D}"/>
                </c:ext>
              </c:extLst>
            </c:dLbl>
            <c:dLbl>
              <c:idx val="1"/>
              <c:layout>
                <c:manualLayout>
                  <c:x val="-0.42796929091997471"/>
                  <c:y val="9.01759382307715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FB-4495-92AD-8443D308DE4D}"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FB-4495-92AD-8443D308DE4D}"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FB-4495-92AD-8443D308DE4D}"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FB-4495-92AD-8443D308DE4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НПФ'!$B$308:$F$308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НПФ'!$B$309:$F$309</c:f>
              <c:numCache>
                <c:formatCode>#\ ##0.0</c:formatCode>
                <c:ptCount val="5"/>
                <c:pt idx="0">
                  <c:v>2779.4663547699997</c:v>
                </c:pt>
                <c:pt idx="1">
                  <c:v>2158.8606076999995</c:v>
                </c:pt>
                <c:pt idx="2">
                  <c:v>25.722306580000001</c:v>
                </c:pt>
                <c:pt idx="3">
                  <c:v>40.566696789999995</c:v>
                </c:pt>
                <c:pt idx="4">
                  <c:v>65.62478136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6FB-4495-92AD-8443D308D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(без КНПФ НБУ)</a:t>
            </a:r>
          </a:p>
        </c:rich>
      </c:tx>
      <c:layout>
        <c:manualLayout>
          <c:xMode val="edge"/>
          <c:yMode val="edge"/>
          <c:x val="0.34112102471486072"/>
          <c:y val="5.6701067360536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46122168168103"/>
          <c:y val="0.23321019689107664"/>
          <c:w val="0.64388931336372746"/>
          <c:h val="0.76535637277932811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НПФ'!$E$343</c:f>
              <c:strCache>
                <c:ptCount val="1"/>
                <c:pt idx="0">
                  <c:v>Усі НПФ (без КНПФ НБУ)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04A-429B-BC8B-33AE2C76E0B0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04A-429B-BC8B-33AE2C76E0B0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04A-429B-BC8B-33AE2C76E0B0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04A-429B-BC8B-33AE2C76E0B0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04A-429B-BC8B-33AE2C76E0B0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04A-429B-BC8B-33AE2C76E0B0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04A-429B-BC8B-33AE2C76E0B0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04A-429B-BC8B-33AE2C76E0B0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04A-429B-BC8B-33AE2C76E0B0}"/>
              </c:ext>
            </c:extLst>
          </c:dPt>
          <c:dLbls>
            <c:dLbl>
              <c:idx val="0"/>
              <c:layout>
                <c:manualLayout>
                  <c:x val="0"/>
                  <c:y val="0.2724367760413449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4A-429B-BC8B-33AE2C76E0B0}"/>
                </c:ext>
              </c:extLst>
            </c:dLbl>
            <c:dLbl>
              <c:idx val="1"/>
              <c:layout>
                <c:manualLayout>
                  <c:x val="-3.8992585016619792E-2"/>
                  <c:y val="0.161697950447933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4A-429B-BC8B-33AE2C76E0B0}"/>
                </c:ext>
              </c:extLst>
            </c:dLbl>
            <c:dLbl>
              <c:idx val="2"/>
              <c:layout>
                <c:manualLayout>
                  <c:x val="3.1492349271693004E-2"/>
                  <c:y val="8.253185302916642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4A-429B-BC8B-33AE2C76E0B0}"/>
                </c:ext>
              </c:extLst>
            </c:dLbl>
            <c:dLbl>
              <c:idx val="3"/>
              <c:layout>
                <c:manualLayout>
                  <c:x val="0.1772365922331523"/>
                  <c:y val="-8.959026308356507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4A-429B-BC8B-33AE2C76E0B0}"/>
                </c:ext>
              </c:extLst>
            </c:dLbl>
            <c:dLbl>
              <c:idx val="4"/>
              <c:layout>
                <c:manualLayout>
                  <c:x val="-6.9082112235747993E-3"/>
                  <c:y val="-4.30292939846455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4A-429B-BC8B-33AE2C76E0B0}"/>
                </c:ext>
              </c:extLst>
            </c:dLbl>
            <c:dLbl>
              <c:idx val="5"/>
              <c:layout>
                <c:manualLayout>
                  <c:x val="-8.6939023148286717E-3"/>
                  <c:y val="5.96574435603947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4A-429B-BC8B-33AE2C76E0B0}"/>
                </c:ext>
              </c:extLst>
            </c:dLbl>
            <c:dLbl>
              <c:idx val="6"/>
              <c:layout>
                <c:manualLayout>
                  <c:x val="-7.1721536200733422E-3"/>
                  <c:y val="0.20835351772138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4A-429B-BC8B-33AE2C76E0B0}"/>
                </c:ext>
              </c:extLst>
            </c:dLbl>
            <c:dLbl>
              <c:idx val="7"/>
              <c:layout>
                <c:manualLayout>
                  <c:x val="-1.0115850823210077E-2"/>
                  <c:y val="0.204596513757233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4A-429B-BC8B-33AE2C76E0B0}"/>
                </c:ext>
              </c:extLst>
            </c:dLbl>
            <c:dLbl>
              <c:idx val="8"/>
              <c:layout>
                <c:manualLayout>
                  <c:x val="-0.19824340806769142"/>
                  <c:y val="1.6650485201072429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60,0%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4A-429B-BC8B-33AE2C76E0B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НПФ'!$A$345:$A$352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НПФ'!$E$345:$E$352</c:f>
              <c:numCache>
                <c:formatCode>#\ ##0.0</c:formatCode>
                <c:ptCount val="8"/>
                <c:pt idx="0">
                  <c:v>1255.5536051399997</c:v>
                </c:pt>
                <c:pt idx="1">
                  <c:v>37.834680380000002</c:v>
                </c:pt>
                <c:pt idx="2">
                  <c:v>29.08856479</c:v>
                </c:pt>
                <c:pt idx="3">
                  <c:v>63.295857150000003</c:v>
                </c:pt>
                <c:pt idx="4">
                  <c:v>47.666349779999997</c:v>
                </c:pt>
                <c:pt idx="5">
                  <c:v>302.9097282699999</c:v>
                </c:pt>
                <c:pt idx="6">
                  <c:v>21.05121231</c:v>
                </c:pt>
                <c:pt idx="7">
                  <c:v>1709.8578425600001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04A-429B-BC8B-33AE2C76E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(із КНПФ НБУ)</a:t>
            </a:r>
          </a:p>
        </c:rich>
      </c:tx>
      <c:layout>
        <c:manualLayout>
          <c:xMode val="edge"/>
          <c:yMode val="edge"/>
          <c:x val="0.34351157377473168"/>
          <c:y val="4.79803216835862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43591835301752"/>
          <c:y val="0.20651160811881059"/>
          <c:w val="0.65552633530996252"/>
          <c:h val="0.78317886386396218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НПФ'!$F$343</c:f>
              <c:strCache>
                <c:ptCount val="1"/>
                <c:pt idx="0">
                  <c:v>Усі НПФ (із КНПФ НБУ)*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CE8-48E5-B5A4-87C80A495156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CE8-48E5-B5A4-87C80A495156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CE8-48E5-B5A4-87C80A495156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CE8-48E5-B5A4-87C80A495156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CE8-48E5-B5A4-87C80A495156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CE8-48E5-B5A4-87C80A495156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CE8-48E5-B5A4-87C80A495156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CE8-48E5-B5A4-87C80A495156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CE8-48E5-B5A4-87C80A495156}"/>
              </c:ext>
            </c:extLst>
          </c:dPt>
          <c:dLbls>
            <c:dLbl>
              <c:idx val="0"/>
              <c:layout>
                <c:manualLayout>
                  <c:x val="0"/>
                  <c:y val="0.2951779444455986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E8-48E5-B5A4-87C80A495156}"/>
                </c:ext>
              </c:extLst>
            </c:dLbl>
            <c:dLbl>
              <c:idx val="1"/>
              <c:layout>
                <c:manualLayout>
                  <c:x val="-6.2071294435475897E-2"/>
                  <c:y val="0.1305994158438023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E8-48E5-B5A4-87C80A495156}"/>
                </c:ext>
              </c:extLst>
            </c:dLbl>
            <c:dLbl>
              <c:idx val="2"/>
              <c:layout>
                <c:manualLayout>
                  <c:x val="2.3640778047001595E-2"/>
                  <c:y val="7.897722462111591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E8-48E5-B5A4-87C80A495156}"/>
                </c:ext>
              </c:extLst>
            </c:dLbl>
            <c:dLbl>
              <c:idx val="3"/>
              <c:layout>
                <c:manualLayout>
                  <c:x val="0.1539082266719686"/>
                  <c:y val="1.829602357725762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E8-48E5-B5A4-87C80A495156}"/>
                </c:ext>
              </c:extLst>
            </c:dLbl>
            <c:dLbl>
              <c:idx val="4"/>
              <c:layout>
                <c:manualLayout>
                  <c:x val="-6.9441750694160436E-3"/>
                  <c:y val="-8.705382816908978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E8-48E5-B5A4-87C80A495156}"/>
                </c:ext>
              </c:extLst>
            </c:dLbl>
            <c:dLbl>
              <c:idx val="5"/>
              <c:layout>
                <c:manualLayout>
                  <c:x val="-3.8859045877657674E-3"/>
                  <c:y val="3.81640984548830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E8-48E5-B5A4-87C80A495156}"/>
                </c:ext>
              </c:extLst>
            </c:dLbl>
            <c:dLbl>
              <c:idx val="6"/>
              <c:layout>
                <c:manualLayout>
                  <c:x val="-4.8346103142812881E-3"/>
                  <c:y val="0.189822722671611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E8-48E5-B5A4-87C80A495156}"/>
                </c:ext>
              </c:extLst>
            </c:dLbl>
            <c:dLbl>
              <c:idx val="7"/>
              <c:layout>
                <c:manualLayout>
                  <c:x val="-4.1971816469222874E-4"/>
                  <c:y val="0.220469591674267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E8-48E5-B5A4-87C80A495156}"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56,0%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E8-48E5-B5A4-87C80A49515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НПФ'!$A$345:$A$352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НПФ'!$F$345:$F$352</c:f>
              <c:numCache>
                <c:formatCode>#\ ##0.0</c:formatCode>
                <c:ptCount val="8"/>
                <c:pt idx="0">
                  <c:v>2482.5946051399997</c:v>
                </c:pt>
                <c:pt idx="1">
                  <c:v>37.834680380000002</c:v>
                </c:pt>
                <c:pt idx="2">
                  <c:v>29.08856479</c:v>
                </c:pt>
                <c:pt idx="3">
                  <c:v>63.295857150000003</c:v>
                </c:pt>
                <c:pt idx="4">
                  <c:v>58.401349779999997</c:v>
                </c:pt>
                <c:pt idx="5">
                  <c:v>302.9097282699999</c:v>
                </c:pt>
                <c:pt idx="6">
                  <c:v>21.05121231</c:v>
                </c:pt>
                <c:pt idx="7">
                  <c:v>2945.1428425600002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CE8-48E5-B5A4-87C80A495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31.12.2024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630308506518652"/>
          <c:y val="0.15169207419128763"/>
          <c:w val="0.49511586299316823"/>
          <c:h val="0.79237847788591442"/>
        </c:manualLayout>
      </c:layout>
      <c:pieChart>
        <c:varyColors val="1"/>
        <c:ser>
          <c:idx val="0"/>
          <c:order val="0"/>
          <c:tx>
            <c:strRef>
              <c:f>'Адміністрування НПФ'!$A$312</c:f>
              <c:strCache>
                <c:ptCount val="1"/>
                <c:pt idx="0">
                  <c:v>31.12.2024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40D-4A83-8F05-5595AD8A6895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40D-4A83-8F05-5595AD8A6895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40D-4A83-8F05-5595AD8A6895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40D-4A83-8F05-5595AD8A6895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40D-4A83-8F05-5595AD8A6895}"/>
              </c:ext>
            </c:extLst>
          </c:dPt>
          <c:dLbls>
            <c:dLbl>
              <c:idx val="0"/>
              <c:layout>
                <c:manualLayout>
                  <c:x val="-5.4732753786635863E-2"/>
                  <c:y val="-3.20408408882552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0D-4A83-8F05-5595AD8A6895}"/>
                </c:ext>
              </c:extLst>
            </c:dLbl>
            <c:dLbl>
              <c:idx val="1"/>
              <c:layout>
                <c:manualLayout>
                  <c:x val="-0.42321906086719213"/>
                  <c:y val="9.451730734029983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0D-4A83-8F05-5595AD8A6895}"/>
                </c:ext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0D-4A83-8F05-5595AD8A6895}"/>
                </c:ext>
              </c:extLst>
            </c:dLbl>
            <c:dLbl>
              <c:idx val="3"/>
              <c:layout>
                <c:manualLayout>
                  <c:x val="-1.1309037190023379E-3"/>
                  <c:y val="5.91874004577995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0D-4A83-8F05-5595AD8A6895}"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0D-4A83-8F05-5595AD8A689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НПФ'!$B$308:$F$308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НПФ'!$B$312:$F$312</c:f>
              <c:numCache>
                <c:formatCode>#\ ##0.0</c:formatCode>
                <c:ptCount val="5"/>
                <c:pt idx="0">
                  <c:v>3218.3181915499999</c:v>
                </c:pt>
                <c:pt idx="1">
                  <c:v>2400.7302499400002</c:v>
                </c:pt>
                <c:pt idx="2">
                  <c:v>32.655611189999995</c:v>
                </c:pt>
                <c:pt idx="3">
                  <c:v>28.865290790000003</c:v>
                </c:pt>
                <c:pt idx="4">
                  <c:v>54.036136719999995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0D-4A83-8F05-5595AD8A6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/>
              <a:t>За вартістю активів в управлінні (з КНПФ НБУ)</a:t>
            </a:r>
          </a:p>
        </c:rich>
      </c:tx>
      <c:layout>
        <c:manualLayout>
          <c:xMode val="edge"/>
          <c:yMode val="edge"/>
          <c:x val="0.13604828966246318"/>
          <c:y val="1.5209903774485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241635336123526"/>
          <c:y val="0.14544288691527754"/>
          <c:w val="0.42476710453095468"/>
          <c:h val="0.8129652166828554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B18-4AC2-BEAF-5E8FE243D566}"/>
              </c:ext>
            </c:extLst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B18-4AC2-BEAF-5E8FE243D566}"/>
              </c:ext>
            </c:extLst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B18-4AC2-BEAF-5E8FE243D566}"/>
              </c:ext>
            </c:extLst>
          </c:dPt>
          <c:dLbls>
            <c:dLbl>
              <c:idx val="0"/>
              <c:layout>
                <c:manualLayout>
                  <c:x val="-0.16579312726084877"/>
                  <c:y val="0.1509163688713891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18-4AC2-BEAF-5E8FE243D566}"/>
                </c:ext>
              </c:extLst>
            </c:dLbl>
            <c:dLbl>
              <c:idx val="1"/>
              <c:layout>
                <c:manualLayout>
                  <c:x val="-1.1260501718057026E-2"/>
                  <c:y val="-2.10173185470265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18-4AC2-BEAF-5E8FE243D566}"/>
                </c:ext>
              </c:extLst>
            </c:dLbl>
            <c:dLbl>
              <c:idx val="2"/>
              <c:layout>
                <c:manualLayout>
                  <c:x val="-1.6802528330459796E-2"/>
                  <c:y val="2.833049930946388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18-4AC2-BEAF-5E8FE243D566}"/>
                </c:ext>
              </c:extLst>
            </c:dLbl>
            <c:dLbl>
              <c:idx val="3"/>
              <c:layout>
                <c:manualLayout>
                  <c:x val="-0.17714011825228204"/>
                  <c:y val="-4.5006455999451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18-4AC2-BEAF-5E8FE243D56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18-4AC2-BEAF-5E8FE243D56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('НПФ в управлінні'!$A$22:$A$24,'НПФ в управлінні'!$A$26)</c:f>
              <c:strCache>
                <c:ptCount val="4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КНПФ НБУ</c:v>
                </c:pt>
              </c:strCache>
            </c:strRef>
          </c:cat>
          <c:val>
            <c:numRef>
              <c:f>('НПФ в управлінні'!$F$22:$F$24,'НПФ в управлінні'!$F$26)</c:f>
              <c:numCache>
                <c:formatCode>0.0</c:formatCode>
                <c:ptCount val="4"/>
                <c:pt idx="0" formatCode="#\ ##0.0">
                  <c:v>2853.8586086</c:v>
                </c:pt>
                <c:pt idx="1">
                  <c:v>424.06888325</c:v>
                </c:pt>
                <c:pt idx="2">
                  <c:v>189.09810082000001</c:v>
                </c:pt>
                <c:pt idx="3" formatCode="#\ ##0.0">
                  <c:v>2473.0609999999997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B18-4AC2-BEAF-5E8FE243D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6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</a:t>
            </a:r>
            <a:r>
              <a:rPr lang="uk-UA" sz="1300" b="1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НПФ</a:t>
            </a:r>
            <a:endParaRPr lang="uk-UA" sz="1300" b="1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2924076142762745"/>
          <c:y val="0.2034127156028778"/>
          <c:w val="0.53448701915415353"/>
          <c:h val="0.6643899387141661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0CB-4ACB-94DC-9B47CE43F533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0CB-4ACB-94DC-9B47CE43F533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0CB-4ACB-94DC-9B47CE43F533}"/>
              </c:ext>
            </c:extLst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0CB-4ACB-94DC-9B47CE43F53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0CB-4ACB-94DC-9B47CE43F533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CB-4ACB-94DC-9B47CE43F533}"/>
              </c:ext>
            </c:extLst>
          </c:dPt>
          <c:dPt>
            <c:idx val="6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CB-4ACB-94DC-9B47CE43F53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0CB-4ACB-94DC-9B47CE43F533}"/>
              </c:ext>
            </c:extLst>
          </c:dPt>
          <c:dLbls>
            <c:dLbl>
              <c:idx val="0"/>
              <c:layout>
                <c:manualLayout>
                  <c:x val="-4.3321895153801998E-2"/>
                  <c:y val="-8.128886126744704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CB-4ACB-94DC-9B47CE43F533}"/>
                </c:ext>
              </c:extLst>
            </c:dLbl>
            <c:dLbl>
              <c:idx val="1"/>
              <c:layout>
                <c:manualLayout>
                  <c:x val="-4.4047189777084448E-3"/>
                  <c:y val="-8.213471277285412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CB-4ACB-94DC-9B47CE43F533}"/>
                </c:ext>
              </c:extLst>
            </c:dLbl>
            <c:dLbl>
              <c:idx val="2"/>
              <c:layout>
                <c:manualLayout>
                  <c:x val="9.6406438673907382E-3"/>
                  <c:y val="0.1021160269336474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CB-4ACB-94DC-9B47CE43F533}"/>
                </c:ext>
              </c:extLst>
            </c:dLbl>
            <c:dLbl>
              <c:idx val="3"/>
              <c:layout>
                <c:manualLayout>
                  <c:x val="7.502475859551716E-3"/>
                  <c:y val="4.366356776802039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CB-4ACB-94DC-9B47CE43F533}"/>
                </c:ext>
              </c:extLst>
            </c:dLbl>
            <c:dLbl>
              <c:idx val="4"/>
              <c:layout>
                <c:manualLayout>
                  <c:x val="0.12095250548907689"/>
                  <c:y val="5.803900000289131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CB-4ACB-94DC-9B47CE43F533}"/>
                </c:ext>
              </c:extLst>
            </c:dLbl>
            <c:dLbl>
              <c:idx val="5"/>
              <c:layout>
                <c:manualLayout>
                  <c:x val="-1.0678167020071658E-3"/>
                  <c:y val="0.157056627073836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CB-4ACB-94DC-9B47CE43F533}"/>
                </c:ext>
              </c:extLst>
            </c:dLbl>
            <c:dLbl>
              <c:idx val="6"/>
              <c:layout>
                <c:manualLayout>
                  <c:x val="-1.1555264979113895E-2"/>
                  <c:y val="-2.836890688511277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CB-4ACB-94DC-9B47CE43F533}"/>
                </c:ext>
              </c:extLst>
            </c:dLbl>
            <c:dLbl>
              <c:idx val="7"/>
              <c:layout>
                <c:manualLayout>
                  <c:x val="-4.1647445774193645E-2"/>
                  <c:y val="-1.1557520565701397E-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CB-4ACB-94DC-9B47CE43F53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НПФ'!$E$4:$L$4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НПФ'!$E$21:$L$21</c:f>
              <c:numCache>
                <c:formatCode>_-* #\ ##0_₴_-;\-* #\ ##0_₴_-;_-* "-"??_₴_-;_-@_-</c:formatCode>
                <c:ptCount val="8"/>
                <c:pt idx="0">
                  <c:v>1452</c:v>
                </c:pt>
                <c:pt idx="1">
                  <c:v>173535</c:v>
                </c:pt>
                <c:pt idx="2">
                  <c:v>99030</c:v>
                </c:pt>
                <c:pt idx="3">
                  <c:v>95897</c:v>
                </c:pt>
                <c:pt idx="4">
                  <c:v>1884</c:v>
                </c:pt>
                <c:pt idx="5">
                  <c:v>235914</c:v>
                </c:pt>
                <c:pt idx="6">
                  <c:v>121957</c:v>
                </c:pt>
                <c:pt idx="7">
                  <c:v>146456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0CB-4ACB-94DC-9B47CE43F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контракти станом на 31.</a:t>
            </a:r>
            <a:r>
              <a:rPr lang="en-US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03</a:t>
            </a:r>
            <a:r>
              <a:rPr lang="uk-UA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.202</a:t>
            </a:r>
            <a:r>
              <a:rPr lang="en-US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5</a:t>
            </a:r>
            <a:endParaRPr lang="uk-UA" sz="1300" b="1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9271041762413957"/>
          <c:y val="0.15894647642753643"/>
          <c:w val="0.38705082214695574"/>
          <c:h val="0.7880356955380578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2D6-4E04-A831-0EF576C2F2E9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2D6-4E04-A831-0EF576C2F2E9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2D6-4E04-A831-0EF576C2F2E9}"/>
              </c:ext>
            </c:extLst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D6-4E04-A831-0EF576C2F2E9}"/>
                </c:ext>
              </c:extLst>
            </c:dLbl>
            <c:dLbl>
              <c:idx val="1"/>
              <c:layout>
                <c:manualLayout>
                  <c:x val="-2.1646412837988491E-2"/>
                  <c:y val="-3.268827351637225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D6-4E04-A831-0EF576C2F2E9}"/>
                </c:ext>
              </c:extLst>
            </c:dLbl>
            <c:dLbl>
              <c:idx val="2"/>
              <c:layout>
                <c:manualLayout>
                  <c:x val="-2.3911195422387888E-2"/>
                  <c:y val="0.157845999587130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D6-4E04-A831-0EF576C2F2E9}"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D6-4E04-A831-0EF576C2F2E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НПФ'!$C$44:$E$44</c:f>
              <c:strCache>
                <c:ptCount val="3"/>
                <c:pt idx="0">
                  <c:v>із вкладниками - фізичними особами (крім ФОП)</c:v>
                </c:pt>
                <c:pt idx="1">
                  <c:v>із вкладниками - ФОП</c:v>
                </c:pt>
                <c:pt idx="2">
                  <c:v>із вкладниками - юридичними особами</c:v>
                </c:pt>
              </c:strCache>
            </c:strRef>
          </c:cat>
          <c:val>
            <c:numRef>
              <c:f>'Адміністрування НПФ'!$C$78:$E$78</c:f>
              <c:numCache>
                <c:formatCode>#\ ##0_ ;\-#\ ##0\ </c:formatCode>
                <c:ptCount val="3"/>
                <c:pt idx="0" formatCode="_-* #\ ##0_₴_-;\-* #\ ##0_₴_-;_-* &quot;-&quot;??_₴_-;_-@_-">
                  <c:v>90273</c:v>
                </c:pt>
                <c:pt idx="1">
                  <c:v>85</c:v>
                </c:pt>
                <c:pt idx="2" formatCode="_-* #\ ##0_₴_-;\-* #\ ##0_₴_-;_-* &quot;-&quot;??_₴_-;_-@_-">
                  <c:v>6598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2D6-4E04-A831-0EF576C2F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3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 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НПФ станом на 31.</a:t>
            </a:r>
            <a:r>
              <a:rPr lang="en-US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03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.202</a:t>
            </a:r>
            <a:r>
              <a:rPr lang="en-US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5</a:t>
            </a:r>
            <a:endParaRPr lang="uk-UA"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8891255499537377"/>
          <c:y val="0.14121791594232541"/>
          <c:w val="0.48532716484369404"/>
          <c:h val="0.80992909977161931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4A1-470F-82AA-7C31942C5D97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4A1-470F-82AA-7C31942C5D97}"/>
              </c:ext>
            </c:extLst>
          </c:dPt>
          <c:dLbls>
            <c:dLbl>
              <c:idx val="0"/>
              <c:layout>
                <c:manualLayout>
                  <c:x val="7.4429275477255995E-3"/>
                  <c:y val="5.122291916900217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A1-470F-82AA-7C31942C5D97}"/>
                </c:ext>
              </c:extLst>
            </c:dLbl>
            <c:dLbl>
              <c:idx val="1"/>
              <c:layout>
                <c:manualLayout>
                  <c:x val="-2.9976019184652278E-3"/>
                  <c:y val="-9.728653409849201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A1-470F-82AA-7C31942C5D9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НПФ'!$C$4:$D$4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НПФ'!$C$21:$D$21</c:f>
              <c:numCache>
                <c:formatCode>_-* #\ ##0_₴_-;\-* #\ ##0_₴_-;_-* "-"??_₴_-;_-@_-</c:formatCode>
                <c:ptCount val="2"/>
                <c:pt idx="0">
                  <c:v>369914</c:v>
                </c:pt>
                <c:pt idx="1">
                  <c:v>506211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A1-470F-82AA-7C31942C5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Вкладники НПФ станом на 31.03.2025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845297729088212"/>
          <c:y val="0.15801168308000496"/>
          <c:w val="0.48159983017376462"/>
          <c:h val="0.7563397890026978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D0E-4C01-9985-A680ED0DF237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D0E-4C01-9985-A680ED0DF237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D0E-4C01-9985-A680ED0DF237}"/>
              </c:ext>
            </c:extLst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0E-4C01-9985-A680ED0DF237}"/>
                </c:ext>
              </c:extLst>
            </c:dLbl>
            <c:dLbl>
              <c:idx val="1"/>
              <c:layout>
                <c:manualLayout>
                  <c:x val="1.0161559717058828E-2"/>
                  <c:y val="-4.051989811236694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0E-4C01-9985-A680ED0DF237}"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0E-4C01-9985-A680ED0DF237}"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E-4C01-9985-A680ED0DF23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НПФ'!$C$82:$D$82</c:f>
              <c:strCache>
                <c:ptCount val="2"/>
                <c:pt idx="0">
                  <c:v>юридичних осіб та ФОП</c:v>
                </c:pt>
                <c:pt idx="1">
                  <c:v>фізичних осіб</c:v>
                </c:pt>
              </c:strCache>
            </c:strRef>
          </c:cat>
          <c:val>
            <c:numRef>
              <c:f>'Адміністрування НПФ'!$C$116:$D$116</c:f>
              <c:numCache>
                <c:formatCode>_-* #\ ##0_₴_-;\-* #\ ##0_₴_-;_-* "-"??_₴_-;_-@_-</c:formatCode>
                <c:ptCount val="2"/>
                <c:pt idx="0">
                  <c:v>1906</c:v>
                </c:pt>
                <c:pt idx="1">
                  <c:v>87471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D0E-4C01-9985-A680ED0DF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4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1-й кв. 2025</a:t>
            </a:r>
          </a:p>
        </c:rich>
      </c:tx>
      <c:layout>
        <c:manualLayout>
          <c:xMode val="edge"/>
          <c:yMode val="edge"/>
          <c:x val="0.26024990895276845"/>
          <c:y val="1.80180180180180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8332708452002742"/>
          <c:y val="0.21012940650036327"/>
          <c:w val="0.37088289701213856"/>
          <c:h val="0.713591980725815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AF4-49AA-BCBE-33D14EDA44F0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AF4-49AA-BCBE-33D14EDA44F0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AF4-49AA-BCBE-33D14EDA44F0}"/>
              </c:ext>
            </c:extLst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AF4-49AA-BCBE-33D14EDA44F0}"/>
              </c:ext>
            </c:extLst>
          </c:dPt>
          <c:dPt>
            <c:idx val="4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AF4-49AA-BCBE-33D14EDA44F0}"/>
              </c:ext>
            </c:extLst>
          </c:dPt>
          <c:dPt>
            <c:idx val="5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AF4-49AA-BCBE-33D14EDA44F0}"/>
              </c:ext>
            </c:extLst>
          </c:dPt>
          <c:dPt>
            <c:idx val="6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AF4-49AA-BCBE-33D14EDA44F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AF4-49AA-BCBE-33D14EDA44F0}"/>
              </c:ext>
            </c:extLst>
          </c:dPt>
          <c:dLbls>
            <c:dLbl>
              <c:idx val="0"/>
              <c:layout>
                <c:manualLayout>
                  <c:x val="-5.0514671687950603E-2"/>
                  <c:y val="-0.1623251261487666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F4-49AA-BCBE-33D14EDA44F0}"/>
                </c:ext>
              </c:extLst>
            </c:dLbl>
            <c:dLbl>
              <c:idx val="1"/>
              <c:layout>
                <c:manualLayout>
                  <c:x val="1.3383744485660487E-2"/>
                  <c:y val="-2.773693127739037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F4-49AA-BCBE-33D14EDA44F0}"/>
                </c:ext>
              </c:extLst>
            </c:dLbl>
            <c:dLbl>
              <c:idx val="2"/>
              <c:layout>
                <c:manualLayout>
                  <c:x val="-4.9170032405998876E-2"/>
                  <c:y val="0.1526331100835297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F4-49AA-BCBE-33D14EDA44F0}"/>
                </c:ext>
              </c:extLst>
            </c:dLbl>
            <c:dLbl>
              <c:idx val="3"/>
              <c:layout>
                <c:manualLayout>
                  <c:x val="-5.1053357784371249E-2"/>
                  <c:y val="2.83586719449413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F4-49AA-BCBE-33D14EDA44F0}"/>
                </c:ext>
              </c:extLst>
            </c:dLbl>
            <c:dLbl>
              <c:idx val="4"/>
              <c:layout>
                <c:manualLayout>
                  <c:x val="0.13748085040559957"/>
                  <c:y val="7.642976281530607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F4-49AA-BCBE-33D14EDA44F0}"/>
                </c:ext>
              </c:extLst>
            </c:dLbl>
            <c:dLbl>
              <c:idx val="5"/>
              <c:layout>
                <c:manualLayout>
                  <c:x val="-4.6988422270481722E-2"/>
                  <c:y val="-0.1095635705489420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F4-49AA-BCBE-33D14EDA44F0}"/>
                </c:ext>
              </c:extLst>
            </c:dLbl>
            <c:dLbl>
              <c:idx val="6"/>
              <c:layout>
                <c:manualLayout>
                  <c:x val="0.35398842050674911"/>
                  <c:y val="0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F4-49AA-BCBE-33D14EDA44F0}"/>
                </c:ext>
              </c:extLst>
            </c:dLbl>
            <c:dLbl>
              <c:idx val="7"/>
              <c:layout>
                <c:manualLayout>
                  <c:x val="3.6170299264159794E-2"/>
                  <c:y val="5.5991885405709966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F4-49AA-BCBE-33D14EDA44F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НПФ'!$E$120:$L$120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НПФ'!$E$137:$L$137</c:f>
              <c:numCache>
                <c:formatCode>_-* #\ ##0.0_₴_-;\-* #\ ##0.0_₴_-;_-* "-"??_₴_-;_-@_-</c:formatCode>
                <c:ptCount val="8"/>
                <c:pt idx="0">
                  <c:v>0.60142496999999995</c:v>
                </c:pt>
                <c:pt idx="1">
                  <c:v>17.595522089999996</c:v>
                </c:pt>
                <c:pt idx="2">
                  <c:v>5.6587060999999999</c:v>
                </c:pt>
                <c:pt idx="3">
                  <c:v>1.34774075</c:v>
                </c:pt>
                <c:pt idx="4">
                  <c:v>0.67265596999999999</c:v>
                </c:pt>
                <c:pt idx="5">
                  <c:v>30.326615409999995</c:v>
                </c:pt>
                <c:pt idx="6">
                  <c:v>6.7544769099999984</c:v>
                </c:pt>
                <c:pt idx="7">
                  <c:v>1.7467567299999998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AF4-49AA-BCBE-33D14EDA4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1-й кв. 2025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8411639192582944"/>
          <c:y val="0.12827449548938832"/>
          <c:w val="0.47232311386608589"/>
          <c:h val="0.8121653543307086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CB-44A0-AB75-099907D7CA5F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CB-44A0-AB75-099907D7CA5F}"/>
              </c:ext>
            </c:extLst>
          </c:dPt>
          <c:dLbls>
            <c:dLbl>
              <c:idx val="0"/>
              <c:layout>
                <c:manualLayout>
                  <c:x val="1.4637077739383296E-2"/>
                  <c:y val="5.1223024205307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CB-44A0-AB75-099907D7CA5F}"/>
                </c:ext>
              </c:extLst>
            </c:dLbl>
            <c:dLbl>
              <c:idx val="1"/>
              <c:layout>
                <c:manualLayout>
                  <c:x val="-1.4988083505614607E-2"/>
                  <c:y val="-0.364830087028595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CB-44A0-AB75-099907D7CA5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НПФ'!$C$120:$D$120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НПФ'!$C$137:$D$137</c:f>
              <c:numCache>
                <c:formatCode>_-* #\ ##0.0_₴_-;\-* #\ ##0.0_₴_-;_-* "-"??_₴_-;_-@_-</c:formatCode>
                <c:ptCount val="2"/>
                <c:pt idx="0">
                  <c:v>25.203393909999996</c:v>
                </c:pt>
                <c:pt idx="1">
                  <c:v>39.500505019999999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CB-44A0-AB75-099907D7C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13" Type="http://schemas.openxmlformats.org/officeDocument/2006/relationships/chart" Target="../charts/chart16.xml"/><Relationship Id="rId18" Type="http://schemas.openxmlformats.org/officeDocument/2006/relationships/chart" Target="../charts/chart21.xml"/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12" Type="http://schemas.openxmlformats.org/officeDocument/2006/relationships/chart" Target="../charts/chart15.xml"/><Relationship Id="rId17" Type="http://schemas.openxmlformats.org/officeDocument/2006/relationships/chart" Target="../charts/chart20.xml"/><Relationship Id="rId2" Type="http://schemas.openxmlformats.org/officeDocument/2006/relationships/chart" Target="../charts/chart5.xml"/><Relationship Id="rId16" Type="http://schemas.openxmlformats.org/officeDocument/2006/relationships/chart" Target="../charts/chart19.xml"/><Relationship Id="rId20" Type="http://schemas.openxmlformats.org/officeDocument/2006/relationships/chart" Target="../charts/chart23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11" Type="http://schemas.openxmlformats.org/officeDocument/2006/relationships/chart" Target="../charts/chart14.xml"/><Relationship Id="rId5" Type="http://schemas.openxmlformats.org/officeDocument/2006/relationships/chart" Target="../charts/chart8.xml"/><Relationship Id="rId15" Type="http://schemas.openxmlformats.org/officeDocument/2006/relationships/chart" Target="../charts/chart18.xml"/><Relationship Id="rId10" Type="http://schemas.openxmlformats.org/officeDocument/2006/relationships/chart" Target="../charts/chart13.xml"/><Relationship Id="rId19" Type="http://schemas.openxmlformats.org/officeDocument/2006/relationships/chart" Target="../charts/chart22.xml"/><Relationship Id="rId4" Type="http://schemas.openxmlformats.org/officeDocument/2006/relationships/chart" Target="../charts/chart7.xml"/><Relationship Id="rId9" Type="http://schemas.openxmlformats.org/officeDocument/2006/relationships/chart" Target="../charts/chart12.xml"/><Relationship Id="rId14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342900</xdr:colOff>
      <xdr:row>28</xdr:row>
      <xdr:rowOff>177737</xdr:rowOff>
    </xdr:from>
    <xdr:to>
      <xdr:col>9</xdr:col>
      <xdr:colOff>297181</xdr:colOff>
      <xdr:row>43</xdr:row>
      <xdr:rowOff>142875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180141</xdr:rowOff>
    </xdr:from>
    <xdr:to>
      <xdr:col>5</xdr:col>
      <xdr:colOff>198120</xdr:colOff>
      <xdr:row>43</xdr:row>
      <xdr:rowOff>144780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716279</xdr:colOff>
      <xdr:row>28</xdr:row>
      <xdr:rowOff>181759</xdr:rowOff>
    </xdr:from>
    <xdr:to>
      <xdr:col>14</xdr:col>
      <xdr:colOff>182880</xdr:colOff>
      <xdr:row>43</xdr:row>
      <xdr:rowOff>135255</xdr:rowOff>
    </xdr:to>
    <xdr:graphicFrame macro="">
      <xdr:nvGraphicFramePr>
        <xdr:cNvPr id="11" name="Диаграмма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521970</xdr:colOff>
      <xdr:row>22</xdr:row>
      <xdr:rowOff>28575</xdr:rowOff>
    </xdr:from>
    <xdr:to>
      <xdr:col>11</xdr:col>
      <xdr:colOff>152400</xdr:colOff>
      <xdr:row>40</xdr:row>
      <xdr:rowOff>160019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16191</xdr:colOff>
      <xdr:row>43</xdr:row>
      <xdr:rowOff>17145</xdr:rowOff>
    </xdr:from>
    <xdr:to>
      <xdr:col>13</xdr:col>
      <xdr:colOff>0</xdr:colOff>
      <xdr:row>79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22</xdr:row>
      <xdr:rowOff>19050</xdr:rowOff>
    </xdr:from>
    <xdr:to>
      <xdr:col>4</xdr:col>
      <xdr:colOff>607695</xdr:colOff>
      <xdr:row>40</xdr:row>
      <xdr:rowOff>137159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9525</xdr:colOff>
      <xdr:row>81</xdr:row>
      <xdr:rowOff>9525</xdr:rowOff>
    </xdr:from>
    <xdr:to>
      <xdr:col>11</xdr:col>
      <xdr:colOff>838200</xdr:colOff>
      <xdr:row>117</xdr:row>
      <xdr:rowOff>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817245</xdr:colOff>
      <xdr:row>137</xdr:row>
      <xdr:rowOff>259080</xdr:rowOff>
    </xdr:from>
    <xdr:to>
      <xdr:col>11</xdr:col>
      <xdr:colOff>419100</xdr:colOff>
      <xdr:row>156</xdr:row>
      <xdr:rowOff>7620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22859</xdr:colOff>
      <xdr:row>138</xdr:row>
      <xdr:rowOff>22860</xdr:rowOff>
    </xdr:from>
    <xdr:to>
      <xdr:col>6</xdr:col>
      <xdr:colOff>352424</xdr:colOff>
      <xdr:row>155</xdr:row>
      <xdr:rowOff>142875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30479</xdr:colOff>
      <xdr:row>180</xdr:row>
      <xdr:rowOff>19050</xdr:rowOff>
    </xdr:from>
    <xdr:to>
      <xdr:col>13</xdr:col>
      <xdr:colOff>347662</xdr:colOff>
      <xdr:row>203</xdr:row>
      <xdr:rowOff>15240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13336</xdr:colOff>
      <xdr:row>157</xdr:row>
      <xdr:rowOff>9528</xdr:rowOff>
    </xdr:from>
    <xdr:to>
      <xdr:col>12</xdr:col>
      <xdr:colOff>594361</xdr:colOff>
      <xdr:row>178</xdr:row>
      <xdr:rowOff>160020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26670</xdr:colOff>
      <xdr:row>204</xdr:row>
      <xdr:rowOff>7620</xdr:rowOff>
    </xdr:from>
    <xdr:to>
      <xdr:col>13</xdr:col>
      <xdr:colOff>358140</xdr:colOff>
      <xdr:row>225</xdr:row>
      <xdr:rowOff>129540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600076</xdr:colOff>
      <xdr:row>288</xdr:row>
      <xdr:rowOff>133350</xdr:rowOff>
    </xdr:from>
    <xdr:to>
      <xdr:col>6</xdr:col>
      <xdr:colOff>219076</xdr:colOff>
      <xdr:row>304</xdr:row>
      <xdr:rowOff>131445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1021080</xdr:colOff>
      <xdr:row>273</xdr:row>
      <xdr:rowOff>19050</xdr:rowOff>
    </xdr:from>
    <xdr:to>
      <xdr:col>8</xdr:col>
      <xdr:colOff>9526</xdr:colOff>
      <xdr:row>289</xdr:row>
      <xdr:rowOff>19050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1</xdr:colOff>
      <xdr:row>355</xdr:row>
      <xdr:rowOff>215900</xdr:rowOff>
    </xdr:from>
    <xdr:to>
      <xdr:col>4</xdr:col>
      <xdr:colOff>662940</xdr:colOff>
      <xdr:row>372</xdr:row>
      <xdr:rowOff>85912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539115</xdr:colOff>
      <xdr:row>355</xdr:row>
      <xdr:rowOff>220980</xdr:rowOff>
    </xdr:from>
    <xdr:to>
      <xdr:col>10</xdr:col>
      <xdr:colOff>137160</xdr:colOff>
      <xdr:row>372</xdr:row>
      <xdr:rowOff>132977</xdr:rowOff>
    </xdr:to>
    <xdr:graphicFrame macro="">
      <xdr:nvGraphicFramePr>
        <xdr:cNvPr id="14" name="Диаграмма 358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979072</xdr:colOff>
      <xdr:row>372</xdr:row>
      <xdr:rowOff>91440</xdr:rowOff>
    </xdr:from>
    <xdr:to>
      <xdr:col>7</xdr:col>
      <xdr:colOff>428625</xdr:colOff>
      <xdr:row>388</xdr:row>
      <xdr:rowOff>87741</xdr:rowOff>
    </xdr:to>
    <xdr:graphicFrame macro="">
      <xdr:nvGraphicFramePr>
        <xdr:cNvPr id="15" name="Диаграмма 359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26895</xdr:colOff>
      <xdr:row>273</xdr:row>
      <xdr:rowOff>7620</xdr:rowOff>
    </xdr:from>
    <xdr:to>
      <xdr:col>4</xdr:col>
      <xdr:colOff>7620</xdr:colOff>
      <xdr:row>289</xdr:row>
      <xdr:rowOff>0</xdr:rowOff>
    </xdr:to>
    <xdr:graphicFrame macro="">
      <xdr:nvGraphicFramePr>
        <xdr:cNvPr id="16" name="Диаграмма 1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30480</xdr:colOff>
      <xdr:row>314</xdr:row>
      <xdr:rowOff>30480</xdr:rowOff>
    </xdr:from>
    <xdr:to>
      <xdr:col>8</xdr:col>
      <xdr:colOff>0</xdr:colOff>
      <xdr:row>327</xdr:row>
      <xdr:rowOff>138057</xdr:rowOff>
    </xdr:to>
    <xdr:graphicFrame macro="">
      <xdr:nvGraphicFramePr>
        <xdr:cNvPr id="17" name="Диаграмма 4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314</xdr:row>
      <xdr:rowOff>26894</xdr:rowOff>
    </xdr:from>
    <xdr:to>
      <xdr:col>3</xdr:col>
      <xdr:colOff>929640</xdr:colOff>
      <xdr:row>327</xdr:row>
      <xdr:rowOff>117886</xdr:rowOff>
    </xdr:to>
    <xdr:graphicFrame macro="">
      <xdr:nvGraphicFramePr>
        <xdr:cNvPr id="18" name="Диаграмма 10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3</xdr:colOff>
      <xdr:row>388</xdr:row>
      <xdr:rowOff>52650</xdr:rowOff>
    </xdr:from>
    <xdr:to>
      <xdr:col>4</xdr:col>
      <xdr:colOff>426721</xdr:colOff>
      <xdr:row>405</xdr:row>
      <xdr:rowOff>84668</xdr:rowOff>
    </xdr:to>
    <xdr:graphicFrame macro="">
      <xdr:nvGraphicFramePr>
        <xdr:cNvPr id="19" name="Диаграмма 5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320040</xdr:colOff>
      <xdr:row>388</xdr:row>
      <xdr:rowOff>59056</xdr:rowOff>
    </xdr:from>
    <xdr:to>
      <xdr:col>10</xdr:col>
      <xdr:colOff>114300</xdr:colOff>
      <xdr:row>405</xdr:row>
      <xdr:rowOff>137160</xdr:rowOff>
    </xdr:to>
    <xdr:graphicFrame macro="">
      <xdr:nvGraphicFramePr>
        <xdr:cNvPr id="20" name="Диаграмма 5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213360</xdr:colOff>
      <xdr:row>327</xdr:row>
      <xdr:rowOff>76200</xdr:rowOff>
    </xdr:from>
    <xdr:to>
      <xdr:col>5</xdr:col>
      <xdr:colOff>685800</xdr:colOff>
      <xdr:row>340</xdr:row>
      <xdr:rowOff>183777</xdr:rowOff>
    </xdr:to>
    <xdr:graphicFrame macro="">
      <xdr:nvGraphicFramePr>
        <xdr:cNvPr id="22" name="Диаграмма 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TP44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09375" defaultRowHeight="13.2" outlineLevelRow="1" outlineLevelCol="1"/>
  <cols>
    <col min="1" max="1" width="13.33203125" style="1" customWidth="1"/>
    <col min="2" max="5" width="12.6640625" style="1" customWidth="1" outlineLevel="1"/>
    <col min="6" max="11" width="12.6640625" style="1" customWidth="1"/>
    <col min="12" max="12" width="13" style="1" customWidth="1"/>
    <col min="13" max="16" width="11.6640625" style="1" customWidth="1"/>
    <col min="17" max="18" width="12.33203125" style="1" customWidth="1"/>
    <col min="19" max="16384" width="9.109375" style="1"/>
  </cols>
  <sheetData>
    <row r="1" spans="1:536" s="425" customFormat="1" ht="31.95" customHeight="1">
      <c r="A1" s="425" t="s">
        <v>105</v>
      </c>
    </row>
    <row r="2" spans="1:536" s="429" customFormat="1" ht="13.5" customHeight="1"/>
    <row r="3" spans="1:536" s="426" customFormat="1" ht="17.25" customHeight="1" thickBot="1">
      <c r="A3" s="426" t="s">
        <v>14</v>
      </c>
    </row>
    <row r="4" spans="1:536" ht="43.95" customHeight="1" outlineLevel="1" thickBot="1">
      <c r="A4" s="11" t="s">
        <v>9</v>
      </c>
      <c r="B4" s="231">
        <v>45382</v>
      </c>
      <c r="C4" s="231">
        <v>45657</v>
      </c>
      <c r="D4" s="231">
        <v>45747</v>
      </c>
      <c r="E4" s="13" t="s">
        <v>107</v>
      </c>
      <c r="F4" s="13" t="s">
        <v>106</v>
      </c>
      <c r="G4" s="44"/>
    </row>
    <row r="5" spans="1:536" s="143" customFormat="1" ht="17.399999999999999" customHeight="1" outlineLevel="1">
      <c r="A5" s="141" t="s">
        <v>1</v>
      </c>
      <c r="B5" s="405">
        <v>29</v>
      </c>
      <c r="C5" s="228">
        <v>28</v>
      </c>
      <c r="D5" s="228">
        <v>28</v>
      </c>
      <c r="E5" s="170">
        <f>D5/C5-1</f>
        <v>0</v>
      </c>
      <c r="F5" s="142">
        <f>D5/B5-1</f>
        <v>-3.4482758620689613E-2</v>
      </c>
    </row>
    <row r="6" spans="1:536" s="143" customFormat="1" ht="17.399999999999999" customHeight="1" outlineLevel="1">
      <c r="A6" s="144" t="s">
        <v>10</v>
      </c>
      <c r="B6" s="406">
        <v>2</v>
      </c>
      <c r="C6" s="229">
        <v>2</v>
      </c>
      <c r="D6" s="229">
        <v>2</v>
      </c>
      <c r="E6" s="171">
        <f t="shared" ref="E6:E7" si="0">D6/C6-1</f>
        <v>0</v>
      </c>
      <c r="F6" s="145">
        <f>D6/B6-1</f>
        <v>0</v>
      </c>
    </row>
    <row r="7" spans="1:536" s="143" customFormat="1" ht="17.399999999999999" customHeight="1" outlineLevel="1">
      <c r="A7" s="144" t="s">
        <v>99</v>
      </c>
      <c r="B7" s="406">
        <v>6</v>
      </c>
      <c r="C7" s="229">
        <v>4</v>
      </c>
      <c r="D7" s="229">
        <v>4</v>
      </c>
      <c r="E7" s="171">
        <f t="shared" si="0"/>
        <v>0</v>
      </c>
      <c r="F7" s="145">
        <f>D7/B7-1</f>
        <v>-0.33333333333333337</v>
      </c>
    </row>
    <row r="8" spans="1:536" s="148" customFormat="1" ht="17.399999999999999" customHeight="1" outlineLevel="1" thickBot="1">
      <c r="A8" s="146" t="s">
        <v>0</v>
      </c>
      <c r="B8" s="407">
        <v>30</v>
      </c>
      <c r="C8" s="230">
        <v>30</v>
      </c>
      <c r="D8" s="230">
        <v>29</v>
      </c>
      <c r="E8" s="172">
        <f>D8/C8-1</f>
        <v>-3.3333333333333326E-2</v>
      </c>
      <c r="F8" s="147">
        <f>D8/B8-1</f>
        <v>-3.3333333333333326E-2</v>
      </c>
    </row>
    <row r="9" spans="1:536" s="481" customFormat="1" ht="13.2" customHeight="1" outlineLevel="1">
      <c r="A9" s="411" t="s">
        <v>100</v>
      </c>
      <c r="B9" s="411"/>
      <c r="C9" s="411"/>
      <c r="D9" s="411"/>
      <c r="E9" s="411"/>
      <c r="F9" s="411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8"/>
      <c r="CS9" s="148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J9" s="148"/>
      <c r="DK9" s="148"/>
      <c r="DL9" s="148"/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DW9" s="148"/>
      <c r="DX9" s="148"/>
      <c r="DY9" s="148"/>
      <c r="DZ9" s="148"/>
      <c r="EA9" s="148"/>
      <c r="EB9" s="148"/>
      <c r="EC9" s="148"/>
      <c r="ED9" s="148"/>
      <c r="EE9" s="148"/>
      <c r="EF9" s="148"/>
      <c r="EG9" s="148"/>
      <c r="EH9" s="148"/>
      <c r="EI9" s="148"/>
      <c r="EJ9" s="148"/>
      <c r="EK9" s="148"/>
      <c r="EL9" s="148"/>
      <c r="EM9" s="148"/>
      <c r="EN9" s="148"/>
      <c r="EO9" s="148"/>
      <c r="EP9" s="148"/>
      <c r="EQ9" s="148"/>
      <c r="ER9" s="148"/>
      <c r="ES9" s="148"/>
      <c r="ET9" s="148"/>
      <c r="EU9" s="148"/>
      <c r="EV9" s="148"/>
      <c r="EW9" s="148"/>
      <c r="EX9" s="148"/>
      <c r="EY9" s="148"/>
      <c r="EZ9" s="148"/>
      <c r="FA9" s="148"/>
      <c r="FB9" s="148"/>
      <c r="FC9" s="148"/>
      <c r="FD9" s="148"/>
      <c r="FE9" s="148"/>
      <c r="FF9" s="148"/>
      <c r="FG9" s="148"/>
      <c r="FH9" s="148"/>
      <c r="FI9" s="148"/>
      <c r="FJ9" s="148"/>
      <c r="FK9" s="148"/>
      <c r="FL9" s="148"/>
      <c r="FM9" s="148"/>
      <c r="FN9" s="148"/>
      <c r="FO9" s="148"/>
      <c r="FP9" s="148"/>
      <c r="FQ9" s="148"/>
      <c r="FR9" s="148"/>
      <c r="FS9" s="148"/>
      <c r="FT9" s="148"/>
      <c r="FU9" s="148"/>
      <c r="FV9" s="148"/>
      <c r="FW9" s="148"/>
      <c r="FX9" s="148"/>
      <c r="FY9" s="148"/>
      <c r="FZ9" s="148"/>
      <c r="GA9" s="148"/>
      <c r="GB9" s="148"/>
      <c r="GC9" s="148"/>
      <c r="GD9" s="148"/>
      <c r="GE9" s="148"/>
      <c r="GF9" s="148"/>
      <c r="GG9" s="148"/>
      <c r="GH9" s="148"/>
      <c r="GI9" s="148"/>
      <c r="GJ9" s="148"/>
      <c r="GK9" s="148"/>
      <c r="GL9" s="148"/>
      <c r="GM9" s="148"/>
      <c r="GN9" s="148"/>
      <c r="GO9" s="148"/>
      <c r="GP9" s="148"/>
      <c r="GQ9" s="148"/>
      <c r="GR9" s="148"/>
      <c r="GS9" s="148"/>
      <c r="GT9" s="148"/>
      <c r="GU9" s="148"/>
      <c r="GV9" s="148"/>
      <c r="GW9" s="148"/>
      <c r="GX9" s="148"/>
      <c r="GY9" s="148"/>
      <c r="GZ9" s="148"/>
      <c r="HA9" s="148"/>
      <c r="HB9" s="148"/>
      <c r="HC9" s="148"/>
      <c r="HD9" s="148"/>
      <c r="HE9" s="148"/>
      <c r="HF9" s="148"/>
      <c r="HG9" s="148"/>
      <c r="HH9" s="148"/>
      <c r="HI9" s="148"/>
      <c r="HJ9" s="148"/>
      <c r="HK9" s="148"/>
      <c r="HL9" s="148"/>
      <c r="HM9" s="148"/>
      <c r="HN9" s="148"/>
      <c r="HO9" s="148"/>
      <c r="HP9" s="148"/>
      <c r="HQ9" s="148"/>
      <c r="HR9" s="148"/>
      <c r="HS9" s="148"/>
      <c r="HT9" s="148"/>
      <c r="HU9" s="148"/>
      <c r="HV9" s="148"/>
      <c r="HW9" s="148"/>
      <c r="HX9" s="148"/>
      <c r="HY9" s="148"/>
      <c r="HZ9" s="148"/>
      <c r="IA9" s="148"/>
      <c r="IB9" s="148"/>
      <c r="IC9" s="148"/>
      <c r="ID9" s="148"/>
      <c r="IE9" s="148"/>
      <c r="IF9" s="148"/>
      <c r="IG9" s="148"/>
      <c r="IH9" s="148"/>
      <c r="II9" s="148"/>
      <c r="IJ9" s="148"/>
      <c r="IK9" s="148"/>
      <c r="IL9" s="148"/>
      <c r="IM9" s="148"/>
      <c r="IN9" s="148"/>
      <c r="IO9" s="148"/>
      <c r="IP9" s="148"/>
      <c r="IQ9" s="148"/>
      <c r="IR9" s="148"/>
      <c r="IS9" s="148"/>
      <c r="IT9" s="148"/>
      <c r="IU9" s="148"/>
      <c r="IV9" s="148"/>
      <c r="IW9" s="148"/>
      <c r="IX9" s="148"/>
      <c r="IY9" s="148"/>
      <c r="IZ9" s="148"/>
      <c r="JA9" s="148"/>
      <c r="JB9" s="148"/>
      <c r="JC9" s="148"/>
      <c r="JD9" s="148"/>
      <c r="JE9" s="148"/>
      <c r="JF9" s="148"/>
      <c r="JG9" s="148"/>
      <c r="JH9" s="148"/>
      <c r="JI9" s="148"/>
      <c r="JJ9" s="148"/>
      <c r="JK9" s="148"/>
      <c r="JL9" s="148"/>
      <c r="JM9" s="148"/>
      <c r="JN9" s="148"/>
      <c r="JO9" s="148"/>
      <c r="JP9" s="148"/>
      <c r="JQ9" s="148"/>
      <c r="JR9" s="148"/>
      <c r="JS9" s="148"/>
      <c r="JT9" s="148"/>
      <c r="JU9" s="148"/>
      <c r="JV9" s="148"/>
      <c r="JW9" s="148"/>
      <c r="JX9" s="148"/>
      <c r="JY9" s="148"/>
      <c r="JZ9" s="148"/>
      <c r="KA9" s="148"/>
      <c r="KB9" s="148"/>
      <c r="KC9" s="148"/>
      <c r="KD9" s="148"/>
      <c r="KE9" s="148"/>
      <c r="KF9" s="148"/>
      <c r="KG9" s="148"/>
      <c r="KH9" s="148"/>
      <c r="KI9" s="148"/>
      <c r="KJ9" s="148"/>
      <c r="KK9" s="148"/>
      <c r="KL9" s="148"/>
      <c r="KM9" s="148"/>
      <c r="KN9" s="148"/>
      <c r="KO9" s="148"/>
      <c r="KP9" s="148"/>
      <c r="KQ9" s="148"/>
      <c r="KR9" s="148"/>
      <c r="KS9" s="148"/>
      <c r="KT9" s="148"/>
      <c r="KU9" s="148"/>
      <c r="KV9" s="148"/>
      <c r="KW9" s="148"/>
      <c r="KX9" s="148"/>
      <c r="KY9" s="148"/>
      <c r="KZ9" s="148"/>
      <c r="LA9" s="148"/>
      <c r="LB9" s="148"/>
      <c r="LC9" s="148"/>
      <c r="LD9" s="148"/>
      <c r="LE9" s="148"/>
      <c r="LF9" s="148"/>
      <c r="LG9" s="148"/>
      <c r="LH9" s="148"/>
      <c r="LI9" s="148"/>
      <c r="LJ9" s="148"/>
      <c r="LK9" s="148"/>
      <c r="LL9" s="148"/>
      <c r="LM9" s="148"/>
      <c r="LN9" s="148"/>
      <c r="LO9" s="148"/>
      <c r="LP9" s="148"/>
      <c r="LQ9" s="148"/>
      <c r="LR9" s="148"/>
      <c r="LS9" s="148"/>
      <c r="LT9" s="148"/>
      <c r="LU9" s="148"/>
      <c r="LV9" s="148"/>
      <c r="LW9" s="148"/>
      <c r="LX9" s="148"/>
      <c r="LY9" s="148"/>
      <c r="LZ9" s="148"/>
      <c r="MA9" s="148"/>
      <c r="MB9" s="148"/>
      <c r="MC9" s="148"/>
      <c r="MD9" s="148"/>
      <c r="ME9" s="148"/>
      <c r="MF9" s="148"/>
      <c r="MG9" s="148"/>
      <c r="MH9" s="148"/>
      <c r="MI9" s="148"/>
      <c r="MJ9" s="148"/>
      <c r="MK9" s="148"/>
      <c r="ML9" s="148"/>
      <c r="MM9" s="148"/>
      <c r="MN9" s="148"/>
      <c r="MO9" s="148"/>
      <c r="MP9" s="148"/>
      <c r="MQ9" s="148"/>
      <c r="MR9" s="148"/>
      <c r="MS9" s="148"/>
      <c r="MT9" s="148"/>
      <c r="MU9" s="148"/>
      <c r="MV9" s="148"/>
      <c r="MW9" s="148"/>
      <c r="MX9" s="148"/>
      <c r="MY9" s="148"/>
      <c r="MZ9" s="148"/>
      <c r="NA9" s="148"/>
      <c r="NB9" s="148"/>
      <c r="NC9" s="148"/>
      <c r="ND9" s="148"/>
      <c r="NE9" s="148"/>
      <c r="NF9" s="148"/>
      <c r="NG9" s="148"/>
      <c r="NH9" s="148"/>
      <c r="NI9" s="148"/>
      <c r="NJ9" s="148"/>
      <c r="NK9" s="148"/>
      <c r="NL9" s="148"/>
      <c r="NM9" s="148"/>
      <c r="NN9" s="148"/>
      <c r="NO9" s="148"/>
      <c r="NP9" s="148"/>
      <c r="NQ9" s="148"/>
      <c r="NR9" s="148"/>
      <c r="NS9" s="148"/>
      <c r="NT9" s="148"/>
      <c r="NU9" s="148"/>
      <c r="NV9" s="148"/>
      <c r="NW9" s="148"/>
      <c r="NX9" s="148"/>
      <c r="NY9" s="148"/>
      <c r="NZ9" s="148"/>
      <c r="OA9" s="148"/>
      <c r="OB9" s="148"/>
      <c r="OC9" s="148"/>
      <c r="OD9" s="148"/>
      <c r="OE9" s="148"/>
      <c r="OF9" s="148"/>
      <c r="OG9" s="148"/>
      <c r="OH9" s="148"/>
      <c r="OI9" s="148"/>
      <c r="OJ9" s="148"/>
      <c r="OK9" s="148"/>
      <c r="OL9" s="148"/>
      <c r="OM9" s="148"/>
      <c r="ON9" s="148"/>
      <c r="OO9" s="148"/>
      <c r="OP9" s="148"/>
      <c r="OQ9" s="148"/>
      <c r="OR9" s="148"/>
      <c r="OS9" s="148"/>
      <c r="OT9" s="148"/>
      <c r="OU9" s="148"/>
      <c r="OV9" s="148"/>
      <c r="OW9" s="148"/>
      <c r="OX9" s="148"/>
      <c r="OY9" s="148"/>
      <c r="OZ9" s="148"/>
      <c r="PA9" s="148"/>
      <c r="PB9" s="148"/>
      <c r="PC9" s="148"/>
      <c r="PD9" s="148"/>
      <c r="PE9" s="148"/>
      <c r="PF9" s="148"/>
      <c r="PG9" s="148"/>
      <c r="PH9" s="148"/>
      <c r="PI9" s="148"/>
      <c r="PJ9" s="148"/>
      <c r="PK9" s="148"/>
      <c r="PL9" s="148"/>
      <c r="PM9" s="148"/>
      <c r="PN9" s="148"/>
      <c r="PO9" s="148"/>
      <c r="PP9" s="148"/>
      <c r="PQ9" s="148"/>
      <c r="PR9" s="148"/>
      <c r="PS9" s="148"/>
      <c r="PT9" s="148"/>
      <c r="PU9" s="148"/>
      <c r="PV9" s="148"/>
      <c r="PW9" s="148"/>
      <c r="PX9" s="148"/>
      <c r="PY9" s="148"/>
      <c r="PZ9" s="148"/>
      <c r="QA9" s="148"/>
      <c r="QB9" s="148"/>
      <c r="QC9" s="148"/>
      <c r="QD9" s="148"/>
      <c r="QE9" s="148"/>
      <c r="QF9" s="148"/>
      <c r="QG9" s="148"/>
      <c r="QH9" s="148"/>
      <c r="QI9" s="148"/>
      <c r="QJ9" s="148"/>
      <c r="QK9" s="148"/>
      <c r="QL9" s="148"/>
      <c r="QM9" s="148"/>
      <c r="QN9" s="148"/>
      <c r="QO9" s="148"/>
      <c r="QP9" s="148"/>
      <c r="QQ9" s="148"/>
      <c r="QR9" s="148"/>
      <c r="QS9" s="148"/>
      <c r="QT9" s="148"/>
      <c r="QU9" s="148"/>
      <c r="QV9" s="148"/>
      <c r="QW9" s="148"/>
      <c r="QX9" s="148"/>
      <c r="QY9" s="148"/>
      <c r="QZ9" s="148"/>
      <c r="RA9" s="148"/>
      <c r="RB9" s="148"/>
      <c r="RC9" s="148"/>
      <c r="RD9" s="148"/>
      <c r="RE9" s="148"/>
      <c r="RF9" s="148"/>
      <c r="RG9" s="148"/>
      <c r="RH9" s="148"/>
      <c r="RI9" s="148"/>
      <c r="RJ9" s="148"/>
      <c r="RK9" s="148"/>
      <c r="RL9" s="148"/>
      <c r="RM9" s="148"/>
      <c r="RN9" s="148"/>
      <c r="RO9" s="148"/>
      <c r="RP9" s="148"/>
      <c r="RQ9" s="148"/>
      <c r="RR9" s="148"/>
      <c r="RS9" s="148"/>
      <c r="RT9" s="148"/>
      <c r="RU9" s="148"/>
      <c r="RV9" s="148"/>
      <c r="RW9" s="148"/>
      <c r="RX9" s="148"/>
      <c r="RY9" s="148"/>
      <c r="RZ9" s="148"/>
      <c r="SA9" s="148"/>
      <c r="SB9" s="148"/>
      <c r="SC9" s="148"/>
      <c r="SD9" s="148"/>
      <c r="SE9" s="148"/>
      <c r="SF9" s="148"/>
      <c r="SG9" s="148"/>
      <c r="SH9" s="148"/>
      <c r="SI9" s="148"/>
      <c r="SJ9" s="148"/>
      <c r="SK9" s="148"/>
      <c r="SL9" s="148"/>
      <c r="SM9" s="148"/>
      <c r="SN9" s="148"/>
      <c r="SO9" s="148"/>
      <c r="SP9" s="148"/>
      <c r="SQ9" s="148"/>
      <c r="SR9" s="148"/>
      <c r="SS9" s="148"/>
      <c r="ST9" s="148"/>
      <c r="SU9" s="148"/>
      <c r="SV9" s="148"/>
      <c r="SW9" s="148"/>
      <c r="SX9" s="148"/>
      <c r="SY9" s="148"/>
      <c r="SZ9" s="148"/>
      <c r="TA9" s="148"/>
      <c r="TB9" s="148"/>
      <c r="TC9" s="148"/>
      <c r="TD9" s="148"/>
      <c r="TE9" s="148"/>
      <c r="TF9" s="148"/>
      <c r="TG9" s="148"/>
      <c r="TH9" s="148"/>
      <c r="TI9" s="148"/>
      <c r="TJ9" s="148"/>
      <c r="TK9" s="148"/>
      <c r="TL9" s="148"/>
      <c r="TM9" s="148"/>
      <c r="TN9" s="148"/>
      <c r="TO9" s="148"/>
      <c r="TP9" s="148"/>
    </row>
    <row r="10" spans="1:536" s="430" customFormat="1" ht="13.2" customHeight="1" outlineLevel="1"/>
    <row r="11" spans="1:536" s="427" customFormat="1" ht="16.2" thickBot="1">
      <c r="A11" s="427" t="s">
        <v>55</v>
      </c>
    </row>
    <row r="12" spans="1:536" s="143" customFormat="1" ht="43.95" customHeight="1" outlineLevel="1" thickBot="1">
      <c r="A12" s="149" t="s">
        <v>9</v>
      </c>
      <c r="B12" s="231">
        <v>45382</v>
      </c>
      <c r="C12" s="231">
        <v>45657</v>
      </c>
      <c r="D12" s="231">
        <v>45747</v>
      </c>
      <c r="E12" s="208" t="s">
        <v>107</v>
      </c>
      <c r="F12" s="208" t="s">
        <v>106</v>
      </c>
    </row>
    <row r="13" spans="1:536" s="143" customFormat="1" ht="17.399999999999999" customHeight="1" outlineLevel="1">
      <c r="A13" s="141" t="s">
        <v>1</v>
      </c>
      <c r="B13" s="409">
        <v>44</v>
      </c>
      <c r="C13" s="228">
        <v>43</v>
      </c>
      <c r="D13" s="395">
        <v>42</v>
      </c>
      <c r="E13" s="170">
        <f>D13/C13-1</f>
        <v>-2.3255813953488413E-2</v>
      </c>
      <c r="F13" s="254">
        <f>D13/B13-1</f>
        <v>-4.5454545454545414E-2</v>
      </c>
    </row>
    <row r="14" spans="1:536" s="143" customFormat="1" ht="17.399999999999999" customHeight="1" outlineLevel="1">
      <c r="A14" s="144" t="s">
        <v>10</v>
      </c>
      <c r="B14" s="410">
        <v>2</v>
      </c>
      <c r="C14" s="229">
        <v>2</v>
      </c>
      <c r="D14" s="396">
        <v>2</v>
      </c>
      <c r="E14" s="171">
        <f>D14/C14-1</f>
        <v>0</v>
      </c>
      <c r="F14" s="255">
        <f>D14/B14-1</f>
        <v>0</v>
      </c>
    </row>
    <row r="15" spans="1:536" s="143" customFormat="1" ht="17.399999999999999" customHeight="1" outlineLevel="1">
      <c r="A15" s="144" t="s">
        <v>101</v>
      </c>
      <c r="B15" s="410">
        <v>6</v>
      </c>
      <c r="C15" s="229">
        <v>4</v>
      </c>
      <c r="D15" s="396">
        <v>4</v>
      </c>
      <c r="E15" s="171">
        <f>D15/C15-1</f>
        <v>0</v>
      </c>
      <c r="F15" s="255">
        <f>D15/B15-1</f>
        <v>-0.33333333333333337</v>
      </c>
    </row>
    <row r="16" spans="1:536" s="143" customFormat="1" ht="17.399999999999999" customHeight="1" outlineLevel="1" thickBot="1">
      <c r="A16" s="146" t="s">
        <v>0</v>
      </c>
      <c r="B16" s="408">
        <v>52</v>
      </c>
      <c r="C16" s="226">
        <f>SUM(C13:C15)</f>
        <v>49</v>
      </c>
      <c r="D16" s="226">
        <f>SUM(D13:D15)</f>
        <v>48</v>
      </c>
      <c r="E16" s="172">
        <f t="shared" ref="E16" si="1">D16/C16-1</f>
        <v>-2.0408163265306145E-2</v>
      </c>
      <c r="F16" s="256">
        <f>D16/B16-1</f>
        <v>-7.6923076923076872E-2</v>
      </c>
    </row>
    <row r="17" spans="1:17" s="4" customFormat="1" ht="12.75" customHeight="1" outlineLevel="1">
      <c r="A17" s="411" t="s">
        <v>102</v>
      </c>
      <c r="B17" s="411"/>
      <c r="C17" s="411"/>
      <c r="D17" s="411"/>
      <c r="E17" s="411"/>
      <c r="F17" s="411"/>
      <c r="G17" s="143"/>
      <c r="H17" s="143"/>
      <c r="I17" s="143"/>
      <c r="J17" s="205"/>
      <c r="K17" s="1"/>
      <c r="L17" s="1"/>
      <c r="M17" s="1"/>
      <c r="N17" s="1"/>
      <c r="O17" s="1"/>
    </row>
    <row r="18" spans="1:17" s="428" customFormat="1" ht="13.2" customHeight="1" outlineLevel="1">
      <c r="A18" s="428" t="s">
        <v>16</v>
      </c>
    </row>
    <row r="19" spans="1:17" s="413" customFormat="1" ht="21" customHeight="1" thickBot="1">
      <c r="A19" s="413" t="s">
        <v>54</v>
      </c>
    </row>
    <row r="20" spans="1:17" ht="17.25" customHeight="1" outlineLevel="1">
      <c r="A20" s="414" t="s">
        <v>9</v>
      </c>
      <c r="B20" s="416">
        <v>45382</v>
      </c>
      <c r="C20" s="417"/>
      <c r="D20" s="416">
        <v>45657</v>
      </c>
      <c r="E20" s="417"/>
      <c r="F20" s="416">
        <v>45747</v>
      </c>
      <c r="G20" s="417"/>
      <c r="H20" s="418" t="s">
        <v>108</v>
      </c>
      <c r="I20" s="421" t="s">
        <v>88</v>
      </c>
      <c r="J20" s="423" t="s">
        <v>109</v>
      </c>
      <c r="K20" s="423" t="s">
        <v>110</v>
      </c>
    </row>
    <row r="21" spans="1:17" ht="66.599999999999994" customHeight="1" outlineLevel="1" thickBot="1">
      <c r="A21" s="415"/>
      <c r="B21" s="211" t="s">
        <v>23</v>
      </c>
      <c r="C21" s="212" t="s">
        <v>12</v>
      </c>
      <c r="D21" s="211" t="s">
        <v>23</v>
      </c>
      <c r="E21" s="212" t="s">
        <v>12</v>
      </c>
      <c r="F21" s="211" t="s">
        <v>23</v>
      </c>
      <c r="G21" s="212" t="s">
        <v>12</v>
      </c>
      <c r="H21" s="419"/>
      <c r="I21" s="422"/>
      <c r="J21" s="424"/>
      <c r="K21" s="424"/>
    </row>
    <row r="22" spans="1:17" ht="17.399999999999999" customHeight="1" outlineLevel="1">
      <c r="A22" s="240" t="s">
        <v>1</v>
      </c>
      <c r="B22" s="401">
        <v>2320.4122896200001</v>
      </c>
      <c r="C22" s="395">
        <v>44</v>
      </c>
      <c r="D22" s="241">
        <v>2735.3134503199999</v>
      </c>
      <c r="E22" s="228">
        <v>43</v>
      </c>
      <c r="F22" s="241">
        <v>2853.8586086</v>
      </c>
      <c r="G22" s="228">
        <v>42</v>
      </c>
      <c r="H22" s="242">
        <f>F22/D22-1</f>
        <v>4.3338783811461168E-2</v>
      </c>
      <c r="I22" s="242">
        <f>F22/B22-1</f>
        <v>0.2298929036733206</v>
      </c>
      <c r="J22" s="243">
        <f>F22-B22</f>
        <v>533.44631897999989</v>
      </c>
      <c r="K22" s="120">
        <f>F22/G22</f>
        <v>67.949014490476188</v>
      </c>
      <c r="L22" s="44"/>
      <c r="M22" s="44"/>
      <c r="N22" s="44"/>
    </row>
    <row r="23" spans="1:17" ht="17.399999999999999" customHeight="1" outlineLevel="1">
      <c r="A23" s="244" t="s">
        <v>10</v>
      </c>
      <c r="B23" s="402">
        <v>411.28170605999998</v>
      </c>
      <c r="C23" s="396">
        <v>2</v>
      </c>
      <c r="D23" s="245">
        <v>419.69583295000001</v>
      </c>
      <c r="E23" s="229">
        <v>2</v>
      </c>
      <c r="F23" s="245">
        <v>424.06888325</v>
      </c>
      <c r="G23" s="229">
        <v>2</v>
      </c>
      <c r="H23" s="246">
        <f>F23/D23-1</f>
        <v>1.0419570452397053E-2</v>
      </c>
      <c r="I23" s="246">
        <f t="shared" ref="I23:I27" si="2">F23/B23-1</f>
        <v>3.1091042955687875E-2</v>
      </c>
      <c r="J23" s="247">
        <f t="shared" ref="J23:J27" si="3">F23-B23</f>
        <v>12.787177190000023</v>
      </c>
      <c r="K23" s="121">
        <f>F23/G23</f>
        <v>212.034441625</v>
      </c>
      <c r="L23" s="44"/>
      <c r="M23" s="44"/>
    </row>
    <row r="24" spans="1:17" ht="17.399999999999999" customHeight="1" outlineLevel="1">
      <c r="A24" s="244" t="s">
        <v>11</v>
      </c>
      <c r="B24" s="402">
        <v>174.39512428</v>
      </c>
      <c r="C24" s="396">
        <v>6</v>
      </c>
      <c r="D24" s="245">
        <v>185.38784681999999</v>
      </c>
      <c r="E24" s="229">
        <v>4</v>
      </c>
      <c r="F24" s="245">
        <v>189.09810082000001</v>
      </c>
      <c r="G24" s="229">
        <v>4</v>
      </c>
      <c r="H24" s="246">
        <f t="shared" ref="H24:H26" si="4">F24/D24-1</f>
        <v>2.0013469402891504E-2</v>
      </c>
      <c r="I24" s="246">
        <f t="shared" si="2"/>
        <v>8.4308415161846284E-2</v>
      </c>
      <c r="J24" s="247">
        <f t="shared" si="3"/>
        <v>14.702976540000009</v>
      </c>
      <c r="K24" s="121">
        <f>F24/G24</f>
        <v>47.274525205000003</v>
      </c>
      <c r="L24" s="138"/>
      <c r="M24" s="44"/>
    </row>
    <row r="25" spans="1:17" ht="17.399999999999999" customHeight="1" outlineLevel="1">
      <c r="A25" s="248" t="s">
        <v>25</v>
      </c>
      <c r="B25" s="404">
        <v>2906.0891199600001</v>
      </c>
      <c r="C25" s="403">
        <v>52</v>
      </c>
      <c r="D25" s="250">
        <f>SUM(D22:D24)</f>
        <v>3340.3971300899998</v>
      </c>
      <c r="E25" s="249">
        <f t="shared" ref="E25:G25" si="5">SUM(E22:E24)</f>
        <v>49</v>
      </c>
      <c r="F25" s="250">
        <f>SUM(F22:F24)</f>
        <v>3467.0255926700002</v>
      </c>
      <c r="G25" s="249">
        <f t="shared" si="5"/>
        <v>48</v>
      </c>
      <c r="H25" s="251">
        <f>F25/D25-1</f>
        <v>3.7908206015189849E-2</v>
      </c>
      <c r="I25" s="251">
        <f t="shared" si="2"/>
        <v>0.1930210841977622</v>
      </c>
      <c r="J25" s="252">
        <f t="shared" si="3"/>
        <v>560.93647271000009</v>
      </c>
      <c r="K25" s="122">
        <f>F25/G25</f>
        <v>72.22969984729167</v>
      </c>
      <c r="L25" s="44"/>
    </row>
    <row r="26" spans="1:17" s="4" customFormat="1" ht="17.399999999999999" customHeight="1" outlineLevel="1">
      <c r="A26" s="213" t="s">
        <v>22</v>
      </c>
      <c r="B26" s="399">
        <v>2161.9870000000001</v>
      </c>
      <c r="C26" s="397">
        <v>1</v>
      </c>
      <c r="D26" s="238">
        <v>2395.596</v>
      </c>
      <c r="E26" s="214">
        <v>1</v>
      </c>
      <c r="F26" s="238">
        <v>2473.0609999999997</v>
      </c>
      <c r="G26" s="214">
        <v>1</v>
      </c>
      <c r="H26" s="215">
        <f t="shared" si="4"/>
        <v>3.2336420665253884E-2</v>
      </c>
      <c r="I26" s="227">
        <f t="shared" si="2"/>
        <v>0.14388338135243162</v>
      </c>
      <c r="J26" s="216">
        <f t="shared" si="3"/>
        <v>311.07399999999961</v>
      </c>
      <c r="K26" s="20" t="s">
        <v>7</v>
      </c>
      <c r="L26" s="44"/>
      <c r="M26" s="1"/>
      <c r="N26" s="1"/>
      <c r="O26" s="1"/>
    </row>
    <row r="27" spans="1:17" s="4" customFormat="1" ht="17.399999999999999" customHeight="1" outlineLevel="1" thickBot="1">
      <c r="A27" s="217" t="s">
        <v>26</v>
      </c>
      <c r="B27" s="400">
        <v>5068.0761199600001</v>
      </c>
      <c r="C27" s="398">
        <v>53</v>
      </c>
      <c r="D27" s="239">
        <f>SUM(D25:D26)</f>
        <v>5735.9931300899998</v>
      </c>
      <c r="E27" s="218">
        <f t="shared" ref="E27" si="6">SUM(E25:E26)</f>
        <v>50</v>
      </c>
      <c r="F27" s="239">
        <f>SUM(F25:F26)</f>
        <v>5940.0865926699998</v>
      </c>
      <c r="G27" s="218">
        <f t="shared" ref="G27" si="7">SUM(G25:G26)</f>
        <v>49</v>
      </c>
      <c r="H27" s="219">
        <f>F27/D27-1</f>
        <v>3.5581190205643987E-2</v>
      </c>
      <c r="I27" s="219">
        <f t="shared" si="2"/>
        <v>0.17205946636746283</v>
      </c>
      <c r="J27" s="220">
        <f t="shared" si="3"/>
        <v>872.0104727099997</v>
      </c>
      <c r="K27" s="21">
        <f>F27/G27</f>
        <v>121.22625699326531</v>
      </c>
      <c r="L27" s="22"/>
      <c r="M27" s="22"/>
      <c r="N27" s="22"/>
      <c r="O27" s="22"/>
      <c r="P27" s="22"/>
      <c r="Q27" s="22"/>
    </row>
    <row r="28" spans="1:17" s="22" customFormat="1" ht="16.5" customHeight="1" outlineLevel="1">
      <c r="A28" s="411" t="s">
        <v>66</v>
      </c>
      <c r="B28" s="411"/>
      <c r="C28" s="411"/>
      <c r="D28" s="411"/>
      <c r="E28" s="411"/>
      <c r="F28" s="411"/>
      <c r="G28" s="411"/>
      <c r="H28" s="411"/>
      <c r="I28" s="411"/>
      <c r="J28" s="411"/>
      <c r="K28" s="411"/>
    </row>
    <row r="29" spans="1:17" s="22" customFormat="1" ht="16.5" customHeight="1" outlineLevel="1">
      <c r="A29" s="420" t="s">
        <v>93</v>
      </c>
      <c r="B29" s="420"/>
      <c r="C29" s="420"/>
      <c r="D29" s="420"/>
      <c r="E29" s="420"/>
      <c r="F29" s="420"/>
      <c r="G29" s="420"/>
      <c r="H29" s="420"/>
      <c r="I29" s="420"/>
      <c r="J29" s="420"/>
      <c r="K29" s="420"/>
      <c r="L29" s="480"/>
      <c r="M29" s="480"/>
      <c r="N29" s="480"/>
      <c r="O29" s="480"/>
      <c r="P29" s="125"/>
    </row>
    <row r="30" spans="1:17" outlineLevel="1">
      <c r="O30" s="44"/>
    </row>
    <row r="31" spans="1:17" outlineLevel="1">
      <c r="O31" s="44"/>
    </row>
    <row r="32" spans="1:17" outlineLevel="1"/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  <row r="42" outlineLevel="1"/>
    <row r="43" outlineLevel="1"/>
    <row r="44" s="412" customFormat="1" outlineLevel="1"/>
  </sheetData>
  <mergeCells count="20">
    <mergeCell ref="A28:K28"/>
    <mergeCell ref="A29:K29"/>
    <mergeCell ref="A10:XFD10"/>
    <mergeCell ref="A17:F17"/>
    <mergeCell ref="A44:XFD44"/>
    <mergeCell ref="A19:XFD19"/>
    <mergeCell ref="A20:A21"/>
    <mergeCell ref="D20:E20"/>
    <mergeCell ref="F20:G20"/>
    <mergeCell ref="H20:H21"/>
    <mergeCell ref="B20:C20"/>
    <mergeCell ref="I20:I21"/>
    <mergeCell ref="J20:J21"/>
    <mergeCell ref="K20:K21"/>
    <mergeCell ref="A1:XFD1"/>
    <mergeCell ref="A3:XFD3"/>
    <mergeCell ref="A11:XFD11"/>
    <mergeCell ref="A18:XFD18"/>
    <mergeCell ref="A2:XFD2"/>
    <mergeCell ref="A9:F9"/>
  </mergeCells>
  <pageMargins left="0.17" right="0.17" top="0.5" bottom="0.5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P407"/>
  <sheetViews>
    <sheetView zoomScaleNormal="100" workbookViewId="0">
      <pane ySplit="1" topLeftCell="A2" activePane="bottomLeft" state="frozen"/>
      <selection pane="bottomLeft" activeCell="A2" sqref="A2:XFD2"/>
    </sheetView>
  </sheetViews>
  <sheetFormatPr defaultColWidth="9.109375" defaultRowHeight="13.2" outlineLevelRow="3"/>
  <cols>
    <col min="1" max="1" width="23.6640625" style="59" customWidth="1"/>
    <col min="2" max="2" width="17.33203125" style="59" customWidth="1"/>
    <col min="3" max="4" width="17" style="59" customWidth="1"/>
    <col min="5" max="5" width="15.109375" style="59" customWidth="1"/>
    <col min="6" max="7" width="13.109375" style="59" customWidth="1"/>
    <col min="8" max="8" width="13.33203125" style="59" customWidth="1"/>
    <col min="9" max="9" width="12.44140625" style="59" customWidth="1"/>
    <col min="10" max="11" width="13.6640625" style="59" customWidth="1"/>
    <col min="12" max="12" width="13.5546875" style="59" customWidth="1"/>
    <col min="13" max="13" width="11.21875" style="59" bestFit="1" customWidth="1"/>
    <col min="14" max="14" width="13.33203125" style="59" customWidth="1"/>
    <col min="15" max="15" width="13.44140625" style="59" customWidth="1"/>
    <col min="16" max="16" width="9.109375" style="59" customWidth="1"/>
    <col min="17" max="17" width="9.6640625" style="59" bestFit="1" customWidth="1"/>
    <col min="18" max="16384" width="9.109375" style="59"/>
  </cols>
  <sheetData>
    <row r="1" spans="1:15" s="450" customFormat="1" ht="31.95" customHeight="1">
      <c r="A1" s="450" t="s">
        <v>113</v>
      </c>
    </row>
    <row r="2" spans="1:15" s="451" customFormat="1" ht="7.5" customHeight="1"/>
    <row r="3" spans="1:15" s="452" customFormat="1" ht="27" customHeight="1" thickBot="1">
      <c r="A3" s="452" t="s">
        <v>27</v>
      </c>
    </row>
    <row r="4" spans="1:15" ht="61.5" customHeight="1" outlineLevel="1" thickBot="1">
      <c r="A4" s="53" t="s">
        <v>17</v>
      </c>
      <c r="B4" s="64" t="s">
        <v>28</v>
      </c>
      <c r="C4" s="66" t="s">
        <v>29</v>
      </c>
      <c r="D4" s="67" t="s">
        <v>30</v>
      </c>
      <c r="E4" s="54" t="s">
        <v>31</v>
      </c>
      <c r="F4" s="55" t="s">
        <v>32</v>
      </c>
      <c r="G4" s="55" t="s">
        <v>33</v>
      </c>
      <c r="H4" s="56" t="s">
        <v>34</v>
      </c>
      <c r="I4" s="57" t="s">
        <v>35</v>
      </c>
      <c r="J4" s="55" t="s">
        <v>36</v>
      </c>
      <c r="K4" s="55" t="s">
        <v>37</v>
      </c>
      <c r="L4" s="58" t="s">
        <v>38</v>
      </c>
      <c r="M4" s="204"/>
      <c r="N4" s="204"/>
      <c r="O4" s="204"/>
    </row>
    <row r="5" spans="1:15" s="276" customFormat="1" ht="18" hidden="1" customHeight="1" outlineLevel="2">
      <c r="A5" s="277">
        <v>44104</v>
      </c>
      <c r="B5" s="278">
        <f>SUM(C5:D5)</f>
        <v>671865</v>
      </c>
      <c r="C5" s="279">
        <f>SUM(E5:H5)</f>
        <v>277785</v>
      </c>
      <c r="D5" s="280">
        <f>SUM(I5:L5)</f>
        <v>394080</v>
      </c>
      <c r="E5" s="281">
        <v>2151</v>
      </c>
      <c r="F5" s="282">
        <v>167669</v>
      </c>
      <c r="G5" s="282">
        <v>74921</v>
      </c>
      <c r="H5" s="283">
        <v>33044</v>
      </c>
      <c r="I5" s="284">
        <v>2835</v>
      </c>
      <c r="J5" s="282">
        <v>235406</v>
      </c>
      <c r="K5" s="282">
        <v>94784</v>
      </c>
      <c r="L5" s="285">
        <v>61055</v>
      </c>
    </row>
    <row r="6" spans="1:15" ht="18" hidden="1" customHeight="1" outlineLevel="2">
      <c r="A6" s="77">
        <v>44196</v>
      </c>
      <c r="B6" s="78">
        <v>733622</v>
      </c>
      <c r="C6" s="79">
        <v>315436</v>
      </c>
      <c r="D6" s="80">
        <v>418186</v>
      </c>
      <c r="E6" s="81">
        <v>2313</v>
      </c>
      <c r="F6" s="82">
        <v>185970</v>
      </c>
      <c r="G6" s="82">
        <v>86027</v>
      </c>
      <c r="H6" s="83">
        <v>41126</v>
      </c>
      <c r="I6" s="84">
        <v>3356</v>
      </c>
      <c r="J6" s="82">
        <v>247598</v>
      </c>
      <c r="K6" s="82">
        <v>99215</v>
      </c>
      <c r="L6" s="85">
        <v>68017</v>
      </c>
    </row>
    <row r="7" spans="1:15" s="276" customFormat="1" ht="18" hidden="1" customHeight="1" outlineLevel="2">
      <c r="A7" s="266">
        <v>44286</v>
      </c>
      <c r="B7" s="267">
        <v>871203</v>
      </c>
      <c r="C7" s="268">
        <v>368062</v>
      </c>
      <c r="D7" s="269">
        <v>503141</v>
      </c>
      <c r="E7" s="270">
        <v>2547</v>
      </c>
      <c r="F7" s="271">
        <v>203732</v>
      </c>
      <c r="G7" s="271">
        <v>99965</v>
      </c>
      <c r="H7" s="272">
        <v>61818</v>
      </c>
      <c r="I7" s="273">
        <v>3597</v>
      </c>
      <c r="J7" s="271">
        <v>272824</v>
      </c>
      <c r="K7" s="271">
        <v>120470</v>
      </c>
      <c r="L7" s="274">
        <v>106250</v>
      </c>
    </row>
    <row r="8" spans="1:15" s="276" customFormat="1" ht="18" hidden="1" customHeight="1" outlineLevel="2">
      <c r="A8" s="266">
        <v>44377</v>
      </c>
      <c r="B8" s="267">
        <v>875601</v>
      </c>
      <c r="C8" s="268">
        <v>369611</v>
      </c>
      <c r="D8" s="269">
        <v>505990</v>
      </c>
      <c r="E8" s="270">
        <v>2382</v>
      </c>
      <c r="F8" s="271">
        <v>202343</v>
      </c>
      <c r="G8" s="271">
        <v>100126</v>
      </c>
      <c r="H8" s="272">
        <v>64760</v>
      </c>
      <c r="I8" s="273">
        <v>3448</v>
      </c>
      <c r="J8" s="271">
        <v>271640</v>
      </c>
      <c r="K8" s="271">
        <v>121059</v>
      </c>
      <c r="L8" s="274">
        <v>109843</v>
      </c>
    </row>
    <row r="9" spans="1:15" s="276" customFormat="1" ht="18" hidden="1" customHeight="1" outlineLevel="2">
      <c r="A9" s="266">
        <v>44469</v>
      </c>
      <c r="B9" s="267">
        <f>SUM(C9:D9)</f>
        <v>877012</v>
      </c>
      <c r="C9" s="268">
        <f>SUM(E9:H9)</f>
        <v>370307</v>
      </c>
      <c r="D9" s="269">
        <f>SUM(I9:L9)</f>
        <v>506705</v>
      </c>
      <c r="E9" s="270">
        <v>2313</v>
      </c>
      <c r="F9" s="271">
        <v>200616</v>
      </c>
      <c r="G9" s="271">
        <v>99960</v>
      </c>
      <c r="H9" s="272">
        <v>67418</v>
      </c>
      <c r="I9" s="273">
        <v>3385</v>
      </c>
      <c r="J9" s="271">
        <v>269492</v>
      </c>
      <c r="K9" s="271">
        <v>120972</v>
      </c>
      <c r="L9" s="274">
        <v>112856</v>
      </c>
    </row>
    <row r="10" spans="1:15" ht="18" hidden="1" customHeight="1" outlineLevel="2">
      <c r="A10" s="77">
        <v>44561</v>
      </c>
      <c r="B10" s="78">
        <v>877963</v>
      </c>
      <c r="C10" s="79">
        <v>370851</v>
      </c>
      <c r="D10" s="80">
        <v>507112</v>
      </c>
      <c r="E10" s="81">
        <v>2154</v>
      </c>
      <c r="F10" s="82">
        <v>199401</v>
      </c>
      <c r="G10" s="82">
        <v>99595</v>
      </c>
      <c r="H10" s="83">
        <v>69701</v>
      </c>
      <c r="I10" s="84">
        <v>3139</v>
      </c>
      <c r="J10" s="82">
        <v>267490</v>
      </c>
      <c r="K10" s="82">
        <v>120910</v>
      </c>
      <c r="L10" s="85">
        <v>115573</v>
      </c>
    </row>
    <row r="11" spans="1:15" s="276" customFormat="1" ht="18" hidden="1" customHeight="1" outlineLevel="2">
      <c r="A11" s="266">
        <v>44834</v>
      </c>
      <c r="B11" s="267">
        <v>875938</v>
      </c>
      <c r="C11" s="268">
        <v>369675</v>
      </c>
      <c r="D11" s="269">
        <v>506263</v>
      </c>
      <c r="E11" s="270">
        <v>1793</v>
      </c>
      <c r="F11" s="271">
        <v>191292</v>
      </c>
      <c r="G11" s="271">
        <v>99107</v>
      </c>
      <c r="H11" s="272">
        <v>77483</v>
      </c>
      <c r="I11" s="273">
        <v>2555</v>
      </c>
      <c r="J11" s="271">
        <v>258125</v>
      </c>
      <c r="K11" s="271">
        <v>120918</v>
      </c>
      <c r="L11" s="274">
        <v>124665</v>
      </c>
    </row>
    <row r="12" spans="1:15" ht="18" hidden="1" customHeight="1" outlineLevel="2">
      <c r="A12" s="77">
        <v>44926</v>
      </c>
      <c r="B12" s="78">
        <v>875070</v>
      </c>
      <c r="C12" s="79">
        <v>369279</v>
      </c>
      <c r="D12" s="80">
        <v>505791</v>
      </c>
      <c r="E12" s="81">
        <v>1677</v>
      </c>
      <c r="F12" s="82">
        <v>189045</v>
      </c>
      <c r="G12" s="82">
        <v>99089</v>
      </c>
      <c r="H12" s="83">
        <v>79468</v>
      </c>
      <c r="I12" s="84">
        <v>2393</v>
      </c>
      <c r="J12" s="82">
        <v>255427</v>
      </c>
      <c r="K12" s="82">
        <v>121009</v>
      </c>
      <c r="L12" s="85">
        <v>126962</v>
      </c>
      <c r="M12" s="200"/>
    </row>
    <row r="13" spans="1:15" s="276" customFormat="1" ht="18" hidden="1" customHeight="1" outlineLevel="2">
      <c r="A13" s="266">
        <v>45016</v>
      </c>
      <c r="B13" s="267">
        <v>874710</v>
      </c>
      <c r="C13" s="268">
        <v>369130</v>
      </c>
      <c r="D13" s="269">
        <v>505580</v>
      </c>
      <c r="E13" s="270">
        <v>1594</v>
      </c>
      <c r="F13" s="271">
        <v>186641</v>
      </c>
      <c r="G13" s="271">
        <v>98862</v>
      </c>
      <c r="H13" s="272">
        <v>82033</v>
      </c>
      <c r="I13" s="273">
        <v>2257</v>
      </c>
      <c r="J13" s="271">
        <v>252312</v>
      </c>
      <c r="K13" s="271">
        <v>120927</v>
      </c>
      <c r="L13" s="274">
        <v>130084</v>
      </c>
      <c r="M13" s="275"/>
    </row>
    <row r="14" spans="1:15" s="276" customFormat="1" ht="18" hidden="1" customHeight="1" outlineLevel="2">
      <c r="A14" s="266">
        <v>45107</v>
      </c>
      <c r="B14" s="267">
        <v>873709</v>
      </c>
      <c r="C14" s="268">
        <v>368687</v>
      </c>
      <c r="D14" s="269">
        <v>505022</v>
      </c>
      <c r="E14" s="270">
        <v>1494</v>
      </c>
      <c r="F14" s="271">
        <v>184065</v>
      </c>
      <c r="G14" s="271">
        <v>98678</v>
      </c>
      <c r="H14" s="272">
        <v>84450</v>
      </c>
      <c r="I14" s="273">
        <v>2130</v>
      </c>
      <c r="J14" s="271">
        <v>249050</v>
      </c>
      <c r="K14" s="271">
        <v>120972</v>
      </c>
      <c r="L14" s="274">
        <v>132870</v>
      </c>
      <c r="M14" s="275"/>
    </row>
    <row r="15" spans="1:15" s="276" customFormat="1" ht="18" hidden="1" customHeight="1" outlineLevel="2">
      <c r="A15" s="266">
        <v>45199</v>
      </c>
      <c r="B15" s="267">
        <v>873992</v>
      </c>
      <c r="C15" s="268">
        <v>368801</v>
      </c>
      <c r="D15" s="269">
        <v>505191</v>
      </c>
      <c r="E15" s="270">
        <v>1388</v>
      </c>
      <c r="F15" s="271">
        <v>181599</v>
      </c>
      <c r="G15" s="271">
        <v>98817</v>
      </c>
      <c r="H15" s="272">
        <v>86997</v>
      </c>
      <c r="I15" s="273">
        <v>2025</v>
      </c>
      <c r="J15" s="271">
        <v>246021</v>
      </c>
      <c r="K15" s="271">
        <v>121193</v>
      </c>
      <c r="L15" s="274">
        <v>135952</v>
      </c>
      <c r="M15" s="275"/>
    </row>
    <row r="16" spans="1:15" s="232" customFormat="1" ht="18" hidden="1" customHeight="1" outlineLevel="2" collapsed="1">
      <c r="A16" s="235" t="s">
        <v>95</v>
      </c>
      <c r="B16" s="78">
        <v>868819</v>
      </c>
      <c r="C16" s="79">
        <v>366187</v>
      </c>
      <c r="D16" s="80">
        <v>502632</v>
      </c>
      <c r="E16" s="81">
        <v>1666</v>
      </c>
      <c r="F16" s="82">
        <v>183728</v>
      </c>
      <c r="G16" s="82">
        <v>98462</v>
      </c>
      <c r="H16" s="83">
        <v>82331</v>
      </c>
      <c r="I16" s="84">
        <v>2255</v>
      </c>
      <c r="J16" s="82">
        <v>249492</v>
      </c>
      <c r="K16" s="82">
        <v>120469</v>
      </c>
      <c r="L16" s="85">
        <v>130416</v>
      </c>
      <c r="M16" s="200"/>
    </row>
    <row r="17" spans="1:16" s="276" customFormat="1" ht="18" customHeight="1" outlineLevel="1" collapsed="1">
      <c r="A17" s="266">
        <v>45382</v>
      </c>
      <c r="B17" s="267">
        <v>868976</v>
      </c>
      <c r="C17" s="268">
        <v>366265</v>
      </c>
      <c r="D17" s="269">
        <v>502711</v>
      </c>
      <c r="E17" s="270">
        <v>1615</v>
      </c>
      <c r="F17" s="271">
        <v>181483</v>
      </c>
      <c r="G17" s="271">
        <v>98250</v>
      </c>
      <c r="H17" s="272">
        <v>84917</v>
      </c>
      <c r="I17" s="273">
        <v>2166</v>
      </c>
      <c r="J17" s="271">
        <v>246588</v>
      </c>
      <c r="K17" s="271">
        <v>120294</v>
      </c>
      <c r="L17" s="274">
        <v>133663</v>
      </c>
      <c r="M17" s="275"/>
    </row>
    <row r="18" spans="1:16" s="276" customFormat="1" ht="18" hidden="1" customHeight="1" outlineLevel="2">
      <c r="A18" s="266">
        <v>45473</v>
      </c>
      <c r="B18" s="267">
        <v>869282</v>
      </c>
      <c r="C18" s="268">
        <v>366374</v>
      </c>
      <c r="D18" s="269">
        <v>502908</v>
      </c>
      <c r="E18" s="270">
        <v>1542</v>
      </c>
      <c r="F18" s="271">
        <v>179188</v>
      </c>
      <c r="G18" s="271">
        <v>98057</v>
      </c>
      <c r="H18" s="272">
        <v>87587</v>
      </c>
      <c r="I18" s="273">
        <v>2075</v>
      </c>
      <c r="J18" s="271">
        <v>243677</v>
      </c>
      <c r="K18" s="271">
        <v>120376</v>
      </c>
      <c r="L18" s="274">
        <v>136780</v>
      </c>
      <c r="M18" s="275"/>
    </row>
    <row r="19" spans="1:16" s="276" customFormat="1" ht="18" hidden="1" customHeight="1" outlineLevel="2">
      <c r="A19" s="266">
        <v>45565</v>
      </c>
      <c r="B19" s="267">
        <v>874769</v>
      </c>
      <c r="C19" s="268">
        <v>369140</v>
      </c>
      <c r="D19" s="269">
        <v>505629</v>
      </c>
      <c r="E19" s="270">
        <v>1478</v>
      </c>
      <c r="F19" s="271">
        <v>177663</v>
      </c>
      <c r="G19" s="271">
        <v>98959</v>
      </c>
      <c r="H19" s="272">
        <v>91040</v>
      </c>
      <c r="I19" s="273">
        <v>2024</v>
      </c>
      <c r="J19" s="271">
        <v>241560</v>
      </c>
      <c r="K19" s="271">
        <v>121472</v>
      </c>
      <c r="L19" s="274">
        <v>140573</v>
      </c>
      <c r="M19" s="275"/>
    </row>
    <row r="20" spans="1:16" s="276" customFormat="1" ht="18" customHeight="1" outlineLevel="1" collapsed="1">
      <c r="A20" s="266">
        <v>45657</v>
      </c>
      <c r="B20" s="267">
        <v>874623</v>
      </c>
      <c r="C20" s="268">
        <v>369047</v>
      </c>
      <c r="D20" s="269">
        <v>505576</v>
      </c>
      <c r="E20" s="270">
        <v>1453</v>
      </c>
      <c r="F20" s="271">
        <v>175628</v>
      </c>
      <c r="G20" s="271">
        <v>98959</v>
      </c>
      <c r="H20" s="272">
        <v>93007</v>
      </c>
      <c r="I20" s="273">
        <v>1951</v>
      </c>
      <c r="J20" s="271">
        <v>238925</v>
      </c>
      <c r="K20" s="271">
        <v>121697</v>
      </c>
      <c r="L20" s="274">
        <v>143003</v>
      </c>
      <c r="M20" s="275"/>
    </row>
    <row r="21" spans="1:16" s="162" customFormat="1" ht="18" customHeight="1" outlineLevel="1" thickBot="1">
      <c r="A21" s="235">
        <v>45747</v>
      </c>
      <c r="B21" s="159">
        <f>SUM(C21:D21)</f>
        <v>876125</v>
      </c>
      <c r="C21" s="160">
        <f>SUM(E21:H21)</f>
        <v>369914</v>
      </c>
      <c r="D21" s="161">
        <f>SUM(I21:L21)</f>
        <v>506211</v>
      </c>
      <c r="E21" s="179">
        <v>1452</v>
      </c>
      <c r="F21" s="180">
        <v>173535</v>
      </c>
      <c r="G21" s="180">
        <v>99030</v>
      </c>
      <c r="H21" s="181">
        <v>95897</v>
      </c>
      <c r="I21" s="182">
        <v>1884</v>
      </c>
      <c r="J21" s="180">
        <v>235914</v>
      </c>
      <c r="K21" s="180">
        <v>121957</v>
      </c>
      <c r="L21" s="183">
        <v>146456</v>
      </c>
      <c r="M21" s="200">
        <f>B21/B20-1</f>
        <v>1.7173113444306498E-3</v>
      </c>
      <c r="N21" s="200">
        <f>B21/B17-1</f>
        <v>8.2269245640846922E-3</v>
      </c>
      <c r="O21" s="200"/>
      <c r="P21" s="200"/>
    </row>
    <row r="22" spans="1:16" ht="22.8" customHeight="1" outlineLevel="1">
      <c r="A22" s="455" t="s">
        <v>115</v>
      </c>
      <c r="B22" s="455"/>
      <c r="C22" s="455"/>
      <c r="D22" s="455"/>
      <c r="E22" s="455"/>
      <c r="F22" s="455"/>
      <c r="G22" s="455"/>
      <c r="H22" s="455"/>
      <c r="I22" s="455"/>
      <c r="J22" s="455"/>
      <c r="K22" s="455"/>
      <c r="L22" s="455"/>
      <c r="M22" s="257"/>
      <c r="N22" s="257"/>
      <c r="O22" s="71"/>
    </row>
    <row r="23" spans="1:16" ht="18" customHeight="1" outlineLevel="1">
      <c r="A23" s="151"/>
      <c r="B23" s="151"/>
      <c r="C23" s="151"/>
      <c r="D23" s="151"/>
      <c r="E23" s="151"/>
      <c r="F23" s="151"/>
      <c r="G23" s="151"/>
      <c r="H23" s="60"/>
      <c r="I23" s="60"/>
      <c r="J23" s="60"/>
      <c r="K23" s="60"/>
      <c r="L23" s="60"/>
      <c r="M23" s="203"/>
      <c r="N23" s="203"/>
    </row>
    <row r="24" spans="1:16" outlineLevel="1">
      <c r="A24" s="61"/>
      <c r="M24" s="105"/>
    </row>
    <row r="25" spans="1:16" outlineLevel="1">
      <c r="C25" s="62"/>
    </row>
    <row r="26" spans="1:16" outlineLevel="1">
      <c r="C26" s="62"/>
    </row>
    <row r="27" spans="1:16" outlineLevel="1">
      <c r="C27" s="62"/>
    </row>
    <row r="28" spans="1:16" outlineLevel="1">
      <c r="C28" s="62"/>
    </row>
    <row r="29" spans="1:16" outlineLevel="1"/>
    <row r="30" spans="1:16" outlineLevel="1"/>
    <row r="31" spans="1:16" outlineLevel="1"/>
    <row r="32" spans="1:16" outlineLevel="1"/>
    <row r="33" spans="1:5" outlineLevel="1"/>
    <row r="34" spans="1:5" outlineLevel="1"/>
    <row r="35" spans="1:5" outlineLevel="1"/>
    <row r="36" spans="1:5" outlineLevel="1"/>
    <row r="37" spans="1:5" outlineLevel="1"/>
    <row r="38" spans="1:5" outlineLevel="1"/>
    <row r="39" spans="1:5" outlineLevel="1"/>
    <row r="40" spans="1:5" outlineLevel="1"/>
    <row r="41" spans="1:5" outlineLevel="1"/>
    <row r="42" spans="1:5" s="456" customFormat="1"/>
    <row r="43" spans="1:5" s="453" customFormat="1" ht="27" customHeight="1" thickBot="1">
      <c r="A43" s="453" t="s">
        <v>49</v>
      </c>
    </row>
    <row r="44" spans="1:5" ht="53.4" outlineLevel="1" thickBot="1">
      <c r="A44" s="63" t="s">
        <v>39</v>
      </c>
      <c r="B44" s="63" t="s">
        <v>40</v>
      </c>
      <c r="C44" s="55" t="s">
        <v>63</v>
      </c>
      <c r="D44" s="55" t="s">
        <v>64</v>
      </c>
      <c r="E44" s="58" t="s">
        <v>65</v>
      </c>
    </row>
    <row r="45" spans="1:5" s="276" customFormat="1" ht="18" hidden="1" customHeight="1" outlineLevel="2">
      <c r="A45" s="286" t="s">
        <v>41</v>
      </c>
      <c r="B45" s="287">
        <f>SUM(C45:E45)</f>
        <v>3046</v>
      </c>
      <c r="C45" s="288">
        <v>3030</v>
      </c>
      <c r="D45" s="289">
        <v>0</v>
      </c>
      <c r="E45" s="290">
        <v>16</v>
      </c>
    </row>
    <row r="46" spans="1:5" ht="18" hidden="1" customHeight="1" outlineLevel="2">
      <c r="A46" s="114" t="s">
        <v>50</v>
      </c>
      <c r="B46" s="126">
        <v>3178</v>
      </c>
      <c r="C46" s="127">
        <v>3158</v>
      </c>
      <c r="D46" s="129">
        <v>0</v>
      </c>
      <c r="E46" s="128">
        <v>20</v>
      </c>
    </row>
    <row r="47" spans="1:5" s="276" customFormat="1" ht="18" hidden="1" customHeight="1" outlineLevel="2">
      <c r="A47" s="291" t="s">
        <v>67</v>
      </c>
      <c r="B47" s="292">
        <f>SUM(C47:E47)</f>
        <v>3255</v>
      </c>
      <c r="C47" s="293">
        <v>3231</v>
      </c>
      <c r="D47" s="294">
        <v>0</v>
      </c>
      <c r="E47" s="295">
        <v>24</v>
      </c>
    </row>
    <row r="48" spans="1:5" s="276" customFormat="1" ht="18" hidden="1" customHeight="1" outlineLevel="2">
      <c r="A48" s="291" t="s">
        <v>75</v>
      </c>
      <c r="B48" s="292">
        <v>1696</v>
      </c>
      <c r="C48" s="293">
        <v>1644</v>
      </c>
      <c r="D48" s="294">
        <v>0</v>
      </c>
      <c r="E48" s="295">
        <v>52</v>
      </c>
    </row>
    <row r="49" spans="1:5" s="276" customFormat="1" ht="18" hidden="1" customHeight="1" outlineLevel="2">
      <c r="A49" s="291" t="s">
        <v>77</v>
      </c>
      <c r="B49" s="292">
        <v>1163</v>
      </c>
      <c r="C49" s="293">
        <v>1109</v>
      </c>
      <c r="D49" s="294">
        <v>0</v>
      </c>
      <c r="E49" s="295">
        <v>54</v>
      </c>
    </row>
    <row r="50" spans="1:5" ht="18" hidden="1" customHeight="1" outlineLevel="2">
      <c r="A50" s="114" t="s">
        <v>81</v>
      </c>
      <c r="B50" s="126">
        <v>2175</v>
      </c>
      <c r="C50" s="127">
        <v>2206</v>
      </c>
      <c r="D50" s="129">
        <v>2</v>
      </c>
      <c r="E50" s="173">
        <v>-33</v>
      </c>
    </row>
    <row r="51" spans="1:5" s="276" customFormat="1" ht="21.75" hidden="1" customHeight="1" outlineLevel="2">
      <c r="A51" s="296" t="s">
        <v>90</v>
      </c>
      <c r="B51" s="297">
        <v>21</v>
      </c>
      <c r="C51" s="298">
        <v>26</v>
      </c>
      <c r="D51" s="299">
        <v>0</v>
      </c>
      <c r="E51" s="300">
        <v>-5</v>
      </c>
    </row>
    <row r="52" spans="1:5" ht="18" hidden="1" customHeight="1" outlineLevel="2">
      <c r="A52" s="114" t="s">
        <v>82</v>
      </c>
      <c r="B52" s="174">
        <v>-22</v>
      </c>
      <c r="C52" s="175">
        <v>-6</v>
      </c>
      <c r="D52" s="129">
        <v>0</v>
      </c>
      <c r="E52" s="176">
        <v>-16</v>
      </c>
    </row>
    <row r="53" spans="1:5" s="276" customFormat="1" ht="18" hidden="1" customHeight="1" outlineLevel="2">
      <c r="A53" s="291" t="s">
        <v>86</v>
      </c>
      <c r="B53" s="301">
        <v>82</v>
      </c>
      <c r="C53" s="302">
        <v>95</v>
      </c>
      <c r="D53" s="294">
        <v>-3</v>
      </c>
      <c r="E53" s="303">
        <v>-10</v>
      </c>
    </row>
    <row r="54" spans="1:5" s="276" customFormat="1" ht="18" hidden="1" customHeight="1" outlineLevel="2">
      <c r="A54" s="291" t="s">
        <v>87</v>
      </c>
      <c r="B54" s="301">
        <v>118</v>
      </c>
      <c r="C54" s="302">
        <v>140</v>
      </c>
      <c r="D54" s="294">
        <v>0</v>
      </c>
      <c r="E54" s="303">
        <v>-22</v>
      </c>
    </row>
    <row r="55" spans="1:5" s="276" customFormat="1" ht="18" hidden="1" customHeight="1" outlineLevel="2">
      <c r="A55" s="291" t="s">
        <v>89</v>
      </c>
      <c r="B55" s="301">
        <v>388</v>
      </c>
      <c r="C55" s="302">
        <v>389</v>
      </c>
      <c r="D55" s="294">
        <v>0</v>
      </c>
      <c r="E55" s="303">
        <v>-1</v>
      </c>
    </row>
    <row r="56" spans="1:5" s="232" customFormat="1" ht="18" hidden="1" customHeight="1" outlineLevel="2" collapsed="1">
      <c r="A56" s="237" t="s">
        <v>94</v>
      </c>
      <c r="B56" s="167">
        <v>312</v>
      </c>
      <c r="C56" s="168">
        <v>300</v>
      </c>
      <c r="D56" s="129">
        <v>0</v>
      </c>
      <c r="E56" s="177">
        <v>12</v>
      </c>
    </row>
    <row r="57" spans="1:5" s="276" customFormat="1" ht="18" customHeight="1" outlineLevel="1" collapsed="1">
      <c r="A57" s="291" t="s">
        <v>96</v>
      </c>
      <c r="B57" s="301">
        <v>354</v>
      </c>
      <c r="C57" s="302">
        <v>393</v>
      </c>
      <c r="D57" s="294">
        <v>0</v>
      </c>
      <c r="E57" s="303">
        <v>-39</v>
      </c>
    </row>
    <row r="58" spans="1:5" s="276" customFormat="1" ht="18" hidden="1" customHeight="1" outlineLevel="2">
      <c r="A58" s="291" t="s">
        <v>97</v>
      </c>
      <c r="B58" s="301">
        <v>423</v>
      </c>
      <c r="C58" s="302">
        <v>422</v>
      </c>
      <c r="D58" s="294">
        <v>1</v>
      </c>
      <c r="E58" s="303">
        <v>0</v>
      </c>
    </row>
    <row r="59" spans="1:5" s="276" customFormat="1" ht="18" hidden="1" customHeight="1" outlineLevel="2" collapsed="1">
      <c r="A59" s="291" t="s">
        <v>98</v>
      </c>
      <c r="B59" s="301">
        <v>923</v>
      </c>
      <c r="C59" s="302">
        <v>925</v>
      </c>
      <c r="D59" s="294">
        <v>0</v>
      </c>
      <c r="E59" s="303">
        <v>-2</v>
      </c>
    </row>
    <row r="60" spans="1:5" s="276" customFormat="1" ht="18" customHeight="1" outlineLevel="1" collapsed="1">
      <c r="A60" s="291" t="s">
        <v>103</v>
      </c>
      <c r="B60" s="301">
        <v>887</v>
      </c>
      <c r="C60" s="302">
        <v>889</v>
      </c>
      <c r="D60" s="294">
        <v>0</v>
      </c>
      <c r="E60" s="303">
        <v>-2</v>
      </c>
    </row>
    <row r="61" spans="1:5" ht="18" customHeight="1" outlineLevel="1">
      <c r="A61" s="263" t="s">
        <v>114</v>
      </c>
      <c r="B61" s="374">
        <f>SUM(C61:E61)</f>
        <v>673</v>
      </c>
      <c r="C61" s="375">
        <v>669</v>
      </c>
      <c r="D61" s="376">
        <v>0</v>
      </c>
      <c r="E61" s="264">
        <v>4</v>
      </c>
    </row>
    <row r="62" spans="1:5" s="276" customFormat="1" ht="18" hidden="1" customHeight="1" outlineLevel="2">
      <c r="A62" s="304">
        <v>44104</v>
      </c>
      <c r="B62" s="305">
        <f>SUM(C62:E62)</f>
        <v>67415</v>
      </c>
      <c r="C62" s="306">
        <v>62061</v>
      </c>
      <c r="D62" s="307">
        <v>8</v>
      </c>
      <c r="E62" s="308">
        <v>5346</v>
      </c>
    </row>
    <row r="63" spans="1:5" ht="18" hidden="1" customHeight="1" outlineLevel="2">
      <c r="A63" s="114">
        <v>44196</v>
      </c>
      <c r="B63" s="126">
        <v>73610</v>
      </c>
      <c r="C63" s="127">
        <v>68193</v>
      </c>
      <c r="D63" s="129">
        <v>6</v>
      </c>
      <c r="E63" s="128">
        <v>5411</v>
      </c>
    </row>
    <row r="64" spans="1:5" s="276" customFormat="1" ht="18" hidden="1" customHeight="1" outlineLevel="2">
      <c r="A64" s="291">
        <v>44286</v>
      </c>
      <c r="B64" s="292">
        <v>87321</v>
      </c>
      <c r="C64" s="293">
        <v>80550</v>
      </c>
      <c r="D64" s="294">
        <v>84</v>
      </c>
      <c r="E64" s="295">
        <v>6687</v>
      </c>
    </row>
    <row r="65" spans="1:7" s="276" customFormat="1" ht="18" hidden="1" customHeight="1" outlineLevel="2">
      <c r="A65" s="291">
        <v>44377</v>
      </c>
      <c r="B65" s="292">
        <v>89763</v>
      </c>
      <c r="C65" s="293">
        <v>82921</v>
      </c>
      <c r="D65" s="294">
        <v>84</v>
      </c>
      <c r="E65" s="295">
        <v>6758</v>
      </c>
    </row>
    <row r="66" spans="1:7" s="276" customFormat="1" ht="18" hidden="1" customHeight="1" outlineLevel="2">
      <c r="A66" s="291">
        <v>44469</v>
      </c>
      <c r="B66" s="292">
        <v>90798</v>
      </c>
      <c r="C66" s="293">
        <v>83946</v>
      </c>
      <c r="D66" s="294">
        <v>84</v>
      </c>
      <c r="E66" s="295">
        <v>6768</v>
      </c>
    </row>
    <row r="67" spans="1:7" ht="18" hidden="1" customHeight="1" outlineLevel="2">
      <c r="A67" s="114">
        <v>44561</v>
      </c>
      <c r="B67" s="126">
        <v>92905</v>
      </c>
      <c r="C67" s="127">
        <v>86096</v>
      </c>
      <c r="D67" s="129">
        <v>86</v>
      </c>
      <c r="E67" s="128">
        <v>6723</v>
      </c>
    </row>
    <row r="68" spans="1:7" s="276" customFormat="1" ht="18" hidden="1" customHeight="1" outlineLevel="2">
      <c r="A68" s="291">
        <v>44834</v>
      </c>
      <c r="B68" s="292">
        <v>93484</v>
      </c>
      <c r="C68" s="293">
        <v>86709</v>
      </c>
      <c r="D68" s="294">
        <v>84</v>
      </c>
      <c r="E68" s="295">
        <v>6691</v>
      </c>
    </row>
    <row r="69" spans="1:7" s="312" customFormat="1" ht="18" hidden="1" customHeight="1" outlineLevel="2">
      <c r="A69" s="237">
        <v>44926</v>
      </c>
      <c r="B69" s="126">
        <v>93458</v>
      </c>
      <c r="C69" s="309">
        <v>86698</v>
      </c>
      <c r="D69" s="310">
        <v>84</v>
      </c>
      <c r="E69" s="311">
        <v>6676</v>
      </c>
    </row>
    <row r="70" spans="1:7" s="276" customFormat="1" ht="18" hidden="1" customHeight="1" outlineLevel="2">
      <c r="A70" s="291">
        <v>45016</v>
      </c>
      <c r="B70" s="292">
        <v>93533</v>
      </c>
      <c r="C70" s="293">
        <v>86786</v>
      </c>
      <c r="D70" s="294">
        <v>84</v>
      </c>
      <c r="E70" s="295">
        <v>6663</v>
      </c>
    </row>
    <row r="71" spans="1:7" s="276" customFormat="1" ht="18" hidden="1" customHeight="1" outlineLevel="2">
      <c r="A71" s="291">
        <v>45107</v>
      </c>
      <c r="B71" s="292">
        <v>93657</v>
      </c>
      <c r="C71" s="293">
        <v>86929</v>
      </c>
      <c r="D71" s="294">
        <v>84</v>
      </c>
      <c r="E71" s="295">
        <v>6644</v>
      </c>
    </row>
    <row r="72" spans="1:7" s="276" customFormat="1" ht="18" hidden="1" customHeight="1" outlineLevel="2">
      <c r="A72" s="291">
        <v>45199</v>
      </c>
      <c r="B72" s="292">
        <v>94043</v>
      </c>
      <c r="C72" s="293">
        <v>87316</v>
      </c>
      <c r="D72" s="294">
        <v>84</v>
      </c>
      <c r="E72" s="295">
        <v>6643</v>
      </c>
    </row>
    <row r="73" spans="1:7" s="232" customFormat="1" ht="18" hidden="1" customHeight="1" outlineLevel="2">
      <c r="A73" s="237" t="s">
        <v>95</v>
      </c>
      <c r="B73" s="126">
        <v>93876</v>
      </c>
      <c r="C73" s="127">
        <v>87215</v>
      </c>
      <c r="D73" s="129">
        <v>84</v>
      </c>
      <c r="E73" s="128">
        <v>6577</v>
      </c>
    </row>
    <row r="74" spans="1:7" s="276" customFormat="1" ht="18" customHeight="1" outlineLevel="1" collapsed="1">
      <c r="A74" s="291">
        <v>45382</v>
      </c>
      <c r="B74" s="292">
        <v>94234</v>
      </c>
      <c r="C74" s="293">
        <v>87609</v>
      </c>
      <c r="D74" s="294">
        <v>84</v>
      </c>
      <c r="E74" s="295">
        <v>6541</v>
      </c>
    </row>
    <row r="75" spans="1:7" s="276" customFormat="1" ht="18" hidden="1" customHeight="1" outlineLevel="2">
      <c r="A75" s="291">
        <v>45473</v>
      </c>
      <c r="B75" s="292">
        <v>94648</v>
      </c>
      <c r="C75" s="293">
        <v>88025</v>
      </c>
      <c r="D75" s="294">
        <v>85</v>
      </c>
      <c r="E75" s="295">
        <v>6538</v>
      </c>
    </row>
    <row r="76" spans="1:7" s="276" customFormat="1" ht="18" hidden="1" customHeight="1" outlineLevel="2">
      <c r="A76" s="291">
        <v>45565</v>
      </c>
      <c r="B76" s="292">
        <v>96038</v>
      </c>
      <c r="C76" s="293">
        <v>89344</v>
      </c>
      <c r="D76" s="294">
        <v>85</v>
      </c>
      <c r="E76" s="295">
        <v>6609</v>
      </c>
    </row>
    <row r="77" spans="1:7" s="276" customFormat="1" ht="18" customHeight="1" outlineLevel="1" collapsed="1">
      <c r="A77" s="291">
        <v>45657</v>
      </c>
      <c r="B77" s="292">
        <v>96280</v>
      </c>
      <c r="C77" s="293">
        <v>89604</v>
      </c>
      <c r="D77" s="294">
        <v>85</v>
      </c>
      <c r="E77" s="295">
        <v>6591</v>
      </c>
    </row>
    <row r="78" spans="1:7" ht="18" customHeight="1" outlineLevel="1" thickBot="1">
      <c r="A78" s="235">
        <v>45747</v>
      </c>
      <c r="B78" s="184">
        <f>SUM(C78:E78)</f>
        <v>96956</v>
      </c>
      <c r="C78" s="185">
        <v>90273</v>
      </c>
      <c r="D78" s="73">
        <v>85</v>
      </c>
      <c r="E78" s="186">
        <v>6598</v>
      </c>
      <c r="F78" s="259">
        <f>B78/B77-1</f>
        <v>7.0211882010802196E-3</v>
      </c>
      <c r="G78" s="259">
        <f>B78/B74-1</f>
        <v>2.8885540250864761E-2</v>
      </c>
    </row>
    <row r="79" spans="1:7" ht="46.2" customHeight="1" outlineLevel="1">
      <c r="A79" s="442" t="s">
        <v>116</v>
      </c>
      <c r="B79" s="442"/>
      <c r="C79" s="442"/>
      <c r="D79" s="442"/>
      <c r="E79" s="442"/>
    </row>
    <row r="80" spans="1:7" s="456" customFormat="1"/>
    <row r="81" spans="1:6" s="454" customFormat="1" ht="27" customHeight="1" thickBot="1">
      <c r="A81" s="454" t="s">
        <v>51</v>
      </c>
    </row>
    <row r="82" spans="1:6" ht="56.25" customHeight="1" outlineLevel="1" thickBot="1">
      <c r="A82" s="63" t="s">
        <v>39</v>
      </c>
      <c r="B82" s="63" t="s">
        <v>42</v>
      </c>
      <c r="C82" s="55" t="s">
        <v>43</v>
      </c>
      <c r="D82" s="58" t="s">
        <v>44</v>
      </c>
    </row>
    <row r="83" spans="1:6" s="276" customFormat="1" ht="18" hidden="1" customHeight="1" outlineLevel="2">
      <c r="A83" s="286" t="s">
        <v>41</v>
      </c>
      <c r="B83" s="313" t="s">
        <v>70</v>
      </c>
      <c r="C83" s="314" t="s">
        <v>70</v>
      </c>
      <c r="D83" s="315">
        <v>2989</v>
      </c>
    </row>
    <row r="84" spans="1:6" ht="18" hidden="1" customHeight="1" outlineLevel="2">
      <c r="A84" s="114" t="s">
        <v>50</v>
      </c>
      <c r="B84" s="115" t="s">
        <v>70</v>
      </c>
      <c r="C84" s="116" t="s">
        <v>70</v>
      </c>
      <c r="D84" s="117">
        <v>3098</v>
      </c>
    </row>
    <row r="85" spans="1:6" s="276" customFormat="1" ht="18" hidden="1" customHeight="1" outlineLevel="2">
      <c r="A85" s="291" t="s">
        <v>67</v>
      </c>
      <c r="B85" s="316" t="s">
        <v>70</v>
      </c>
      <c r="C85" s="317" t="s">
        <v>70</v>
      </c>
      <c r="D85" s="318">
        <v>2993</v>
      </c>
    </row>
    <row r="86" spans="1:6" s="276" customFormat="1" ht="18" hidden="1" customHeight="1" outlineLevel="2">
      <c r="A86" s="291" t="s">
        <v>75</v>
      </c>
      <c r="B86" s="316" t="s">
        <v>70</v>
      </c>
      <c r="C86" s="317" t="s">
        <v>70</v>
      </c>
      <c r="D86" s="318">
        <v>1689</v>
      </c>
    </row>
    <row r="87" spans="1:6" s="276" customFormat="1" ht="18" hidden="1" customHeight="1" outlineLevel="2" collapsed="1">
      <c r="A87" s="291" t="s">
        <v>77</v>
      </c>
      <c r="B87" s="316" t="s">
        <v>70</v>
      </c>
      <c r="C87" s="317" t="s">
        <v>70</v>
      </c>
      <c r="D87" s="318">
        <v>310</v>
      </c>
    </row>
    <row r="88" spans="1:6" ht="18" hidden="1" customHeight="1" outlineLevel="2">
      <c r="A88" s="114" t="s">
        <v>81</v>
      </c>
      <c r="B88" s="115" t="s">
        <v>70</v>
      </c>
      <c r="C88" s="116" t="s">
        <v>70</v>
      </c>
      <c r="D88" s="117">
        <v>2725</v>
      </c>
    </row>
    <row r="89" spans="1:6" s="276" customFormat="1" ht="18" hidden="1" customHeight="1" outlineLevel="2">
      <c r="A89" s="291" t="s">
        <v>90</v>
      </c>
      <c r="B89" s="316" t="s">
        <v>70</v>
      </c>
      <c r="C89" s="317" t="s">
        <v>70</v>
      </c>
      <c r="D89" s="318">
        <v>91</v>
      </c>
    </row>
    <row r="90" spans="1:6" ht="18" hidden="1" customHeight="1" outlineLevel="2">
      <c r="A90" s="114" t="s">
        <v>82</v>
      </c>
      <c r="B90" s="115" t="s">
        <v>70</v>
      </c>
      <c r="C90" s="116" t="s">
        <v>70</v>
      </c>
      <c r="D90" s="117">
        <v>127</v>
      </c>
    </row>
    <row r="91" spans="1:6" s="276" customFormat="1" ht="18" hidden="1" customHeight="1" outlineLevel="2">
      <c r="A91" s="291" t="s">
        <v>86</v>
      </c>
      <c r="B91" s="316" t="s">
        <v>70</v>
      </c>
      <c r="C91" s="317" t="s">
        <v>70</v>
      </c>
      <c r="D91" s="318">
        <v>210</v>
      </c>
    </row>
    <row r="92" spans="1:6" s="276" customFormat="1" ht="18" hidden="1" customHeight="1" outlineLevel="2">
      <c r="A92" s="291" t="s">
        <v>87</v>
      </c>
      <c r="B92" s="316" t="s">
        <v>70</v>
      </c>
      <c r="C92" s="317" t="s">
        <v>70</v>
      </c>
      <c r="D92" s="318">
        <v>296</v>
      </c>
    </row>
    <row r="93" spans="1:6" s="276" customFormat="1" ht="18" hidden="1" customHeight="1" outlineLevel="2">
      <c r="A93" s="291" t="s">
        <v>89</v>
      </c>
      <c r="B93" s="316" t="s">
        <v>70</v>
      </c>
      <c r="C93" s="317" t="s">
        <v>70</v>
      </c>
      <c r="D93" s="318">
        <v>481</v>
      </c>
    </row>
    <row r="94" spans="1:6" s="232" customFormat="1" ht="18" hidden="1" customHeight="1" outlineLevel="2">
      <c r="A94" s="237" t="s">
        <v>94</v>
      </c>
      <c r="B94" s="115" t="s">
        <v>70</v>
      </c>
      <c r="C94" s="116" t="s">
        <v>70</v>
      </c>
      <c r="D94" s="117">
        <v>397</v>
      </c>
    </row>
    <row r="95" spans="1:6" s="276" customFormat="1" ht="18" customHeight="1" outlineLevel="1" collapsed="1">
      <c r="A95" s="291" t="s">
        <v>96</v>
      </c>
      <c r="B95" s="316" t="s">
        <v>70</v>
      </c>
      <c r="C95" s="317" t="s">
        <v>70</v>
      </c>
      <c r="D95" s="318">
        <v>527</v>
      </c>
      <c r="E95" s="319"/>
      <c r="F95" s="320"/>
    </row>
    <row r="96" spans="1:6" s="276" customFormat="1" ht="18" hidden="1" customHeight="1" outlineLevel="2">
      <c r="A96" s="291" t="s">
        <v>97</v>
      </c>
      <c r="B96" s="316" t="s">
        <v>70</v>
      </c>
      <c r="C96" s="317" t="s">
        <v>70</v>
      </c>
      <c r="D96" s="318">
        <v>529</v>
      </c>
      <c r="E96" s="319"/>
      <c r="F96" s="320"/>
    </row>
    <row r="97" spans="1:12" s="276" customFormat="1" ht="18" hidden="1" customHeight="1" outlineLevel="2">
      <c r="A97" s="291" t="s">
        <v>98</v>
      </c>
      <c r="B97" s="316" t="s">
        <v>70</v>
      </c>
      <c r="C97" s="317" t="s">
        <v>70</v>
      </c>
      <c r="D97" s="318">
        <v>1002</v>
      </c>
      <c r="E97" s="319"/>
      <c r="F97" s="320"/>
    </row>
    <row r="98" spans="1:12" s="276" customFormat="1" ht="18" customHeight="1" outlineLevel="1" collapsed="1">
      <c r="A98" s="291" t="s">
        <v>103</v>
      </c>
      <c r="B98" s="316" t="s">
        <v>70</v>
      </c>
      <c r="C98" s="317" t="s">
        <v>70</v>
      </c>
      <c r="D98" s="318">
        <v>981</v>
      </c>
      <c r="E98" s="319"/>
      <c r="F98" s="320"/>
    </row>
    <row r="99" spans="1:12" ht="18" customHeight="1" outlineLevel="1">
      <c r="A99" s="253" t="s">
        <v>114</v>
      </c>
      <c r="B99" s="187" t="s">
        <v>70</v>
      </c>
      <c r="C99" s="188" t="s">
        <v>70</v>
      </c>
      <c r="D99" s="189">
        <v>732</v>
      </c>
      <c r="E99" s="257"/>
      <c r="F99" s="153"/>
    </row>
    <row r="100" spans="1:12" s="276" customFormat="1" ht="18" hidden="1" customHeight="1" outlineLevel="2">
      <c r="A100" s="321">
        <v>44104</v>
      </c>
      <c r="B100" s="322">
        <f>SUM(C100:D100)</f>
        <v>61740</v>
      </c>
      <c r="C100" s="323">
        <v>715</v>
      </c>
      <c r="D100" s="324">
        <v>61025</v>
      </c>
    </row>
    <row r="101" spans="1:12" ht="18" hidden="1" customHeight="1" outlineLevel="2">
      <c r="A101" s="114">
        <v>44196</v>
      </c>
      <c r="B101" s="126">
        <v>67809</v>
      </c>
      <c r="C101" s="130">
        <v>751</v>
      </c>
      <c r="D101" s="131">
        <v>67058</v>
      </c>
    </row>
    <row r="102" spans="1:12" s="276" customFormat="1" ht="18" hidden="1" customHeight="1" outlineLevel="2">
      <c r="A102" s="291">
        <v>44286</v>
      </c>
      <c r="B102" s="292">
        <v>81417</v>
      </c>
      <c r="C102" s="325">
        <v>2059</v>
      </c>
      <c r="D102" s="326">
        <v>79358</v>
      </c>
    </row>
    <row r="103" spans="1:12" s="276" customFormat="1" ht="18" hidden="1" customHeight="1" outlineLevel="2">
      <c r="A103" s="291">
        <v>44377</v>
      </c>
      <c r="B103" s="292">
        <v>83709</v>
      </c>
      <c r="C103" s="325">
        <v>2098</v>
      </c>
      <c r="D103" s="326">
        <v>81611</v>
      </c>
    </row>
    <row r="104" spans="1:12" s="276" customFormat="1" ht="18" hidden="1" customHeight="1" outlineLevel="2">
      <c r="A104" s="291">
        <v>44469</v>
      </c>
      <c r="B104" s="292">
        <v>83461</v>
      </c>
      <c r="C104" s="325">
        <v>2038</v>
      </c>
      <c r="D104" s="326">
        <v>81423</v>
      </c>
    </row>
    <row r="105" spans="1:12" ht="18" hidden="1" customHeight="1" outlineLevel="2">
      <c r="A105" s="114">
        <v>44561</v>
      </c>
      <c r="B105" s="126">
        <v>85510</v>
      </c>
      <c r="C105" s="130">
        <v>2025</v>
      </c>
      <c r="D105" s="131">
        <v>83485</v>
      </c>
    </row>
    <row r="106" spans="1:12" s="276" customFormat="1" ht="18" hidden="1" customHeight="1" outlineLevel="2">
      <c r="A106" s="291">
        <v>44834</v>
      </c>
      <c r="B106" s="292">
        <v>86076</v>
      </c>
      <c r="C106" s="325">
        <v>2015</v>
      </c>
      <c r="D106" s="326">
        <v>84061</v>
      </c>
    </row>
    <row r="107" spans="1:12" ht="18" hidden="1" customHeight="1" outlineLevel="2">
      <c r="A107" s="114">
        <v>44926</v>
      </c>
      <c r="B107" s="126">
        <v>86118</v>
      </c>
      <c r="C107" s="130">
        <v>1997</v>
      </c>
      <c r="D107" s="131">
        <v>84121</v>
      </c>
    </row>
    <row r="108" spans="1:12" s="276" customFormat="1" ht="18" hidden="1" customHeight="1" outlineLevel="2">
      <c r="A108" s="291">
        <v>45016</v>
      </c>
      <c r="B108" s="292">
        <v>86197</v>
      </c>
      <c r="C108" s="325">
        <v>1999</v>
      </c>
      <c r="D108" s="326">
        <v>84198</v>
      </c>
    </row>
    <row r="109" spans="1:12" s="276" customFormat="1" ht="18" hidden="1" customHeight="1" outlineLevel="2">
      <c r="A109" s="291">
        <v>45107</v>
      </c>
      <c r="B109" s="292">
        <v>86271</v>
      </c>
      <c r="C109" s="325">
        <v>1989</v>
      </c>
      <c r="D109" s="326">
        <v>84282</v>
      </c>
    </row>
    <row r="110" spans="1:12" s="276" customFormat="1" ht="18" hidden="1" customHeight="1" outlineLevel="2">
      <c r="A110" s="291">
        <v>45199</v>
      </c>
      <c r="B110" s="292">
        <v>86611</v>
      </c>
      <c r="C110" s="325">
        <v>1968</v>
      </c>
      <c r="D110" s="326">
        <v>84643</v>
      </c>
    </row>
    <row r="111" spans="1:12" s="232" customFormat="1" ht="18" hidden="1" customHeight="1" outlineLevel="2">
      <c r="A111" s="237" t="s">
        <v>95</v>
      </c>
      <c r="B111" s="126">
        <v>86427</v>
      </c>
      <c r="C111" s="130">
        <v>1917</v>
      </c>
      <c r="D111" s="131">
        <v>84510</v>
      </c>
      <c r="E111" s="257"/>
      <c r="K111" s="257"/>
      <c r="L111" s="153"/>
    </row>
    <row r="112" spans="1:12" s="276" customFormat="1" ht="18" customHeight="1" outlineLevel="1" collapsed="1">
      <c r="A112" s="291">
        <v>45382</v>
      </c>
      <c r="B112" s="292">
        <v>86759</v>
      </c>
      <c r="C112" s="325">
        <v>1871</v>
      </c>
      <c r="D112" s="326">
        <v>84888</v>
      </c>
      <c r="E112" s="320"/>
      <c r="K112" s="319"/>
      <c r="L112" s="320"/>
    </row>
    <row r="113" spans="1:12" s="276" customFormat="1" ht="18" hidden="1" customHeight="1" outlineLevel="2">
      <c r="A113" s="291">
        <v>45473</v>
      </c>
      <c r="B113" s="292">
        <v>87156</v>
      </c>
      <c r="C113" s="325">
        <v>1868</v>
      </c>
      <c r="D113" s="326">
        <v>85288</v>
      </c>
      <c r="E113" s="319"/>
      <c r="F113" s="320"/>
      <c r="K113" s="319"/>
      <c r="L113" s="320"/>
    </row>
    <row r="114" spans="1:12" s="276" customFormat="1" ht="18" hidden="1" customHeight="1" outlineLevel="2">
      <c r="A114" s="291">
        <v>45565</v>
      </c>
      <c r="B114" s="292">
        <v>88439</v>
      </c>
      <c r="C114" s="325">
        <v>1872</v>
      </c>
      <c r="D114" s="326">
        <v>86567</v>
      </c>
      <c r="E114" s="319"/>
      <c r="F114" s="377"/>
      <c r="K114" s="319"/>
      <c r="L114" s="320"/>
    </row>
    <row r="115" spans="1:12" s="276" customFormat="1" ht="18" customHeight="1" outlineLevel="1" collapsed="1">
      <c r="A115" s="291">
        <v>45657</v>
      </c>
      <c r="B115" s="292">
        <v>88821</v>
      </c>
      <c r="C115" s="325">
        <v>1861</v>
      </c>
      <c r="D115" s="326">
        <v>86960</v>
      </c>
      <c r="E115" s="319"/>
      <c r="F115" s="377"/>
      <c r="K115" s="319"/>
      <c r="L115" s="320"/>
    </row>
    <row r="116" spans="1:12" ht="20.399999999999999" customHeight="1" outlineLevel="1" thickBot="1">
      <c r="A116" s="235">
        <v>45747</v>
      </c>
      <c r="B116" s="184">
        <f>SUM(C116:D116)</f>
        <v>89377</v>
      </c>
      <c r="C116" s="190">
        <v>1906</v>
      </c>
      <c r="D116" s="191">
        <v>87471</v>
      </c>
      <c r="E116" s="259">
        <f>B116/B115-1</f>
        <v>6.259780907668322E-3</v>
      </c>
      <c r="F116" s="259">
        <f>B116/B112-1</f>
        <v>3.0175543747622768E-2</v>
      </c>
      <c r="K116" s="152"/>
      <c r="L116" s="153"/>
    </row>
    <row r="117" spans="1:12" ht="52.8" customHeight="1" outlineLevel="1">
      <c r="A117" s="442" t="s">
        <v>117</v>
      </c>
      <c r="B117" s="442"/>
      <c r="C117" s="442"/>
      <c r="D117" s="442"/>
      <c r="E117" s="201"/>
      <c r="F117" s="257"/>
    </row>
    <row r="118" spans="1:12" s="435" customFormat="1" ht="12.75" customHeight="1"/>
    <row r="119" spans="1:12" s="446" customFormat="1" ht="27" customHeight="1" thickBot="1">
      <c r="A119" s="446" t="s">
        <v>52</v>
      </c>
    </row>
    <row r="120" spans="1:12" ht="61.5" customHeight="1" outlineLevel="1" thickBot="1">
      <c r="A120" s="53" t="s">
        <v>45</v>
      </c>
      <c r="B120" s="64" t="s">
        <v>76</v>
      </c>
      <c r="C120" s="66" t="s">
        <v>29</v>
      </c>
      <c r="D120" s="67" t="s">
        <v>30</v>
      </c>
      <c r="E120" s="54" t="s">
        <v>31</v>
      </c>
      <c r="F120" s="55" t="s">
        <v>32</v>
      </c>
      <c r="G120" s="55" t="s">
        <v>33</v>
      </c>
      <c r="H120" s="56" t="s">
        <v>34</v>
      </c>
      <c r="I120" s="57" t="s">
        <v>35</v>
      </c>
      <c r="J120" s="55" t="s">
        <v>36</v>
      </c>
      <c r="K120" s="55" t="s">
        <v>37</v>
      </c>
      <c r="L120" s="58" t="s">
        <v>38</v>
      </c>
    </row>
    <row r="121" spans="1:12" s="276" customFormat="1" ht="18" hidden="1" customHeight="1" outlineLevel="2">
      <c r="A121" s="327" t="s">
        <v>41</v>
      </c>
      <c r="B121" s="328">
        <f>SUM(C121:D121)</f>
        <v>91.384059030000003</v>
      </c>
      <c r="C121" s="329">
        <f>SUM(E121:H121)</f>
        <v>42.272307600000005</v>
      </c>
      <c r="D121" s="330">
        <f>SUM(I121:L121)</f>
        <v>49.111751430000005</v>
      </c>
      <c r="E121" s="331">
        <v>1.79297671</v>
      </c>
      <c r="F121" s="332">
        <v>31.336135780000003</v>
      </c>
      <c r="G121" s="332">
        <v>8.2319490900000005</v>
      </c>
      <c r="H121" s="333">
        <v>0.91124601999999988</v>
      </c>
      <c r="I121" s="334">
        <v>2.1734611400000001</v>
      </c>
      <c r="J121" s="332">
        <v>38.326615880000006</v>
      </c>
      <c r="K121" s="332">
        <v>6.6433100899999999</v>
      </c>
      <c r="L121" s="335">
        <v>1.9683643200000001</v>
      </c>
    </row>
    <row r="122" spans="1:12" ht="18" hidden="1" customHeight="1" outlineLevel="2">
      <c r="A122" s="76" t="s">
        <v>50</v>
      </c>
      <c r="B122" s="94">
        <f t="shared" ref="B122" si="0">SUM(C122:D122)</f>
        <v>122.74614704</v>
      </c>
      <c r="C122" s="109">
        <f t="shared" ref="C122" si="1">SUM(E122:H122)</f>
        <v>54.557447719999999</v>
      </c>
      <c r="D122" s="110">
        <f t="shared" ref="D122" si="2">SUM(I122:L122)</f>
        <v>68.188699319999998</v>
      </c>
      <c r="E122" s="102">
        <v>2.1926178799999998</v>
      </c>
      <c r="F122" s="103">
        <v>40.464185659999998</v>
      </c>
      <c r="G122" s="103">
        <v>10.6423915</v>
      </c>
      <c r="H122" s="107">
        <v>1.2582526800000002</v>
      </c>
      <c r="I122" s="108">
        <v>2.6358069799999999</v>
      </c>
      <c r="J122" s="103">
        <v>53.362579479999994</v>
      </c>
      <c r="K122" s="103">
        <v>9.3481533100000007</v>
      </c>
      <c r="L122" s="104">
        <v>2.8421595499999999</v>
      </c>
    </row>
    <row r="123" spans="1:12" s="276" customFormat="1" ht="18" hidden="1" customHeight="1" outlineLevel="2">
      <c r="A123" s="336" t="s">
        <v>67</v>
      </c>
      <c r="B123" s="337">
        <f t="shared" ref="B123" si="3">SUM(C123:D123)</f>
        <v>48.168103609999996</v>
      </c>
      <c r="C123" s="338">
        <f t="shared" ref="C123" si="4">SUM(E123:H123)</f>
        <v>20.629035319999996</v>
      </c>
      <c r="D123" s="339">
        <f t="shared" ref="D123" si="5">SUM(I123:L123)</f>
        <v>27.539068289999999</v>
      </c>
      <c r="E123" s="340">
        <v>0.55063768000000002</v>
      </c>
      <c r="F123" s="341">
        <v>14.007345739999998</v>
      </c>
      <c r="G123" s="341">
        <v>5.3987175799999996</v>
      </c>
      <c r="H123" s="342">
        <v>0.67233432000000004</v>
      </c>
      <c r="I123" s="343">
        <v>0.72465609000000009</v>
      </c>
      <c r="J123" s="341">
        <v>22.121923809999998</v>
      </c>
      <c r="K123" s="341">
        <v>3.6937208500000001</v>
      </c>
      <c r="L123" s="344">
        <v>0.99876754000000012</v>
      </c>
    </row>
    <row r="124" spans="1:12" s="276" customFormat="1" ht="18" hidden="1" customHeight="1" outlineLevel="2">
      <c r="A124" s="336" t="s">
        <v>75</v>
      </c>
      <c r="B124" s="337">
        <v>75.543347799999992</v>
      </c>
      <c r="C124" s="338">
        <v>31.616946849999998</v>
      </c>
      <c r="D124" s="339">
        <v>43.926400950000001</v>
      </c>
      <c r="E124" s="340">
        <v>0.73904122999999999</v>
      </c>
      <c r="F124" s="341">
        <v>21.986675709999997</v>
      </c>
      <c r="G124" s="341">
        <v>7.4999279899999989</v>
      </c>
      <c r="H124" s="342">
        <v>1.3913019199999999</v>
      </c>
      <c r="I124" s="343">
        <v>1.0500311500000001</v>
      </c>
      <c r="J124" s="341">
        <v>34.822737219999993</v>
      </c>
      <c r="K124" s="341">
        <v>6.1702201899999993</v>
      </c>
      <c r="L124" s="344">
        <v>1.8834123900000002</v>
      </c>
    </row>
    <row r="125" spans="1:12" s="276" customFormat="1" ht="18" hidden="1" customHeight="1" outlineLevel="2">
      <c r="A125" s="336" t="s">
        <v>77</v>
      </c>
      <c r="B125" s="337">
        <v>101.17895799999999</v>
      </c>
      <c r="C125" s="338">
        <v>41.93637871</v>
      </c>
      <c r="D125" s="339">
        <v>59.242579289999995</v>
      </c>
      <c r="E125" s="340">
        <v>0.81057839999999992</v>
      </c>
      <c r="F125" s="341">
        <v>28.51836729</v>
      </c>
      <c r="G125" s="341">
        <v>8.5122970200000001</v>
      </c>
      <c r="H125" s="342">
        <v>4.0951359999999992</v>
      </c>
      <c r="I125" s="343">
        <v>1.1665742100000001</v>
      </c>
      <c r="J125" s="341">
        <v>46.367900399999996</v>
      </c>
      <c r="K125" s="341">
        <v>9.2151205400000009</v>
      </c>
      <c r="L125" s="344">
        <v>2.4929841400000003</v>
      </c>
    </row>
    <row r="126" spans="1:12" ht="18" hidden="1" customHeight="1" outlineLevel="2">
      <c r="A126" s="76" t="s">
        <v>81</v>
      </c>
      <c r="B126" s="94">
        <v>134.27626731000004</v>
      </c>
      <c r="C126" s="109">
        <v>55.380193730000016</v>
      </c>
      <c r="D126" s="110">
        <v>78.896073580000007</v>
      </c>
      <c r="E126" s="102">
        <v>1.0466004</v>
      </c>
      <c r="F126" s="103">
        <v>37.754061080000007</v>
      </c>
      <c r="G126" s="103">
        <v>11.283092180000001</v>
      </c>
      <c r="H126" s="107">
        <v>5.2964400700000001</v>
      </c>
      <c r="I126" s="108">
        <v>1.4676798299999998</v>
      </c>
      <c r="J126" s="103">
        <v>61.991376600000002</v>
      </c>
      <c r="K126" s="103">
        <v>11.827170260000001</v>
      </c>
      <c r="L126" s="104">
        <v>3.60984689</v>
      </c>
    </row>
    <row r="127" spans="1:12" s="276" customFormat="1" ht="18" hidden="1" customHeight="1" outlineLevel="2">
      <c r="A127" s="336" t="s">
        <v>90</v>
      </c>
      <c r="B127" s="337">
        <f>SUM(C127:D127)</f>
        <v>74.167336060000011</v>
      </c>
      <c r="C127" s="338">
        <f>SUM(E127:H127)</f>
        <v>30.875764250000003</v>
      </c>
      <c r="D127" s="339">
        <f>SUM(I127:L127)</f>
        <v>43.291571810000008</v>
      </c>
      <c r="E127" s="340">
        <v>0.33822677000000001</v>
      </c>
      <c r="F127" s="341">
        <v>24.180339850000003</v>
      </c>
      <c r="G127" s="341">
        <v>4.7838266699999998</v>
      </c>
      <c r="H127" s="342">
        <v>1.5733709600000001</v>
      </c>
      <c r="I127" s="343">
        <v>0.4810107099999999</v>
      </c>
      <c r="J127" s="341">
        <v>34.992253640000008</v>
      </c>
      <c r="K127" s="341">
        <v>5.5736273700000005</v>
      </c>
      <c r="L127" s="344">
        <v>2.2446800899999997</v>
      </c>
    </row>
    <row r="128" spans="1:12" ht="18" hidden="1" customHeight="1" outlineLevel="2">
      <c r="A128" s="76" t="s">
        <v>82</v>
      </c>
      <c r="B128" s="94">
        <v>93.409556919999986</v>
      </c>
      <c r="C128" s="109">
        <v>38.19413818999999</v>
      </c>
      <c r="D128" s="110">
        <v>55.215418729999996</v>
      </c>
      <c r="E128" s="102">
        <v>0.36760233000000003</v>
      </c>
      <c r="F128" s="103">
        <v>28.872654879999995</v>
      </c>
      <c r="G128" s="103">
        <v>6.8747005899999989</v>
      </c>
      <c r="H128" s="107">
        <v>2.0791803900000003</v>
      </c>
      <c r="I128" s="108">
        <v>0.48262314999999995</v>
      </c>
      <c r="J128" s="103">
        <v>44.670900349999997</v>
      </c>
      <c r="K128" s="103">
        <v>7.516381560000001</v>
      </c>
      <c r="L128" s="104">
        <v>2.5455136700000001</v>
      </c>
    </row>
    <row r="129" spans="1:14" s="276" customFormat="1" ht="18" hidden="1" customHeight="1" outlineLevel="2">
      <c r="A129" s="336" t="s">
        <v>86</v>
      </c>
      <c r="B129" s="337">
        <v>30.116069959999997</v>
      </c>
      <c r="C129" s="338">
        <v>10.75837915</v>
      </c>
      <c r="D129" s="339">
        <v>19.357690809999998</v>
      </c>
      <c r="E129" s="340">
        <v>0.15600239000000002</v>
      </c>
      <c r="F129" s="341">
        <v>7.4617740999999986</v>
      </c>
      <c r="G129" s="341">
        <v>2.1886656300000005</v>
      </c>
      <c r="H129" s="342">
        <v>0.95193703000000018</v>
      </c>
      <c r="I129" s="343">
        <v>0.19768797999999999</v>
      </c>
      <c r="J129" s="341">
        <v>14.9751896</v>
      </c>
      <c r="K129" s="341">
        <v>3.1260050099999996</v>
      </c>
      <c r="L129" s="344">
        <v>1.0588082199999997</v>
      </c>
    </row>
    <row r="130" spans="1:14" s="276" customFormat="1" ht="18" hidden="1" customHeight="1" outlineLevel="2">
      <c r="A130" s="336" t="s">
        <v>87</v>
      </c>
      <c r="B130" s="337">
        <v>54.505608260000002</v>
      </c>
      <c r="C130" s="338">
        <v>20.18299549</v>
      </c>
      <c r="D130" s="339">
        <v>34.322612769999999</v>
      </c>
      <c r="E130" s="340">
        <v>0.27134809000000004</v>
      </c>
      <c r="F130" s="341">
        <v>14.709590440000001</v>
      </c>
      <c r="G130" s="341">
        <v>3.8604235599999996</v>
      </c>
      <c r="H130" s="342">
        <v>1.3416333999999999</v>
      </c>
      <c r="I130" s="343">
        <v>0.36612027000000008</v>
      </c>
      <c r="J130" s="341">
        <v>26.839129610000001</v>
      </c>
      <c r="K130" s="341">
        <v>5.29443573</v>
      </c>
      <c r="L130" s="344">
        <v>1.8229271599999999</v>
      </c>
    </row>
    <row r="131" spans="1:14" s="276" customFormat="1" ht="18" hidden="1" customHeight="1" outlineLevel="2">
      <c r="A131" s="336" t="s">
        <v>89</v>
      </c>
      <c r="B131" s="337">
        <v>81.489913630000004</v>
      </c>
      <c r="C131" s="338">
        <v>28.58174129</v>
      </c>
      <c r="D131" s="339">
        <v>52.90817234</v>
      </c>
      <c r="E131" s="340">
        <v>0.32332573000000003</v>
      </c>
      <c r="F131" s="341">
        <v>21.141552010000002</v>
      </c>
      <c r="G131" s="341">
        <v>5.1089340599999993</v>
      </c>
      <c r="H131" s="342">
        <v>2.0079294899999995</v>
      </c>
      <c r="I131" s="343">
        <v>0.48069870000000003</v>
      </c>
      <c r="J131" s="341">
        <v>41.295429630000001</v>
      </c>
      <c r="K131" s="341">
        <v>8.2996355699999995</v>
      </c>
      <c r="L131" s="344">
        <v>2.83240844</v>
      </c>
    </row>
    <row r="132" spans="1:14" s="232" customFormat="1" ht="18" hidden="1" customHeight="1" outlineLevel="2">
      <c r="A132" s="234" t="s">
        <v>94</v>
      </c>
      <c r="B132" s="94">
        <f>SUM(C132:D132)</f>
        <v>46.896866379999992</v>
      </c>
      <c r="C132" s="109">
        <f>SUM(E132:H132)</f>
        <v>17.453757109999998</v>
      </c>
      <c r="D132" s="110">
        <f>SUM(I132:L132)</f>
        <v>29.443109269999997</v>
      </c>
      <c r="E132" s="102">
        <v>0.33551727000000003</v>
      </c>
      <c r="F132" s="103">
        <v>12.921116169999999</v>
      </c>
      <c r="G132" s="103">
        <v>3.2857447199999998</v>
      </c>
      <c r="H132" s="107">
        <v>0.91137895000000002</v>
      </c>
      <c r="I132" s="108">
        <v>0.42363682999999996</v>
      </c>
      <c r="J132" s="103">
        <v>23.860254809999997</v>
      </c>
      <c r="K132" s="103">
        <v>4.2667312999999991</v>
      </c>
      <c r="L132" s="104">
        <v>0.89248632999999999</v>
      </c>
      <c r="M132" s="201"/>
    </row>
    <row r="133" spans="1:14" s="276" customFormat="1" ht="18" customHeight="1" outlineLevel="1" collapsed="1">
      <c r="A133" s="336" t="s">
        <v>96</v>
      </c>
      <c r="B133" s="337">
        <v>48.347280459999993</v>
      </c>
      <c r="C133" s="338">
        <v>17.832620000000002</v>
      </c>
      <c r="D133" s="339">
        <v>30.514660459999995</v>
      </c>
      <c r="E133" s="340">
        <v>0.26089802000000001</v>
      </c>
      <c r="F133" s="341">
        <v>13.178991620000001</v>
      </c>
      <c r="G133" s="341">
        <v>3.5147518700000004</v>
      </c>
      <c r="H133" s="342">
        <v>0.87797848999999994</v>
      </c>
      <c r="I133" s="343">
        <v>0.38573740000000001</v>
      </c>
      <c r="J133" s="341">
        <v>24.160772509999997</v>
      </c>
      <c r="K133" s="341">
        <v>4.7029323499999993</v>
      </c>
      <c r="L133" s="344">
        <v>1.2652181999999998</v>
      </c>
      <c r="M133" s="345"/>
    </row>
    <row r="134" spans="1:14" s="276" customFormat="1" ht="18" hidden="1" customHeight="1" outlineLevel="2">
      <c r="A134" s="336" t="s">
        <v>97</v>
      </c>
      <c r="B134" s="337">
        <v>54.565027119999996</v>
      </c>
      <c r="C134" s="338">
        <v>21.373263740000002</v>
      </c>
      <c r="D134" s="339">
        <v>33.191763379999998</v>
      </c>
      <c r="E134" s="340">
        <v>0.36121645000000002</v>
      </c>
      <c r="F134" s="341">
        <v>14.777654120000003</v>
      </c>
      <c r="G134" s="341">
        <v>4.9941404699999996</v>
      </c>
      <c r="H134" s="342">
        <v>1.2402526999999997</v>
      </c>
      <c r="I134" s="343">
        <v>0.51159549000000004</v>
      </c>
      <c r="J134" s="341">
        <v>25.372187959999998</v>
      </c>
      <c r="K134" s="341">
        <v>5.2938654199999995</v>
      </c>
      <c r="L134" s="344">
        <v>2.0141145100000002</v>
      </c>
      <c r="M134" s="345"/>
    </row>
    <row r="135" spans="1:14" s="276" customFormat="1" ht="18" hidden="1" customHeight="1" outlineLevel="2">
      <c r="A135" s="336" t="s">
        <v>98</v>
      </c>
      <c r="B135" s="337">
        <v>56.689480949999997</v>
      </c>
      <c r="C135" s="338">
        <v>21.70957336</v>
      </c>
      <c r="D135" s="339">
        <v>34.979907589999996</v>
      </c>
      <c r="E135" s="340">
        <v>0.52012586999999999</v>
      </c>
      <c r="F135" s="341">
        <v>15.961094490000002</v>
      </c>
      <c r="G135" s="341">
        <v>4.40046859</v>
      </c>
      <c r="H135" s="342">
        <v>0.82788441000000002</v>
      </c>
      <c r="I135" s="343">
        <v>0.55110875999999998</v>
      </c>
      <c r="J135" s="341">
        <v>27.692904210000002</v>
      </c>
      <c r="K135" s="341">
        <v>5.4912038700000005</v>
      </c>
      <c r="L135" s="344">
        <v>1.24469075</v>
      </c>
      <c r="M135" s="345"/>
    </row>
    <row r="136" spans="1:14" s="276" customFormat="1" ht="18" customHeight="1" outlineLevel="1" collapsed="1">
      <c r="A136" s="336" t="s">
        <v>103</v>
      </c>
      <c r="B136" s="337">
        <v>57.912702890000006</v>
      </c>
      <c r="C136" s="338">
        <v>21.95441542</v>
      </c>
      <c r="D136" s="339">
        <v>35.958287470000002</v>
      </c>
      <c r="E136" s="340">
        <v>0.46563722999999996</v>
      </c>
      <c r="F136" s="341">
        <v>16.172296370000002</v>
      </c>
      <c r="G136" s="341">
        <v>4.2378763900000003</v>
      </c>
      <c r="H136" s="342">
        <v>1.0786054299999996</v>
      </c>
      <c r="I136" s="343">
        <v>0.63473873999999997</v>
      </c>
      <c r="J136" s="341">
        <v>28.496131900000002</v>
      </c>
      <c r="K136" s="341">
        <v>5.503848249999999</v>
      </c>
      <c r="L136" s="344">
        <v>1.3235685800000001</v>
      </c>
      <c r="M136" s="345"/>
    </row>
    <row r="137" spans="1:14" ht="18" customHeight="1" outlineLevel="1" thickBot="1">
      <c r="A137" s="133" t="s">
        <v>114</v>
      </c>
      <c r="B137" s="111">
        <f>SUM(C137:D137)</f>
        <v>64.703898929999994</v>
      </c>
      <c r="C137" s="112">
        <f>SUM(E137:H137)</f>
        <v>25.203393909999996</v>
      </c>
      <c r="D137" s="113">
        <f>SUM(I137:L137)</f>
        <v>39.500505019999999</v>
      </c>
      <c r="E137" s="192">
        <v>0.60142496999999995</v>
      </c>
      <c r="F137" s="193">
        <v>17.595522089999996</v>
      </c>
      <c r="G137" s="193">
        <v>5.6587060999999999</v>
      </c>
      <c r="H137" s="194">
        <v>1.34774075</v>
      </c>
      <c r="I137" s="195">
        <v>0.67265596999999999</v>
      </c>
      <c r="J137" s="193">
        <v>30.326615409999995</v>
      </c>
      <c r="K137" s="193">
        <v>6.7544769099999984</v>
      </c>
      <c r="L137" s="196">
        <v>1.7467567299999998</v>
      </c>
      <c r="M137" s="258">
        <f>B137/B136-1</f>
        <v>0.11726608673228833</v>
      </c>
      <c r="N137" s="258">
        <f>B137/B133-1</f>
        <v>0.33831517128523103</v>
      </c>
    </row>
    <row r="138" spans="1:14" ht="22.2" customHeight="1" outlineLevel="1">
      <c r="A138" s="445" t="s">
        <v>118</v>
      </c>
      <c r="B138" s="445"/>
      <c r="C138" s="445"/>
      <c r="D138" s="445"/>
      <c r="E138" s="445"/>
      <c r="F138" s="445"/>
      <c r="G138" s="445"/>
      <c r="H138" s="445"/>
      <c r="I138" s="445"/>
      <c r="J138" s="445"/>
      <c r="K138" s="445"/>
      <c r="L138" s="445"/>
    </row>
    <row r="139" spans="1:14" outlineLevel="1">
      <c r="A139" s="153"/>
    </row>
    <row r="140" spans="1:14" outlineLevel="1">
      <c r="A140" s="153"/>
    </row>
    <row r="141" spans="1:14" outlineLevel="1">
      <c r="A141" s="169"/>
      <c r="B141" s="106"/>
      <c r="C141" s="106"/>
      <c r="D141" s="106"/>
      <c r="E141" s="106"/>
      <c r="F141" s="106"/>
      <c r="G141" s="106"/>
      <c r="H141" s="106"/>
    </row>
    <row r="142" spans="1:14" outlineLevel="1"/>
    <row r="143" spans="1:14" outlineLevel="1"/>
    <row r="144" spans="1:14" outlineLevel="1"/>
    <row r="145" spans="1:5" outlineLevel="1"/>
    <row r="146" spans="1:5" outlineLevel="1"/>
    <row r="147" spans="1:5" outlineLevel="1"/>
    <row r="148" spans="1:5" outlineLevel="1"/>
    <row r="149" spans="1:5" outlineLevel="1"/>
    <row r="150" spans="1:5" outlineLevel="1"/>
    <row r="151" spans="1:5" outlineLevel="1"/>
    <row r="152" spans="1:5" outlineLevel="1"/>
    <row r="153" spans="1:5" outlineLevel="1"/>
    <row r="154" spans="1:5" outlineLevel="1"/>
    <row r="155" spans="1:5" outlineLevel="1"/>
    <row r="156" spans="1:5" outlineLevel="1">
      <c r="C156" s="70"/>
    </row>
    <row r="157" spans="1:5" ht="13.8" outlineLevel="1" thickBot="1">
      <c r="C157" s="70"/>
    </row>
    <row r="158" spans="1:5" ht="58.5" customHeight="1" outlineLevel="1" thickBot="1">
      <c r="A158" s="53" t="s">
        <v>17</v>
      </c>
      <c r="B158" s="64" t="s">
        <v>59</v>
      </c>
      <c r="C158" s="57" t="s">
        <v>57</v>
      </c>
      <c r="D158" s="57" t="s">
        <v>58</v>
      </c>
      <c r="E158" s="99" t="s">
        <v>60</v>
      </c>
    </row>
    <row r="159" spans="1:5" ht="18" hidden="1" customHeight="1" outlineLevel="2">
      <c r="A159" s="87">
        <v>44196</v>
      </c>
      <c r="B159" s="88">
        <v>1358.5644664500001</v>
      </c>
      <c r="C159" s="89">
        <v>812.58432588000005</v>
      </c>
      <c r="D159" s="89">
        <v>9.4245659999999995E-2</v>
      </c>
      <c r="E159" s="100">
        <v>545.88589490999993</v>
      </c>
    </row>
    <row r="160" spans="1:5" s="276" customFormat="1" ht="18" hidden="1" customHeight="1" outlineLevel="2">
      <c r="A160" s="346">
        <v>44286</v>
      </c>
      <c r="B160" s="347">
        <v>1435.31311321</v>
      </c>
      <c r="C160" s="348">
        <v>851.17474957000013</v>
      </c>
      <c r="D160" s="348">
        <v>0.26953666000000004</v>
      </c>
      <c r="E160" s="349">
        <v>583.86882697999988</v>
      </c>
    </row>
    <row r="161" spans="1:13" s="276" customFormat="1" ht="18" hidden="1" customHeight="1" outlineLevel="2">
      <c r="A161" s="346">
        <v>44377</v>
      </c>
      <c r="B161" s="347">
        <v>1484.96023573</v>
      </c>
      <c r="C161" s="348">
        <v>867.31560099000001</v>
      </c>
      <c r="D161" s="348">
        <v>0.27553666000000004</v>
      </c>
      <c r="E161" s="349">
        <v>617.36909808000007</v>
      </c>
    </row>
    <row r="162" spans="1:13" s="276" customFormat="1" ht="18" hidden="1" customHeight="1" outlineLevel="2">
      <c r="A162" s="346">
        <v>44469</v>
      </c>
      <c r="B162" s="347">
        <v>1529.0423952699998</v>
      </c>
      <c r="C162" s="348">
        <v>878.87227212999983</v>
      </c>
      <c r="D162" s="348">
        <v>0.34136666000000004</v>
      </c>
      <c r="E162" s="349">
        <v>649.82875648000004</v>
      </c>
    </row>
    <row r="163" spans="1:13" ht="18" hidden="1" customHeight="1" outlineLevel="2">
      <c r="A163" s="95">
        <v>44561</v>
      </c>
      <c r="B163" s="96">
        <v>1578.9821198500003</v>
      </c>
      <c r="C163" s="97">
        <v>893.76309992000029</v>
      </c>
      <c r="D163" s="97">
        <v>0.28753666000000005</v>
      </c>
      <c r="E163" s="98">
        <v>684.93148326999994</v>
      </c>
    </row>
    <row r="164" spans="1:13" s="276" customFormat="1" ht="18" hidden="1" customHeight="1" outlineLevel="2">
      <c r="A164" s="346">
        <v>44834</v>
      </c>
      <c r="B164" s="347">
        <f>SUM(C164:E164)</f>
        <v>1676.8689347999998</v>
      </c>
      <c r="C164" s="348">
        <v>916.02210634999994</v>
      </c>
      <c r="D164" s="348">
        <v>0.30593666000000003</v>
      </c>
      <c r="E164" s="349">
        <v>760.54089178999993</v>
      </c>
    </row>
    <row r="165" spans="1:13" ht="18" hidden="1" customHeight="1" outlineLevel="2">
      <c r="A165" s="95">
        <v>44926</v>
      </c>
      <c r="B165" s="96">
        <v>1706.3199409999997</v>
      </c>
      <c r="C165" s="97">
        <v>924.7984468599999</v>
      </c>
      <c r="D165" s="97">
        <v>0.31193666000000003</v>
      </c>
      <c r="E165" s="98">
        <v>781.20955747999994</v>
      </c>
    </row>
    <row r="166" spans="1:13" s="276" customFormat="1" ht="18" hidden="1" customHeight="1" outlineLevel="2">
      <c r="A166" s="346">
        <v>45016</v>
      </c>
      <c r="B166" s="347">
        <v>1736.2636563699998</v>
      </c>
      <c r="C166" s="348">
        <v>931.40780945999984</v>
      </c>
      <c r="D166" s="348">
        <v>0.31793666000000004</v>
      </c>
      <c r="E166" s="349">
        <v>804.53791024999987</v>
      </c>
    </row>
    <row r="167" spans="1:13" s="276" customFormat="1" ht="18" hidden="1" customHeight="1" outlineLevel="2">
      <c r="A167" s="346">
        <v>45107</v>
      </c>
      <c r="B167" s="347">
        <v>1773.69234254</v>
      </c>
      <c r="C167" s="348">
        <v>940.70919450999997</v>
      </c>
      <c r="D167" s="348">
        <v>0.32393666000000004</v>
      </c>
      <c r="E167" s="349">
        <v>832.65921136999998</v>
      </c>
    </row>
    <row r="168" spans="1:13" s="276" customFormat="1" ht="18" hidden="1" customHeight="1" outlineLevel="2">
      <c r="A168" s="346">
        <v>45199</v>
      </c>
      <c r="B168" s="347">
        <v>1815.1898946800002</v>
      </c>
      <c r="C168" s="348">
        <v>949.22702619000006</v>
      </c>
      <c r="D168" s="348">
        <v>0.32993666000000005</v>
      </c>
      <c r="E168" s="349">
        <v>865.63293183000008</v>
      </c>
    </row>
    <row r="169" spans="1:13" s="232" customFormat="1" ht="18" hidden="1" customHeight="1" outlineLevel="2">
      <c r="A169" s="236" t="s">
        <v>95</v>
      </c>
      <c r="B169" s="96">
        <f>SUM(C169:E169)</f>
        <v>1837.3829910200002</v>
      </c>
      <c r="C169" s="97">
        <v>943.29379161000008</v>
      </c>
      <c r="D169" s="97">
        <v>0.33593666000000005</v>
      </c>
      <c r="E169" s="98">
        <v>893.75326274999998</v>
      </c>
      <c r="L169" s="105"/>
      <c r="M169" s="153"/>
    </row>
    <row r="170" spans="1:13" s="276" customFormat="1" ht="18.600000000000001" customHeight="1" outlineLevel="1" collapsed="1">
      <c r="A170" s="346">
        <v>45382</v>
      </c>
      <c r="B170" s="347">
        <v>1865.5377120799999</v>
      </c>
      <c r="C170" s="348">
        <v>953.18292604999999</v>
      </c>
      <c r="D170" s="348">
        <v>0.34193666000000006</v>
      </c>
      <c r="E170" s="349">
        <v>912.01284936999991</v>
      </c>
      <c r="F170" s="350"/>
      <c r="L170" s="351"/>
      <c r="M170" s="320"/>
    </row>
    <row r="171" spans="1:13" s="276" customFormat="1" ht="18.600000000000001" hidden="1" customHeight="1" outlineLevel="2">
      <c r="A171" s="346">
        <v>45473</v>
      </c>
      <c r="B171" s="347">
        <v>1935.7604974599999</v>
      </c>
      <c r="C171" s="348">
        <v>961.36538866999979</v>
      </c>
      <c r="D171" s="348">
        <v>0.35693666000000002</v>
      </c>
      <c r="E171" s="349">
        <v>974.03817213000002</v>
      </c>
      <c r="F171" s="350"/>
      <c r="L171" s="351"/>
      <c r="M171" s="320"/>
    </row>
    <row r="172" spans="1:13" s="276" customFormat="1" ht="18.600000000000001" hidden="1" customHeight="1" outlineLevel="2">
      <c r="A172" s="346">
        <v>45565</v>
      </c>
      <c r="B172" s="347">
        <v>2016.02128644</v>
      </c>
      <c r="C172" s="348">
        <v>993.26349417999984</v>
      </c>
      <c r="D172" s="348">
        <v>0.36293666000000002</v>
      </c>
      <c r="E172" s="349">
        <v>1022.3948556000003</v>
      </c>
      <c r="F172" s="350"/>
      <c r="G172" s="378"/>
      <c r="L172" s="351"/>
      <c r="M172" s="320"/>
    </row>
    <row r="173" spans="1:13" s="276" customFormat="1" ht="18.600000000000001" customHeight="1" outlineLevel="1" collapsed="1">
      <c r="A173" s="346">
        <v>45657</v>
      </c>
      <c r="B173" s="347">
        <v>2071.0931437999998</v>
      </c>
      <c r="C173" s="348">
        <v>1004.1358936400001</v>
      </c>
      <c r="D173" s="348">
        <v>0.36893666000000003</v>
      </c>
      <c r="E173" s="349">
        <v>1066.5883134999999</v>
      </c>
      <c r="F173" s="350"/>
      <c r="G173" s="378"/>
      <c r="L173" s="351"/>
      <c r="M173" s="320"/>
    </row>
    <row r="174" spans="1:13" ht="18.600000000000001" customHeight="1" outlineLevel="1" thickBot="1">
      <c r="A174" s="235">
        <v>45747</v>
      </c>
      <c r="B174" s="86">
        <f>SUM(C174:E174)</f>
        <v>2086.8795899500001</v>
      </c>
      <c r="C174" s="197">
        <v>971.8828553100002</v>
      </c>
      <c r="D174" s="197">
        <v>0.37493666000000003</v>
      </c>
      <c r="E174" s="198">
        <v>1114.6217979799999</v>
      </c>
      <c r="F174" s="259">
        <f>B174/B173-1</f>
        <v>7.6222772487362089E-3</v>
      </c>
      <c r="G174" s="259">
        <f>B174/B170-1</f>
        <v>0.11864776382526876</v>
      </c>
      <c r="L174" s="105"/>
      <c r="M174" s="153"/>
    </row>
    <row r="175" spans="1:13" ht="45" customHeight="1" outlineLevel="1">
      <c r="A175" s="442" t="s">
        <v>119</v>
      </c>
      <c r="B175" s="442"/>
      <c r="C175" s="442"/>
      <c r="D175" s="442"/>
      <c r="E175" s="442"/>
      <c r="F175" s="265"/>
      <c r="G175" s="260"/>
      <c r="H175" s="68"/>
      <c r="I175" s="68"/>
      <c r="J175" s="68"/>
      <c r="K175" s="68"/>
      <c r="L175" s="105"/>
      <c r="M175" s="153"/>
    </row>
    <row r="176" spans="1:13" outlineLevel="1"/>
    <row r="177" spans="1:12" s="232" customFormat="1" outlineLevel="1"/>
    <row r="178" spans="1:12" s="232" customFormat="1" outlineLevel="1"/>
    <row r="179" spans="1:12" outlineLevel="1"/>
    <row r="180" spans="1:12" s="447" customFormat="1" ht="27" customHeight="1" thickBot="1">
      <c r="A180" s="447" t="s">
        <v>53</v>
      </c>
    </row>
    <row r="181" spans="1:12" ht="59.25" customHeight="1" outlineLevel="1" thickBot="1">
      <c r="A181" s="53" t="s">
        <v>45</v>
      </c>
      <c r="B181" s="64" t="s">
        <v>76</v>
      </c>
      <c r="C181" s="57" t="s">
        <v>46</v>
      </c>
      <c r="D181" s="55" t="s">
        <v>47</v>
      </c>
      <c r="E181" s="58" t="s">
        <v>48</v>
      </c>
    </row>
    <row r="182" spans="1:12" s="276" customFormat="1" ht="17.25" hidden="1" customHeight="1" outlineLevel="2">
      <c r="A182" s="327" t="s">
        <v>41</v>
      </c>
      <c r="B182" s="328">
        <v>34.052609150000002</v>
      </c>
      <c r="C182" s="331">
        <v>6.2995849000000002</v>
      </c>
      <c r="D182" s="332">
        <v>12.74424752</v>
      </c>
      <c r="E182" s="335">
        <v>15.008776730000001</v>
      </c>
    </row>
    <row r="183" spans="1:12" ht="17.25" hidden="1" customHeight="1" outlineLevel="2">
      <c r="A183" s="114" t="s">
        <v>50</v>
      </c>
      <c r="B183" s="96">
        <v>49.286982139999999</v>
      </c>
      <c r="C183" s="118">
        <v>7.6061179499999998</v>
      </c>
      <c r="D183" s="118">
        <v>26.58219772999999</v>
      </c>
      <c r="E183" s="119">
        <v>15.098666459999999</v>
      </c>
    </row>
    <row r="184" spans="1:12" s="276" customFormat="1" ht="17.25" hidden="1" customHeight="1" outlineLevel="2">
      <c r="A184" s="291" t="s">
        <v>67</v>
      </c>
      <c r="B184" s="347">
        <v>16.95117604</v>
      </c>
      <c r="C184" s="352">
        <v>5.5346813399999979</v>
      </c>
      <c r="D184" s="352">
        <v>10.155549280000001</v>
      </c>
      <c r="E184" s="353">
        <v>1.2609454199999999</v>
      </c>
    </row>
    <row r="185" spans="1:12" s="276" customFormat="1" ht="17.25" hidden="1" customHeight="1" outlineLevel="2">
      <c r="A185" s="291" t="s">
        <v>75</v>
      </c>
      <c r="B185" s="347">
        <v>32.289297920000003</v>
      </c>
      <c r="C185" s="352">
        <v>9.1577329200000026</v>
      </c>
      <c r="D185" s="352">
        <v>19.864463630000003</v>
      </c>
      <c r="E185" s="353">
        <v>3.2671013700000002</v>
      </c>
    </row>
    <row r="186" spans="1:12" s="276" customFormat="1" ht="17.25" hidden="1" customHeight="1" outlineLevel="2">
      <c r="A186" s="291" t="s">
        <v>77</v>
      </c>
      <c r="B186" s="347">
        <v>24.302089899999999</v>
      </c>
      <c r="C186" s="352">
        <v>7.9697178499999977</v>
      </c>
      <c r="D186" s="352">
        <v>13.59161353</v>
      </c>
      <c r="E186" s="353">
        <v>2.7407585200000004</v>
      </c>
    </row>
    <row r="187" spans="1:12" ht="17.25" hidden="1" customHeight="1" outlineLevel="2">
      <c r="A187" s="114" t="s">
        <v>81</v>
      </c>
      <c r="B187" s="96">
        <v>35.997266830000001</v>
      </c>
      <c r="C187" s="118">
        <v>5.5361998300000002</v>
      </c>
      <c r="D187" s="118">
        <v>28.18176557</v>
      </c>
      <c r="E187" s="119">
        <v>2.2793014300000003</v>
      </c>
    </row>
    <row r="188" spans="1:12" s="276" customFormat="1" ht="17.25" hidden="1" customHeight="1" outlineLevel="2">
      <c r="A188" s="291" t="s">
        <v>90</v>
      </c>
      <c r="B188" s="347">
        <f>SUM(C188:E188)</f>
        <v>46.375554390000005</v>
      </c>
      <c r="C188" s="352">
        <v>15.710355070000002</v>
      </c>
      <c r="D188" s="352">
        <v>17.092275369999999</v>
      </c>
      <c r="E188" s="353">
        <v>13.572923950000002</v>
      </c>
      <c r="L188" s="320"/>
    </row>
    <row r="189" spans="1:12" ht="17.25" hidden="1" customHeight="1" outlineLevel="2">
      <c r="A189" s="114" t="s">
        <v>82</v>
      </c>
      <c r="B189" s="96">
        <v>56.489724789999997</v>
      </c>
      <c r="C189" s="118">
        <v>21.349300839999994</v>
      </c>
      <c r="D189" s="118">
        <v>20.521105819999999</v>
      </c>
      <c r="E189" s="119">
        <v>14.619318130000002</v>
      </c>
      <c r="L189" s="153"/>
    </row>
    <row r="190" spans="1:12" s="276" customFormat="1" ht="17.25" hidden="1" customHeight="1" outlineLevel="2">
      <c r="A190" s="291" t="s">
        <v>86</v>
      </c>
      <c r="B190" s="347">
        <v>17.694670629999997</v>
      </c>
      <c r="C190" s="352">
        <v>7.5207614399999994</v>
      </c>
      <c r="D190" s="352">
        <v>9.2155005699999997</v>
      </c>
      <c r="E190" s="353">
        <v>0.95840862000000004</v>
      </c>
      <c r="L190" s="320"/>
    </row>
    <row r="191" spans="1:12" s="276" customFormat="1" ht="17.25" hidden="1" customHeight="1" outlineLevel="2">
      <c r="A191" s="291" t="s">
        <v>87</v>
      </c>
      <c r="B191" s="347">
        <v>28.213705330000003</v>
      </c>
      <c r="C191" s="352">
        <v>12.721020490000001</v>
      </c>
      <c r="D191" s="352">
        <v>13.004507890000003</v>
      </c>
      <c r="E191" s="353">
        <v>2.4881769500000002</v>
      </c>
      <c r="L191" s="320"/>
    </row>
    <row r="192" spans="1:12" s="276" customFormat="1" ht="17.25" hidden="1" customHeight="1" outlineLevel="2">
      <c r="A192" s="291" t="s">
        <v>89</v>
      </c>
      <c r="B192" s="347">
        <v>30.589777730000002</v>
      </c>
      <c r="C192" s="352">
        <v>10.762908379999999</v>
      </c>
      <c r="D192" s="352">
        <v>13.548116949999999</v>
      </c>
      <c r="E192" s="353">
        <v>6.2787524000000001</v>
      </c>
      <c r="L192" s="320"/>
    </row>
    <row r="193" spans="1:13" s="232" customFormat="1" ht="17.25" hidden="1" customHeight="1" outlineLevel="2">
      <c r="A193" s="237" t="s">
        <v>94</v>
      </c>
      <c r="B193" s="96">
        <f>SUM(C193:E193)</f>
        <v>22.837647189999998</v>
      </c>
      <c r="C193" s="118">
        <v>9.4938751400000001</v>
      </c>
      <c r="D193" s="118">
        <v>11.123807010000002</v>
      </c>
      <c r="E193" s="119">
        <v>2.2199650399999999</v>
      </c>
      <c r="L193" s="105"/>
      <c r="M193" s="153"/>
    </row>
    <row r="194" spans="1:13" s="276" customFormat="1" ht="17.25" customHeight="1" outlineLevel="1" collapsed="1">
      <c r="A194" s="291" t="s">
        <v>96</v>
      </c>
      <c r="B194" s="347">
        <v>19.306824290000005</v>
      </c>
      <c r="C194" s="352">
        <v>9.103090550000001</v>
      </c>
      <c r="D194" s="352">
        <v>8.2690622800000018</v>
      </c>
      <c r="E194" s="353">
        <v>1.9346714599999999</v>
      </c>
      <c r="L194" s="351"/>
      <c r="M194" s="320"/>
    </row>
    <row r="195" spans="1:13" s="276" customFormat="1" ht="17.25" hidden="1" customHeight="1" outlineLevel="2">
      <c r="A195" s="291" t="s">
        <v>97</v>
      </c>
      <c r="B195" s="347">
        <v>23.943014269999999</v>
      </c>
      <c r="C195" s="352">
        <v>9.3174794399999996</v>
      </c>
      <c r="D195" s="352">
        <v>13.11651573</v>
      </c>
      <c r="E195" s="353">
        <v>1.5090191000000002</v>
      </c>
      <c r="L195" s="351"/>
      <c r="M195" s="320"/>
    </row>
    <row r="196" spans="1:13" s="276" customFormat="1" ht="17.25" hidden="1" customHeight="1" outlineLevel="2">
      <c r="A196" s="291" t="s">
        <v>98</v>
      </c>
      <c r="B196" s="347">
        <v>26.000531610000003</v>
      </c>
      <c r="C196" s="352">
        <v>10.578345030000001</v>
      </c>
      <c r="D196" s="352">
        <v>13.639926480000002</v>
      </c>
      <c r="E196" s="353">
        <v>1.7822601000000002</v>
      </c>
      <c r="L196" s="351"/>
      <c r="M196" s="320"/>
    </row>
    <row r="197" spans="1:13" s="276" customFormat="1" ht="17.25" customHeight="1" outlineLevel="1" collapsed="1">
      <c r="A197" s="291" t="s">
        <v>103</v>
      </c>
      <c r="B197" s="347">
        <v>20.409237300000004</v>
      </c>
      <c r="C197" s="352">
        <v>11.386182060000001</v>
      </c>
      <c r="D197" s="352">
        <v>7.7862335700000003</v>
      </c>
      <c r="E197" s="353">
        <v>1.2368216699999999</v>
      </c>
      <c r="L197" s="351"/>
      <c r="M197" s="320"/>
    </row>
    <row r="198" spans="1:13" ht="17.25" customHeight="1" outlineLevel="1" thickBot="1">
      <c r="A198" s="65" t="s">
        <v>114</v>
      </c>
      <c r="B198" s="101">
        <f>SUM(C198:E198)</f>
        <v>21.83882384</v>
      </c>
      <c r="C198" s="192">
        <v>10.13253315</v>
      </c>
      <c r="D198" s="193">
        <v>10.43901406</v>
      </c>
      <c r="E198" s="196">
        <v>1.2672766299999998</v>
      </c>
      <c r="F198" s="259">
        <f>B198/B197-1</f>
        <v>7.0046054097278487E-2</v>
      </c>
      <c r="G198" s="259">
        <f>B198/B194-1</f>
        <v>0.13114531483623892</v>
      </c>
      <c r="L198" s="105"/>
      <c r="M198" s="153"/>
    </row>
    <row r="199" spans="1:13" ht="33.6" customHeight="1" outlineLevel="1">
      <c r="A199" s="442" t="s">
        <v>120</v>
      </c>
      <c r="B199" s="442"/>
      <c r="C199" s="442"/>
      <c r="D199" s="442"/>
      <c r="E199" s="442"/>
      <c r="L199" s="105"/>
      <c r="M199" s="153"/>
    </row>
    <row r="200" spans="1:13" s="232" customFormat="1" ht="33.6" customHeight="1" outlineLevel="1">
      <c r="A200" s="394"/>
      <c r="B200" s="394"/>
      <c r="C200" s="394"/>
      <c r="D200" s="394"/>
      <c r="E200" s="394"/>
      <c r="L200" s="105"/>
      <c r="M200" s="153"/>
    </row>
    <row r="201" spans="1:13" s="232" customFormat="1" outlineLevel="1">
      <c r="A201" s="394"/>
      <c r="B201" s="394"/>
      <c r="C201" s="394"/>
      <c r="D201" s="394"/>
      <c r="E201" s="394"/>
      <c r="L201" s="105"/>
      <c r="M201" s="153"/>
    </row>
    <row r="202" spans="1:13" outlineLevel="1">
      <c r="B202" s="153"/>
      <c r="C202" s="105"/>
      <c r="D202" s="105"/>
      <c r="E202" s="105"/>
    </row>
    <row r="203" spans="1:13" outlineLevel="1">
      <c r="B203" s="153"/>
    </row>
    <row r="204" spans="1:13" ht="13.8" outlineLevel="1" thickBot="1"/>
    <row r="205" spans="1:13" ht="58.5" customHeight="1" outlineLevel="1" thickBot="1">
      <c r="A205" s="53" t="s">
        <v>17</v>
      </c>
      <c r="B205" s="64" t="s">
        <v>61</v>
      </c>
      <c r="C205" s="57" t="s">
        <v>46</v>
      </c>
      <c r="D205" s="55" t="s">
        <v>47</v>
      </c>
      <c r="E205" s="58" t="s">
        <v>48</v>
      </c>
    </row>
    <row r="206" spans="1:13" ht="18" hidden="1" customHeight="1" outlineLevel="2">
      <c r="A206" s="87">
        <v>44196</v>
      </c>
      <c r="B206" s="88">
        <v>485.06214112999999</v>
      </c>
      <c r="C206" s="89">
        <v>74.726024010000003</v>
      </c>
      <c r="D206" s="89">
        <v>337.55070436</v>
      </c>
      <c r="E206" s="100">
        <v>72.78541276</v>
      </c>
    </row>
    <row r="207" spans="1:13" s="276" customFormat="1" ht="18" hidden="1" customHeight="1" outlineLevel="2">
      <c r="A207" s="346">
        <v>44286</v>
      </c>
      <c r="B207" s="347">
        <v>513.87548874999993</v>
      </c>
      <c r="C207" s="348">
        <v>80.361509639999994</v>
      </c>
      <c r="D207" s="348">
        <v>358.48446243999996</v>
      </c>
      <c r="E207" s="349">
        <v>75.029516670000007</v>
      </c>
    </row>
    <row r="208" spans="1:13" s="276" customFormat="1" ht="18" hidden="1" customHeight="1" outlineLevel="2">
      <c r="A208" s="346">
        <v>44377</v>
      </c>
      <c r="B208" s="347">
        <v>537.31776513</v>
      </c>
      <c r="C208" s="348">
        <v>86.190473859999997</v>
      </c>
      <c r="D208" s="348">
        <v>372.49425043999997</v>
      </c>
      <c r="E208" s="349">
        <v>78.633040829999999</v>
      </c>
    </row>
    <row r="209" spans="1:14" s="276" customFormat="1" ht="18" hidden="1" customHeight="1" outlineLevel="2">
      <c r="A209" s="346">
        <v>44469</v>
      </c>
      <c r="B209" s="347">
        <v>553.04136058999995</v>
      </c>
      <c r="C209" s="348">
        <v>91.162626279999998</v>
      </c>
      <c r="D209" s="348">
        <v>381.35169292999996</v>
      </c>
      <c r="E209" s="349">
        <v>80.527041379999986</v>
      </c>
    </row>
    <row r="210" spans="1:14" ht="18" hidden="1" customHeight="1" outlineLevel="2">
      <c r="A210" s="95">
        <v>44561</v>
      </c>
      <c r="B210" s="96">
        <v>575.24596227999996</v>
      </c>
      <c r="C210" s="97">
        <v>99.264693539999982</v>
      </c>
      <c r="D210" s="97">
        <v>394.80064450999998</v>
      </c>
      <c r="E210" s="98">
        <v>81.180624230000006</v>
      </c>
    </row>
    <row r="211" spans="1:14" s="276" customFormat="1" ht="18" hidden="1" customHeight="1" outlineLevel="2">
      <c r="A211" s="346">
        <v>44834</v>
      </c>
      <c r="B211" s="347">
        <f>SUM(C211:E211)</f>
        <v>633.49336416999995</v>
      </c>
      <c r="C211" s="348">
        <v>119.35273222999999</v>
      </c>
      <c r="D211" s="348">
        <v>419.06738482999998</v>
      </c>
      <c r="E211" s="349">
        <v>95.073247109999983</v>
      </c>
      <c r="L211" s="320"/>
      <c r="M211" s="320"/>
      <c r="N211" s="320"/>
    </row>
    <row r="212" spans="1:14" ht="18" hidden="1" customHeight="1" outlineLevel="2">
      <c r="A212" s="95">
        <v>44926</v>
      </c>
      <c r="B212" s="96">
        <v>650.19815142999994</v>
      </c>
      <c r="C212" s="97">
        <v>127.04755206000003</v>
      </c>
      <c r="D212" s="97">
        <v>426.90719270999995</v>
      </c>
      <c r="E212" s="98">
        <v>96.243406659999991</v>
      </c>
      <c r="L212" s="153"/>
      <c r="M212" s="153"/>
      <c r="N212" s="153"/>
    </row>
    <row r="213" spans="1:14" s="276" customFormat="1" ht="18" hidden="1" customHeight="1" outlineLevel="2">
      <c r="A213" s="346">
        <v>45016</v>
      </c>
      <c r="B213" s="347">
        <v>667.94693591999999</v>
      </c>
      <c r="C213" s="348">
        <v>134.53680701999997</v>
      </c>
      <c r="D213" s="348">
        <v>436.19091534000006</v>
      </c>
      <c r="E213" s="349">
        <v>97.219213559999986</v>
      </c>
      <c r="L213" s="320"/>
      <c r="M213" s="320"/>
      <c r="N213" s="320"/>
    </row>
    <row r="214" spans="1:14" s="276" customFormat="1" ht="18" hidden="1" customHeight="1" outlineLevel="2">
      <c r="A214" s="346">
        <v>45107</v>
      </c>
      <c r="B214" s="347">
        <v>686.72451295999997</v>
      </c>
      <c r="C214" s="348">
        <v>142.22139732999997</v>
      </c>
      <c r="D214" s="348">
        <v>445.04662714000006</v>
      </c>
      <c r="E214" s="349">
        <v>99.456488489999998</v>
      </c>
      <c r="L214" s="320"/>
      <c r="M214" s="320"/>
      <c r="N214" s="320"/>
    </row>
    <row r="215" spans="1:14" s="276" customFormat="1" ht="18" hidden="1" customHeight="1" outlineLevel="2">
      <c r="A215" s="346">
        <v>45199</v>
      </c>
      <c r="B215" s="347">
        <v>708.77435780999986</v>
      </c>
      <c r="C215" s="348">
        <v>150.66445367</v>
      </c>
      <c r="D215" s="348">
        <v>454.2613433599999</v>
      </c>
      <c r="E215" s="349">
        <v>103.84856078</v>
      </c>
      <c r="L215" s="320"/>
      <c r="M215" s="320"/>
      <c r="N215" s="320"/>
    </row>
    <row r="216" spans="1:14" s="232" customFormat="1" ht="18" hidden="1" customHeight="1" outlineLevel="2">
      <c r="A216" s="236" t="s">
        <v>95</v>
      </c>
      <c r="B216" s="96">
        <f>SUM(C216:E216)</f>
        <v>717.84816105999971</v>
      </c>
      <c r="C216" s="97">
        <v>158.86442789999998</v>
      </c>
      <c r="D216" s="97">
        <v>453.99707778999976</v>
      </c>
      <c r="E216" s="98">
        <v>104.98665537000001</v>
      </c>
      <c r="L216" s="105"/>
      <c r="M216" s="153"/>
    </row>
    <row r="217" spans="1:14" s="276" customFormat="1" ht="18" customHeight="1" outlineLevel="1" collapsed="1">
      <c r="A217" s="346">
        <v>45382</v>
      </c>
      <c r="B217" s="347">
        <v>733.41124050000008</v>
      </c>
      <c r="C217" s="348">
        <v>167.08898094</v>
      </c>
      <c r="D217" s="348">
        <v>459.86624114</v>
      </c>
      <c r="E217" s="349">
        <v>106.45601842000002</v>
      </c>
      <c r="F217" s="350"/>
      <c r="L217" s="351"/>
      <c r="M217" s="320"/>
    </row>
    <row r="218" spans="1:14" s="276" customFormat="1" ht="18" hidden="1" customHeight="1" outlineLevel="2">
      <c r="A218" s="346">
        <v>45473</v>
      </c>
      <c r="B218" s="347">
        <v>756.59797707000007</v>
      </c>
      <c r="C218" s="348">
        <v>177.30959211000001</v>
      </c>
      <c r="D218" s="348">
        <v>470.87704998000004</v>
      </c>
      <c r="E218" s="349">
        <v>108.41133498000001</v>
      </c>
      <c r="F218" s="350"/>
      <c r="L218" s="351"/>
      <c r="M218" s="320"/>
    </row>
    <row r="219" spans="1:14" s="276" customFormat="1" ht="18" hidden="1" customHeight="1" outlineLevel="2">
      <c r="A219" s="346">
        <v>45565</v>
      </c>
      <c r="B219" s="347">
        <v>794.19460199999992</v>
      </c>
      <c r="C219" s="348">
        <v>189.19317841000003</v>
      </c>
      <c r="D219" s="348">
        <v>494.46825966999995</v>
      </c>
      <c r="E219" s="349">
        <v>110.53316392000001</v>
      </c>
      <c r="F219" s="350"/>
      <c r="G219" s="378"/>
      <c r="L219" s="351"/>
      <c r="M219" s="320"/>
    </row>
    <row r="220" spans="1:14" s="276" customFormat="1" ht="18" customHeight="1" outlineLevel="1" collapsed="1">
      <c r="A220" s="346">
        <v>45657</v>
      </c>
      <c r="B220" s="347">
        <v>813.22861766999995</v>
      </c>
      <c r="C220" s="348">
        <v>200.60672586999999</v>
      </c>
      <c r="D220" s="348">
        <v>501.44916268000003</v>
      </c>
      <c r="E220" s="349">
        <v>111.17272911999999</v>
      </c>
      <c r="F220" s="350"/>
      <c r="G220" s="378"/>
      <c r="L220" s="351"/>
      <c r="M220" s="320"/>
    </row>
    <row r="221" spans="1:14" ht="18" customHeight="1" outlineLevel="1" thickBot="1">
      <c r="A221" s="235">
        <v>45747</v>
      </c>
      <c r="B221" s="86">
        <f>SUM(C221:E221)</f>
        <v>835.06978401000003</v>
      </c>
      <c r="C221" s="197">
        <v>210.92628844000001</v>
      </c>
      <c r="D221" s="197">
        <v>511.69702091000005</v>
      </c>
      <c r="E221" s="198">
        <v>112.44647466000001</v>
      </c>
      <c r="F221" s="259">
        <f>B221/B220-1</f>
        <v>2.6857350891779541E-2</v>
      </c>
      <c r="G221" s="259">
        <f>B221/B217-1</f>
        <v>0.13861056102807301</v>
      </c>
      <c r="L221" s="105"/>
      <c r="M221" s="153"/>
    </row>
    <row r="222" spans="1:14" ht="45.75" customHeight="1" outlineLevel="1">
      <c r="A222" s="442" t="s">
        <v>125</v>
      </c>
      <c r="B222" s="442"/>
      <c r="C222" s="442"/>
      <c r="D222" s="442"/>
      <c r="E222" s="442"/>
      <c r="F222" s="68"/>
      <c r="G222" s="202"/>
      <c r="H222" s="68"/>
      <c r="I222" s="68"/>
      <c r="J222" s="68"/>
      <c r="K222" s="68"/>
      <c r="L222" s="105"/>
      <c r="M222" s="153"/>
    </row>
    <row r="223" spans="1:14" s="232" customFormat="1" ht="15.6" outlineLevel="1">
      <c r="A223" s="394"/>
      <c r="B223" s="394"/>
      <c r="C223" s="394"/>
      <c r="D223" s="394"/>
      <c r="E223" s="394"/>
      <c r="F223" s="68"/>
      <c r="G223" s="202"/>
      <c r="H223" s="68"/>
      <c r="I223" s="68"/>
      <c r="J223" s="68"/>
      <c r="K223" s="68"/>
      <c r="L223" s="105"/>
      <c r="M223" s="153"/>
    </row>
    <row r="224" spans="1:14" s="232" customFormat="1" ht="15.6" outlineLevel="1">
      <c r="A224" s="394"/>
      <c r="B224" s="394"/>
      <c r="C224" s="394"/>
      <c r="D224" s="394"/>
      <c r="E224" s="394"/>
      <c r="F224" s="68"/>
      <c r="G224" s="202"/>
      <c r="H224" s="68"/>
      <c r="I224" s="68"/>
      <c r="J224" s="68"/>
      <c r="K224" s="68"/>
      <c r="L224" s="105"/>
      <c r="M224" s="153"/>
    </row>
    <row r="225" spans="1:13" s="232" customFormat="1" ht="15.6" outlineLevel="1">
      <c r="A225" s="394"/>
      <c r="B225" s="394"/>
      <c r="C225" s="394"/>
      <c r="D225" s="394"/>
      <c r="E225" s="394"/>
      <c r="F225" s="68"/>
      <c r="G225" s="202"/>
      <c r="H225" s="68"/>
      <c r="I225" s="68"/>
      <c r="J225" s="68"/>
      <c r="K225" s="68"/>
      <c r="L225" s="105"/>
      <c r="M225" s="153"/>
    </row>
    <row r="226" spans="1:13" outlineLevel="1"/>
    <row r="227" spans="1:13" s="448" customFormat="1" ht="27" customHeight="1" thickBot="1">
      <c r="A227" s="448" t="s">
        <v>68</v>
      </c>
    </row>
    <row r="228" spans="1:13" ht="45.6" customHeight="1" outlineLevel="1" thickBot="1">
      <c r="A228" s="69" t="s">
        <v>17</v>
      </c>
      <c r="B228" s="443" t="s">
        <v>56</v>
      </c>
      <c r="C228" s="444"/>
      <c r="D228" s="449"/>
      <c r="E228" s="443" t="s">
        <v>69</v>
      </c>
      <c r="F228" s="444"/>
      <c r="G228" s="444"/>
      <c r="H228" s="482">
        <f>B245-B241</f>
        <v>602.04637367999976</v>
      </c>
      <c r="I228" s="482">
        <f>E245-E241</f>
        <v>438.3849449730003</v>
      </c>
      <c r="J228" s="363">
        <f>I228/H228</f>
        <v>0.72815810232919209</v>
      </c>
      <c r="L228" s="74"/>
    </row>
    <row r="229" spans="1:13" s="276" customFormat="1" ht="18" hidden="1" customHeight="1" outlineLevel="2">
      <c r="A229" s="354">
        <v>44104</v>
      </c>
      <c r="B229" s="469">
        <v>1766.95</v>
      </c>
      <c r="C229" s="470"/>
      <c r="D229" s="471"/>
      <c r="E229" s="472" t="s">
        <v>62</v>
      </c>
      <c r="F229" s="473"/>
      <c r="G229" s="474"/>
      <c r="H229" s="355"/>
      <c r="I229" s="355"/>
      <c r="J229" s="355"/>
      <c r="K229" s="356"/>
      <c r="L229" s="356"/>
    </row>
    <row r="230" spans="1:13" ht="18" hidden="1" customHeight="1" outlineLevel="2">
      <c r="A230" s="132">
        <v>44196</v>
      </c>
      <c r="B230" s="439">
        <v>1913.74</v>
      </c>
      <c r="C230" s="440"/>
      <c r="D230" s="441"/>
      <c r="E230" s="439">
        <v>1040.32026228</v>
      </c>
      <c r="F230" s="440"/>
      <c r="G230" s="440"/>
      <c r="H230" s="75"/>
      <c r="I230" s="75"/>
      <c r="J230" s="75"/>
      <c r="K230" s="74"/>
      <c r="L230" s="74"/>
    </row>
    <row r="231" spans="1:13" s="276" customFormat="1" ht="18" hidden="1" customHeight="1" outlineLevel="2">
      <c r="A231" s="357">
        <v>44286</v>
      </c>
      <c r="B231" s="431">
        <v>2000.7540743</v>
      </c>
      <c r="C231" s="432"/>
      <c r="D231" s="433"/>
      <c r="E231" s="431">
        <v>1079.4221667899999</v>
      </c>
      <c r="F231" s="432"/>
      <c r="G231" s="432"/>
      <c r="H231" s="358"/>
      <c r="I231" s="355"/>
      <c r="J231" s="355"/>
      <c r="K231" s="356"/>
      <c r="L231" s="356"/>
    </row>
    <row r="232" spans="1:13" s="276" customFormat="1" ht="18" hidden="1" customHeight="1" outlineLevel="2">
      <c r="A232" s="357">
        <v>44377</v>
      </c>
      <c r="B232" s="431">
        <v>2060.32907574</v>
      </c>
      <c r="C232" s="432"/>
      <c r="D232" s="433"/>
      <c r="E232" s="431">
        <v>1112.9112242799999</v>
      </c>
      <c r="F232" s="432"/>
      <c r="G232" s="432"/>
      <c r="H232" s="359"/>
      <c r="I232" s="359"/>
      <c r="J232" s="360"/>
      <c r="K232" s="359"/>
      <c r="L232" s="358"/>
    </row>
    <row r="233" spans="1:13" s="276" customFormat="1" ht="18" hidden="1" customHeight="1" outlineLevel="2" collapsed="1">
      <c r="A233" s="357">
        <v>44469</v>
      </c>
      <c r="B233" s="431">
        <v>2115.0163060300001</v>
      </c>
      <c r="C233" s="432"/>
      <c r="D233" s="433"/>
      <c r="E233" s="431">
        <v>1142.45030686</v>
      </c>
      <c r="F233" s="432"/>
      <c r="G233" s="432"/>
      <c r="J233" s="360"/>
      <c r="L233" s="355"/>
    </row>
    <row r="234" spans="1:13" ht="18" hidden="1" customHeight="1" outlineLevel="2">
      <c r="A234" s="132">
        <v>44561</v>
      </c>
      <c r="B234" s="439">
        <v>2187.5267414599998</v>
      </c>
      <c r="C234" s="440"/>
      <c r="D234" s="441"/>
      <c r="E234" s="439">
        <v>1183.9801034899999</v>
      </c>
      <c r="F234" s="440"/>
      <c r="G234" s="440"/>
      <c r="H234" s="155"/>
      <c r="I234" s="155"/>
      <c r="J234" s="154"/>
      <c r="L234" s="155"/>
    </row>
    <row r="235" spans="1:13" s="276" customFormat="1" ht="18" hidden="1" customHeight="1" outlineLevel="2">
      <c r="A235" s="357">
        <v>44834</v>
      </c>
      <c r="B235" s="431">
        <v>2298.8843553199999</v>
      </c>
      <c r="C235" s="432"/>
      <c r="D235" s="433"/>
      <c r="E235" s="431">
        <v>1256.0060773</v>
      </c>
      <c r="F235" s="432"/>
      <c r="G235" s="432"/>
      <c r="H235" s="358"/>
      <c r="I235" s="358"/>
      <c r="J235" s="360"/>
      <c r="L235" s="358"/>
    </row>
    <row r="236" spans="1:13" ht="18" hidden="1" customHeight="1" outlineLevel="2">
      <c r="A236" s="132">
        <v>44926</v>
      </c>
      <c r="B236" s="439">
        <v>2358.9104324700002</v>
      </c>
      <c r="C236" s="440"/>
      <c r="D236" s="441"/>
      <c r="E236" s="439">
        <v>1303.41498323</v>
      </c>
      <c r="F236" s="440"/>
      <c r="G236" s="440"/>
      <c r="H236" s="262"/>
      <c r="I236" s="262"/>
      <c r="J236" s="363"/>
      <c r="L236" s="163"/>
    </row>
    <row r="237" spans="1:13" s="276" customFormat="1" ht="18" hidden="1" customHeight="1" outlineLevel="2">
      <c r="A237" s="357">
        <v>45016</v>
      </c>
      <c r="B237" s="431">
        <v>2431.54511783</v>
      </c>
      <c r="C237" s="432"/>
      <c r="D237" s="433"/>
      <c r="E237" s="431">
        <v>1363.68522302</v>
      </c>
      <c r="F237" s="432"/>
      <c r="G237" s="432"/>
      <c r="H237" s="361"/>
      <c r="I237" s="361"/>
      <c r="J237" s="360"/>
      <c r="L237" s="358"/>
    </row>
    <row r="238" spans="1:13" s="276" customFormat="1" ht="18" hidden="1" customHeight="1" outlineLevel="2">
      <c r="A238" s="357">
        <v>45107</v>
      </c>
      <c r="B238" s="431">
        <v>2543.5561247300002</v>
      </c>
      <c r="C238" s="432"/>
      <c r="D238" s="433"/>
      <c r="E238" s="431">
        <v>1454.0931539999999</v>
      </c>
      <c r="F238" s="432"/>
      <c r="G238" s="432"/>
      <c r="H238" s="361"/>
      <c r="I238" s="361"/>
      <c r="J238" s="360"/>
      <c r="L238" s="358"/>
    </row>
    <row r="239" spans="1:13" s="276" customFormat="1" ht="18" hidden="1" customHeight="1" outlineLevel="2">
      <c r="A239" s="346">
        <v>45199</v>
      </c>
      <c r="B239" s="431">
        <v>2664.5549352100002</v>
      </c>
      <c r="C239" s="432"/>
      <c r="D239" s="433"/>
      <c r="E239" s="431">
        <v>1558.20012514</v>
      </c>
      <c r="F239" s="432"/>
      <c r="G239" s="432"/>
      <c r="H239" s="362"/>
      <c r="I239" s="362"/>
      <c r="J239" s="363"/>
      <c r="L239" s="358"/>
    </row>
    <row r="240" spans="1:13" s="232" customFormat="1" ht="18" hidden="1" customHeight="1" outlineLevel="2">
      <c r="A240" s="236" t="s">
        <v>95</v>
      </c>
      <c r="B240" s="439">
        <v>2769.3864294800001</v>
      </c>
      <c r="C240" s="440"/>
      <c r="D240" s="441"/>
      <c r="E240" s="439">
        <v>1650.37350343</v>
      </c>
      <c r="F240" s="440"/>
      <c r="G240" s="440"/>
      <c r="H240" s="259"/>
      <c r="I240" s="259"/>
      <c r="L240" s="261"/>
    </row>
    <row r="241" spans="1:15" s="276" customFormat="1" ht="18" customHeight="1" outlineLevel="1" collapsed="1">
      <c r="A241" s="346">
        <v>45382</v>
      </c>
      <c r="B241" s="431">
        <v>2854.9356968900001</v>
      </c>
      <c r="C241" s="432"/>
      <c r="D241" s="433"/>
      <c r="E241" s="431">
        <v>1723.3361804969998</v>
      </c>
      <c r="F241" s="432"/>
      <c r="G241" s="432"/>
      <c r="H241" s="259">
        <f>B245/B241-1</f>
        <v>0.21087913620465559</v>
      </c>
      <c r="I241" s="259">
        <f>E245/E241-1</f>
        <v>0.25438155940448759</v>
      </c>
      <c r="J241" s="363"/>
      <c r="K241" s="365"/>
      <c r="L241" s="261"/>
    </row>
    <row r="242" spans="1:15" s="276" customFormat="1" ht="18" hidden="1" customHeight="1" outlineLevel="2">
      <c r="A242" s="346">
        <v>45473</v>
      </c>
      <c r="B242" s="431">
        <v>3056.24895642</v>
      </c>
      <c r="C242" s="432"/>
      <c r="D242" s="433"/>
      <c r="E242" s="431">
        <v>1877.62068469</v>
      </c>
      <c r="F242" s="432"/>
      <c r="G242" s="432"/>
      <c r="H242" s="364"/>
      <c r="I242" s="362"/>
      <c r="J242" s="363"/>
      <c r="K242" s="365"/>
      <c r="L242" s="261"/>
    </row>
    <row r="243" spans="1:15" s="276" customFormat="1" ht="18" hidden="1" customHeight="1" outlineLevel="2">
      <c r="A243" s="346">
        <v>45565</v>
      </c>
      <c r="B243" s="431">
        <v>3180.173809039999</v>
      </c>
      <c r="C243" s="432"/>
      <c r="D243" s="433"/>
      <c r="E243" s="431">
        <v>1958.7508334199997</v>
      </c>
      <c r="F243" s="432"/>
      <c r="G243" s="432"/>
      <c r="H243" s="362"/>
      <c r="I243" s="362"/>
      <c r="J243" s="363"/>
      <c r="K243" s="365"/>
      <c r="L243" s="261"/>
    </row>
    <row r="244" spans="1:15" s="276" customFormat="1" ht="18" customHeight="1" outlineLevel="1" collapsed="1">
      <c r="A244" s="346">
        <v>45657</v>
      </c>
      <c r="B244" s="431">
        <v>3329.75970998</v>
      </c>
      <c r="C244" s="432"/>
      <c r="D244" s="433"/>
      <c r="E244" s="431">
        <v>2072.5141243100002</v>
      </c>
      <c r="F244" s="432"/>
      <c r="G244" s="432"/>
      <c r="H244" s="362">
        <f>B245-B244</f>
        <v>127.22236058999988</v>
      </c>
      <c r="I244" s="362">
        <f>E245-E244</f>
        <v>89.207001159999891</v>
      </c>
      <c r="J244" s="363">
        <f>I244/H244</f>
        <v>0.7011896395122531</v>
      </c>
      <c r="K244" s="365"/>
      <c r="L244" s="261"/>
    </row>
    <row r="245" spans="1:15" ht="18" customHeight="1" outlineLevel="1" thickBot="1">
      <c r="A245" s="235">
        <v>45747</v>
      </c>
      <c r="B245" s="436">
        <v>3456.9820705699999</v>
      </c>
      <c r="C245" s="437"/>
      <c r="D245" s="438"/>
      <c r="E245" s="436">
        <v>2161.7211254700001</v>
      </c>
      <c r="F245" s="437"/>
      <c r="G245" s="437"/>
      <c r="H245" s="259">
        <f>B245/B244-1</f>
        <v>3.8207670123669102E-2</v>
      </c>
      <c r="I245" s="259">
        <f>E245/E244-1</f>
        <v>4.3042891777492542E-2</v>
      </c>
      <c r="J245" s="154"/>
      <c r="L245" s="155"/>
    </row>
    <row r="246" spans="1:15" ht="45.6" customHeight="1" outlineLevel="1" collapsed="1">
      <c r="A246" s="442" t="s">
        <v>121</v>
      </c>
      <c r="B246" s="442"/>
      <c r="C246" s="442"/>
      <c r="D246" s="442"/>
      <c r="E246" s="442"/>
      <c r="F246" s="442"/>
      <c r="G246" s="442"/>
      <c r="H246" s="233"/>
      <c r="I246" s="233"/>
      <c r="J246" s="233"/>
      <c r="K246" s="233"/>
      <c r="L246" s="261"/>
    </row>
    <row r="247" spans="1:15" s="435" customFormat="1" ht="18" customHeight="1" outlineLevel="1"/>
    <row r="248" spans="1:15" s="459" customFormat="1" ht="27" customHeight="1">
      <c r="A248" s="459" t="s">
        <v>72</v>
      </c>
    </row>
    <row r="249" spans="1:15" s="434" customFormat="1" ht="24.75" customHeight="1" outlineLevel="1">
      <c r="A249" s="434" t="s">
        <v>79</v>
      </c>
    </row>
    <row r="250" spans="1:15" s="5" customFormat="1" ht="19.2" customHeight="1" outlineLevel="2" thickBot="1">
      <c r="A250" s="460">
        <v>45747</v>
      </c>
      <c r="B250" s="460"/>
      <c r="C250" s="460"/>
      <c r="D250" s="460"/>
      <c r="E250" s="460"/>
      <c r="F250" s="460"/>
      <c r="H250" s="461" t="s">
        <v>124</v>
      </c>
      <c r="I250" s="461"/>
      <c r="J250" s="461"/>
      <c r="K250" s="461"/>
      <c r="L250" s="461"/>
      <c r="M250" s="461"/>
      <c r="N250" s="461"/>
      <c r="O250" s="461"/>
    </row>
    <row r="251" spans="1:15" s="1" customFormat="1" ht="45" customHeight="1" outlineLevel="2" thickBot="1">
      <c r="A251" s="11" t="s">
        <v>9</v>
      </c>
      <c r="B251" s="12" t="s">
        <v>5</v>
      </c>
      <c r="C251" s="12" t="s">
        <v>8</v>
      </c>
      <c r="D251" s="12" t="s">
        <v>6</v>
      </c>
      <c r="E251" s="12" t="s">
        <v>3</v>
      </c>
      <c r="F251" s="13" t="s">
        <v>2</v>
      </c>
      <c r="G251" s="43" t="s">
        <v>24</v>
      </c>
      <c r="H251" s="23" t="s">
        <v>83</v>
      </c>
      <c r="I251" s="13" t="s">
        <v>84</v>
      </c>
      <c r="J251" s="13" t="s">
        <v>91</v>
      </c>
      <c r="K251" s="24" t="s">
        <v>88</v>
      </c>
      <c r="L251" s="23" t="s">
        <v>85</v>
      </c>
      <c r="M251" s="13" t="s">
        <v>84</v>
      </c>
      <c r="N251" s="13" t="s">
        <v>92</v>
      </c>
      <c r="O251" s="24" t="s">
        <v>88</v>
      </c>
    </row>
    <row r="252" spans="1:15" s="1" customFormat="1" ht="16.5" customHeight="1" outlineLevel="2">
      <c r="A252" s="16" t="s">
        <v>1</v>
      </c>
      <c r="B252" s="225">
        <v>1715.85174534</v>
      </c>
      <c r="C252" s="225">
        <v>1023.0438682299998</v>
      </c>
      <c r="D252" s="225">
        <v>37.834680380000002</v>
      </c>
      <c r="E252" s="225">
        <v>22.082581090000001</v>
      </c>
      <c r="F252" s="224">
        <v>55.276352060000001</v>
      </c>
      <c r="G252" s="2"/>
      <c r="H252" s="50">
        <f>B252-B259</f>
        <v>66.346360779999941</v>
      </c>
      <c r="I252" s="19">
        <f>H252/B259</f>
        <v>4.0221972841693758E-2</v>
      </c>
      <c r="J252" s="25">
        <f>B252-B266</f>
        <v>392.43548936000025</v>
      </c>
      <c r="K252" s="19">
        <f>J252/B266</f>
        <v>0.29653216634353552</v>
      </c>
      <c r="L252" s="50">
        <f>C252-C259</f>
        <v>39.650328529999911</v>
      </c>
      <c r="M252" s="19">
        <f>L252/C259</f>
        <v>4.0319899337650608E-2</v>
      </c>
      <c r="N252" s="25">
        <f>C252-C266</f>
        <v>128.67558377</v>
      </c>
      <c r="O252" s="26">
        <f>N252/C266</f>
        <v>0.14387315159290506</v>
      </c>
    </row>
    <row r="253" spans="1:15" s="1" customFormat="1" ht="16.5" customHeight="1" outlineLevel="2">
      <c r="A253" s="17" t="s">
        <v>10</v>
      </c>
      <c r="B253" s="225">
        <v>253.99018839000007</v>
      </c>
      <c r="C253" s="225">
        <v>167.84592974</v>
      </c>
      <c r="D253" s="225">
        <v>0</v>
      </c>
      <c r="E253" s="225">
        <v>0</v>
      </c>
      <c r="F253" s="224">
        <v>2.2343943300000002</v>
      </c>
      <c r="G253" s="2"/>
      <c r="H253" s="50">
        <f t="shared" ref="H253:H254" si="6">B253-B260</f>
        <v>1.3356232700000703</v>
      </c>
      <c r="I253" s="19">
        <f>H253/B260</f>
        <v>5.2863611206300865E-3</v>
      </c>
      <c r="J253" s="25">
        <f>B253-B267</f>
        <v>-8.0187767899998903</v>
      </c>
      <c r="K253" s="19">
        <f t="shared" ref="K253:K254" si="7">J253/B267</f>
        <v>-3.0604971034067466E-2</v>
      </c>
      <c r="L253" s="50">
        <f t="shared" ref="L253:L254" si="8">C253-C260</f>
        <v>2.319457089999986</v>
      </c>
      <c r="M253" s="19">
        <f t="shared" ref="M253:M254" si="9">L253/C260</f>
        <v>1.4012605070757458E-2</v>
      </c>
      <c r="N253" s="25">
        <f t="shared" ref="N253:N254" si="10">C253-C267</f>
        <v>22.495680410000006</v>
      </c>
      <c r="O253" s="26">
        <f t="shared" ref="O253:O254" si="11">N253/C267</f>
        <v>0.1547687775817041</v>
      </c>
    </row>
    <row r="254" spans="1:15" s="1" customFormat="1" ht="16.5" customHeight="1" outlineLevel="2">
      <c r="A254" s="17" t="s">
        <v>11</v>
      </c>
      <c r="B254" s="224">
        <v>111.64319918999999</v>
      </c>
      <c r="C254" s="224">
        <v>64.663807169999998</v>
      </c>
      <c r="D254" s="224">
        <v>0</v>
      </c>
      <c r="E254" s="224">
        <v>7.0059836999999998</v>
      </c>
      <c r="F254" s="224">
        <v>5.7851107600000011</v>
      </c>
      <c r="G254" s="45"/>
      <c r="H254" s="50">
        <f t="shared" si="6"/>
        <v>2.3989573200000081</v>
      </c>
      <c r="I254" s="19">
        <f t="shared" ref="I254" si="12">H254/B261</f>
        <v>2.1959576806389058E-2</v>
      </c>
      <c r="J254" s="25">
        <f t="shared" ref="J254" si="13">B254-B268</f>
        <v>12.503065579999941</v>
      </c>
      <c r="K254" s="19">
        <f t="shared" si="7"/>
        <v>0.1261150769594967</v>
      </c>
      <c r="L254" s="50">
        <f t="shared" si="8"/>
        <v>1.5355695799999936</v>
      </c>
      <c r="M254" s="19">
        <f t="shared" si="9"/>
        <v>2.4324607158734295E-2</v>
      </c>
      <c r="N254" s="25">
        <f t="shared" si="10"/>
        <v>4.929733259999999</v>
      </c>
      <c r="O254" s="26">
        <f t="shared" si="11"/>
        <v>8.2527993443533051E-2</v>
      </c>
    </row>
    <row r="255" spans="1:15" s="8" customFormat="1" ht="16.5" customHeight="1" outlineLevel="2" thickBot="1">
      <c r="A255" s="27" t="s">
        <v>0</v>
      </c>
      <c r="B255" s="28">
        <f>SUM(B252:B254)</f>
        <v>2081.4851329200001</v>
      </c>
      <c r="C255" s="28">
        <f t="shared" ref="C255:E255" si="14">SUM(C252:C254)</f>
        <v>1255.5536051399997</v>
      </c>
      <c r="D255" s="28">
        <f t="shared" si="14"/>
        <v>37.834680380000002</v>
      </c>
      <c r="E255" s="28">
        <f t="shared" si="14"/>
        <v>29.08856479</v>
      </c>
      <c r="F255" s="29">
        <f>SUM(F252:F254)</f>
        <v>63.295857150000003</v>
      </c>
      <c r="G255" s="45"/>
      <c r="H255" s="51">
        <f>B255-B262</f>
        <v>70.080941370000119</v>
      </c>
      <c r="I255" s="30">
        <f>H255/B262</f>
        <v>3.484179940780343E-2</v>
      </c>
      <c r="J255" s="28">
        <f>B255-B269</f>
        <v>396.91977815000041</v>
      </c>
      <c r="K255" s="30">
        <f>J255/B269</f>
        <v>0.23562147768626848</v>
      </c>
      <c r="L255" s="51">
        <f>C255-C262</f>
        <v>43.505355199999713</v>
      </c>
      <c r="M255" s="30">
        <f>L255/C262</f>
        <v>3.5894078640972715E-2</v>
      </c>
      <c r="N255" s="28">
        <f>C255-C269</f>
        <v>156.1009974399999</v>
      </c>
      <c r="O255" s="31">
        <f>N255/C269</f>
        <v>0.14198065141393901</v>
      </c>
    </row>
    <row r="256" spans="1:15" s="412" customFormat="1" ht="7.5" customHeight="1" outlineLevel="2"/>
    <row r="257" spans="1:16" s="5" customFormat="1" ht="15" customHeight="1" outlineLevel="3" thickBot="1">
      <c r="A257" s="460">
        <v>45657</v>
      </c>
      <c r="B257" s="460"/>
      <c r="C257" s="460"/>
      <c r="D257" s="460"/>
      <c r="E257" s="460"/>
      <c r="F257" s="460"/>
      <c r="G257" s="92"/>
      <c r="H257" s="1"/>
      <c r="I257" s="1"/>
      <c r="J257" s="1"/>
    </row>
    <row r="258" spans="1:16" s="1" customFormat="1" ht="27" customHeight="1" outlineLevel="3" thickBot="1">
      <c r="A258" s="206" t="s">
        <v>9</v>
      </c>
      <c r="B258" s="207" t="s">
        <v>5</v>
      </c>
      <c r="C258" s="207" t="s">
        <v>8</v>
      </c>
      <c r="D258" s="207" t="s">
        <v>6</v>
      </c>
      <c r="E258" s="207" t="s">
        <v>3</v>
      </c>
      <c r="F258" s="208" t="s">
        <v>2</v>
      </c>
      <c r="H258" s="38"/>
      <c r="I258" s="38"/>
      <c r="J258" s="38"/>
      <c r="K258" s="8"/>
      <c r="M258" s="38"/>
      <c r="N258" s="38"/>
      <c r="O258" s="38"/>
      <c r="P258" s="8"/>
    </row>
    <row r="259" spans="1:16" s="1" customFormat="1" ht="16.5" customHeight="1" outlineLevel="3">
      <c r="A259" s="209" t="s">
        <v>1</v>
      </c>
      <c r="B259" s="225">
        <v>1649.50538456</v>
      </c>
      <c r="C259" s="225">
        <v>983.39353969999991</v>
      </c>
      <c r="D259" s="225">
        <v>32.655611189999995</v>
      </c>
      <c r="E259" s="225">
        <v>21.859307090000001</v>
      </c>
      <c r="F259" s="224">
        <v>46.51032867</v>
      </c>
      <c r="G259" s="150"/>
      <c r="M259" s="38"/>
      <c r="N259" s="38"/>
      <c r="O259" s="38"/>
      <c r="P259" s="8"/>
    </row>
    <row r="260" spans="1:16" s="1" customFormat="1" ht="16.5" customHeight="1" outlineLevel="3">
      <c r="A260" s="210" t="s">
        <v>10</v>
      </c>
      <c r="B260" s="225">
        <v>252.65456512</v>
      </c>
      <c r="C260" s="225">
        <v>165.52647265000002</v>
      </c>
      <c r="D260" s="225">
        <v>0</v>
      </c>
      <c r="E260" s="225">
        <v>0</v>
      </c>
      <c r="F260" s="224">
        <v>1.5164243899999998</v>
      </c>
      <c r="M260" s="38"/>
      <c r="N260" s="38"/>
      <c r="O260" s="38"/>
      <c r="P260" s="8"/>
    </row>
    <row r="261" spans="1:16" s="1" customFormat="1" ht="16.5" customHeight="1" outlineLevel="3">
      <c r="A261" s="210" t="s">
        <v>11</v>
      </c>
      <c r="B261" s="224">
        <v>109.24424186999998</v>
      </c>
      <c r="C261" s="224">
        <v>63.128237590000005</v>
      </c>
      <c r="D261" s="224">
        <v>0</v>
      </c>
      <c r="E261" s="224">
        <v>7.0059836999999998</v>
      </c>
      <c r="F261" s="224">
        <v>6.0093836600000001</v>
      </c>
      <c r="O261" s="38"/>
      <c r="P261" s="8"/>
    </row>
    <row r="262" spans="1:16" s="8" customFormat="1" ht="16.5" customHeight="1" outlineLevel="3" thickBot="1">
      <c r="A262" s="221" t="s">
        <v>0</v>
      </c>
      <c r="B262" s="222">
        <f>SUM(B259:B261)</f>
        <v>2011.40419155</v>
      </c>
      <c r="C262" s="222">
        <f t="shared" ref="C262:E262" si="15">SUM(C259:C261)</f>
        <v>1212.04824994</v>
      </c>
      <c r="D262" s="222">
        <f t="shared" si="15"/>
        <v>32.655611189999995</v>
      </c>
      <c r="E262" s="222">
        <f t="shared" si="15"/>
        <v>28.865290790000003</v>
      </c>
      <c r="F262" s="223">
        <f>SUM(F259:F261)</f>
        <v>54.036136719999995</v>
      </c>
      <c r="G262" s="91"/>
    </row>
    <row r="263" spans="1:16" s="462" customFormat="1" ht="7.5" customHeight="1" outlineLevel="3"/>
    <row r="264" spans="1:16" s="5" customFormat="1" ht="15" customHeight="1" outlineLevel="3" thickBot="1">
      <c r="A264" s="460">
        <v>45382</v>
      </c>
      <c r="B264" s="460"/>
      <c r="C264" s="460"/>
      <c r="D264" s="460"/>
      <c r="E264" s="460"/>
      <c r="F264" s="460"/>
      <c r="G264" s="92"/>
      <c r="H264" s="1"/>
      <c r="I264" s="1"/>
      <c r="J264" s="1"/>
    </row>
    <row r="265" spans="1:16" s="1" customFormat="1" ht="27" customHeight="1" outlineLevel="3" thickBot="1">
      <c r="A265" s="206" t="s">
        <v>9</v>
      </c>
      <c r="B265" s="207" t="s">
        <v>5</v>
      </c>
      <c r="C265" s="207" t="s">
        <v>8</v>
      </c>
      <c r="D265" s="207" t="s">
        <v>6</v>
      </c>
      <c r="E265" s="207" t="s">
        <v>3</v>
      </c>
      <c r="F265" s="208" t="s">
        <v>2</v>
      </c>
      <c r="H265" s="38"/>
      <c r="I265" s="38"/>
      <c r="J265" s="38"/>
      <c r="K265" s="8"/>
      <c r="M265" s="38"/>
      <c r="N265" s="38"/>
      <c r="O265" s="38"/>
      <c r="P265" s="8"/>
    </row>
    <row r="266" spans="1:16" s="1" customFormat="1" ht="16.5" customHeight="1" outlineLevel="3">
      <c r="A266" s="209" t="s">
        <v>1</v>
      </c>
      <c r="B266" s="225">
        <v>1323.4162559799997</v>
      </c>
      <c r="C266" s="225">
        <v>894.36828445999981</v>
      </c>
      <c r="D266" s="225">
        <v>25.722306580000001</v>
      </c>
      <c r="E266" s="225">
        <v>25.882713089999999</v>
      </c>
      <c r="F266" s="224">
        <v>53.185212750000005</v>
      </c>
      <c r="G266" s="150"/>
      <c r="M266" s="38"/>
      <c r="N266" s="38"/>
      <c r="O266" s="38"/>
      <c r="P266" s="8"/>
    </row>
    <row r="267" spans="1:16" s="1" customFormat="1" ht="16.5" customHeight="1" outlineLevel="3">
      <c r="A267" s="210" t="s">
        <v>10</v>
      </c>
      <c r="B267" s="225">
        <v>262.00896517999996</v>
      </c>
      <c r="C267" s="225">
        <v>145.35024933</v>
      </c>
      <c r="D267" s="225">
        <v>0</v>
      </c>
      <c r="E267" s="225">
        <v>0</v>
      </c>
      <c r="F267" s="224">
        <v>3.9241190000000001</v>
      </c>
      <c r="M267" s="38"/>
      <c r="N267" s="38"/>
      <c r="O267" s="38"/>
      <c r="P267" s="8"/>
    </row>
    <row r="268" spans="1:16" s="1" customFormat="1" ht="16.5" customHeight="1" outlineLevel="3">
      <c r="A268" s="210" t="s">
        <v>11</v>
      </c>
      <c r="B268" s="224">
        <v>99.140133610000049</v>
      </c>
      <c r="C268" s="224">
        <v>59.734073909999999</v>
      </c>
      <c r="D268" s="224">
        <v>0</v>
      </c>
      <c r="E268" s="224">
        <v>7.0059836999999998</v>
      </c>
      <c r="F268" s="224">
        <v>8.5154496099999992</v>
      </c>
      <c r="O268" s="38"/>
      <c r="P268" s="8"/>
    </row>
    <row r="269" spans="1:16" s="8" customFormat="1" ht="16.5" customHeight="1" outlineLevel="3" thickBot="1">
      <c r="A269" s="221" t="s">
        <v>0</v>
      </c>
      <c r="B269" s="222">
        <f>SUM(B266:B268)</f>
        <v>1684.5653547699997</v>
      </c>
      <c r="C269" s="222">
        <f t="shared" ref="C269:E269" si="16">SUM(C266:C268)</f>
        <v>1099.4526076999998</v>
      </c>
      <c r="D269" s="222">
        <f t="shared" si="16"/>
        <v>25.722306580000001</v>
      </c>
      <c r="E269" s="222">
        <f t="shared" si="16"/>
        <v>32.888696789999997</v>
      </c>
      <c r="F269" s="223">
        <f>SUM(F266:F268)</f>
        <v>65.62478136</v>
      </c>
      <c r="G269" s="91"/>
    </row>
    <row r="270" spans="1:16" s="462" customFormat="1" ht="7.5" customHeight="1" outlineLevel="3" thickBot="1"/>
    <row r="271" spans="1:16" s="49" customFormat="1" ht="36.6" customHeight="1" outlineLevel="3" collapsed="1">
      <c r="A271" s="457" t="s">
        <v>122</v>
      </c>
      <c r="B271" s="457"/>
      <c r="C271" s="457"/>
      <c r="D271" s="457"/>
      <c r="E271" s="457"/>
      <c r="F271" s="457"/>
      <c r="G271" s="1"/>
      <c r="H271" s="123"/>
      <c r="I271" s="46"/>
      <c r="J271" s="46"/>
      <c r="K271" s="46"/>
      <c r="L271" s="47"/>
      <c r="M271" s="48"/>
      <c r="N271" s="48"/>
      <c r="O271" s="48"/>
    </row>
    <row r="272" spans="1:16" s="463" customFormat="1" ht="12" customHeight="1" outlineLevel="2"/>
    <row r="273" spans="1:8" s="6" customFormat="1" ht="13.8" outlineLevel="2">
      <c r="A273" s="458" t="s">
        <v>74</v>
      </c>
      <c r="B273" s="458"/>
      <c r="C273" s="458"/>
      <c r="D273" s="458"/>
      <c r="E273" s="458"/>
      <c r="F273" s="458"/>
      <c r="G273" s="458"/>
      <c r="H273" s="458"/>
    </row>
    <row r="274" spans="1:8" s="1" customFormat="1" ht="12.6" customHeight="1" outlineLevel="2"/>
    <row r="275" spans="1:8" s="1" customFormat="1" ht="12.6" customHeight="1" outlineLevel="2"/>
    <row r="276" spans="1:8" s="1" customFormat="1" ht="12.6" customHeight="1" outlineLevel="2"/>
    <row r="277" spans="1:8" s="1" customFormat="1" ht="12.6" customHeight="1" outlineLevel="2"/>
    <row r="278" spans="1:8" s="1" customFormat="1" ht="12.6" customHeight="1" outlineLevel="2"/>
    <row r="279" spans="1:8" s="1" customFormat="1" ht="12.6" customHeight="1" outlineLevel="2"/>
    <row r="280" spans="1:8" s="1" customFormat="1" ht="12.6" customHeight="1" outlineLevel="2"/>
    <row r="281" spans="1:8" s="1" customFormat="1" ht="12.6" customHeight="1" outlineLevel="2"/>
    <row r="282" spans="1:8" s="1" customFormat="1" ht="12.6" customHeight="1" outlineLevel="2"/>
    <row r="283" spans="1:8" s="1" customFormat="1" ht="12.6" customHeight="1" outlineLevel="2"/>
    <row r="284" spans="1:8" s="1" customFormat="1" ht="12.6" customHeight="1" outlineLevel="2"/>
    <row r="285" spans="1:8" s="1" customFormat="1" ht="12.6" customHeight="1" outlineLevel="2"/>
    <row r="286" spans="1:8" s="1" customFormat="1" ht="12.6" customHeight="1" outlineLevel="2"/>
    <row r="287" spans="1:8" s="1" customFormat="1" ht="12.6" customHeight="1" outlineLevel="2"/>
    <row r="288" spans="1:8" s="1" customFormat="1" ht="12.6" customHeight="1" outlineLevel="2"/>
    <row r="289" s="1" customFormat="1" ht="12.6" customHeight="1" outlineLevel="2"/>
    <row r="290" s="1" customFormat="1" ht="12.6" customHeight="1" outlineLevel="2"/>
    <row r="291" s="1" customFormat="1" ht="12.6" customHeight="1" outlineLevel="2"/>
    <row r="292" s="1" customFormat="1" ht="12.6" customHeight="1" outlineLevel="2"/>
    <row r="293" s="1" customFormat="1" ht="12.6" customHeight="1" outlineLevel="2"/>
    <row r="294" s="1" customFormat="1" ht="12.6" customHeight="1" outlineLevel="2"/>
    <row r="295" s="1" customFormat="1" ht="12.6" customHeight="1" outlineLevel="2"/>
    <row r="296" s="1" customFormat="1" ht="12.6" customHeight="1" outlineLevel="2"/>
    <row r="297" s="1" customFormat="1" ht="12.6" customHeight="1" outlineLevel="2"/>
    <row r="298" s="1" customFormat="1" ht="12.6" customHeight="1" outlineLevel="2"/>
    <row r="299" s="1" customFormat="1" ht="12.6" customHeight="1" outlineLevel="2"/>
    <row r="300" s="1" customFormat="1" ht="12.6" customHeight="1" outlineLevel="2"/>
    <row r="301" s="1" customFormat="1" ht="12.6" customHeight="1" outlineLevel="2"/>
    <row r="302" s="1" customFormat="1" ht="12.6" customHeight="1" outlineLevel="2"/>
    <row r="303" s="1" customFormat="1" ht="12.6" customHeight="1" outlineLevel="2"/>
    <row r="304" s="1" customFormat="1" ht="12.6" customHeight="1" outlineLevel="2"/>
    <row r="305" spans="1:15" s="1" customFormat="1" ht="12.6" customHeight="1" outlineLevel="2"/>
    <row r="306" spans="1:15" s="412" customFormat="1" outlineLevel="2" collapsed="1"/>
    <row r="307" spans="1:15" s="468" customFormat="1" ht="21" customHeight="1" outlineLevel="1" thickBot="1">
      <c r="A307" s="468" t="s">
        <v>73</v>
      </c>
    </row>
    <row r="308" spans="1:15" s="10" customFormat="1" ht="29.4" customHeight="1" outlineLevel="2" thickBot="1">
      <c r="A308" s="11" t="s">
        <v>17</v>
      </c>
      <c r="B308" s="12" t="s">
        <v>5</v>
      </c>
      <c r="C308" s="12" t="s">
        <v>8</v>
      </c>
      <c r="D308" s="12" t="s">
        <v>6</v>
      </c>
      <c r="E308" s="12" t="s">
        <v>3</v>
      </c>
      <c r="F308" s="13" t="s">
        <v>2</v>
      </c>
      <c r="G308" s="13" t="s">
        <v>18</v>
      </c>
      <c r="H308" s="3" t="s">
        <v>24</v>
      </c>
    </row>
    <row r="309" spans="1:15" s="10" customFormat="1" ht="18" customHeight="1" outlineLevel="2">
      <c r="A309" s="40">
        <v>45382</v>
      </c>
      <c r="B309" s="25">
        <v>2779.4663547699997</v>
      </c>
      <c r="C309" s="25">
        <v>2158.8606076999995</v>
      </c>
      <c r="D309" s="25">
        <v>25.722306580000001</v>
      </c>
      <c r="E309" s="25">
        <v>40.566696789999995</v>
      </c>
      <c r="F309" s="14">
        <v>65.62478136</v>
      </c>
      <c r="G309" s="32">
        <v>5070.2407471999986</v>
      </c>
      <c r="H309" s="157"/>
      <c r="I309" s="157"/>
      <c r="J309" s="156"/>
      <c r="K309" s="156"/>
      <c r="L309" s="156"/>
      <c r="M309" s="156"/>
      <c r="N309" s="139"/>
      <c r="O309" s="137"/>
    </row>
    <row r="310" spans="1:15" s="10" customFormat="1" ht="18" hidden="1" customHeight="1" outlineLevel="3">
      <c r="A310" s="366">
        <v>45473</v>
      </c>
      <c r="B310" s="367">
        <v>2929.1206370200007</v>
      </c>
      <c r="C310" s="367">
        <v>2273.2785270599998</v>
      </c>
      <c r="D310" s="367">
        <v>27.830086899999998</v>
      </c>
      <c r="E310" s="367">
        <v>36.595296789999999</v>
      </c>
      <c r="F310" s="368">
        <v>52.922257340000002</v>
      </c>
      <c r="G310" s="369">
        <v>5319.7468051100013</v>
      </c>
      <c r="H310" s="370"/>
      <c r="I310" s="370"/>
      <c r="J310" s="371"/>
      <c r="K310" s="371"/>
      <c r="L310" s="371"/>
      <c r="M310" s="371"/>
      <c r="N310" s="372"/>
      <c r="O310" s="373"/>
    </row>
    <row r="311" spans="1:15" s="10" customFormat="1" ht="18" hidden="1" customHeight="1" outlineLevel="3">
      <c r="A311" s="366">
        <v>45565</v>
      </c>
      <c r="B311" s="367">
        <v>3017.7544582300006</v>
      </c>
      <c r="C311" s="367">
        <v>2349.3700118400002</v>
      </c>
      <c r="D311" s="367">
        <v>32.520278009999998</v>
      </c>
      <c r="E311" s="367">
        <v>36.595296789999999</v>
      </c>
      <c r="F311" s="368">
        <v>56.405615879999992</v>
      </c>
      <c r="G311" s="369">
        <v>5492.6456607500013</v>
      </c>
      <c r="H311" s="370"/>
      <c r="I311" s="370"/>
      <c r="J311" s="371"/>
      <c r="K311" s="371"/>
      <c r="L311" s="371"/>
      <c r="M311" s="371"/>
      <c r="N311" s="372"/>
      <c r="O311" s="373"/>
    </row>
    <row r="312" spans="1:15" s="10" customFormat="1" ht="18" customHeight="1" outlineLevel="2" collapsed="1">
      <c r="A312" s="366">
        <v>45657</v>
      </c>
      <c r="B312" s="367">
        <v>3218.3181915499999</v>
      </c>
      <c r="C312" s="367">
        <v>2400.7302499400002</v>
      </c>
      <c r="D312" s="367">
        <v>32.655611189999995</v>
      </c>
      <c r="E312" s="367">
        <v>28.865290790000003</v>
      </c>
      <c r="F312" s="368">
        <v>54.036136719999995</v>
      </c>
      <c r="G312" s="369">
        <v>5734.60548019</v>
      </c>
      <c r="M312" s="371"/>
      <c r="N312" s="372"/>
      <c r="O312" s="373"/>
    </row>
    <row r="313" spans="1:15" s="10" customFormat="1" ht="18" customHeight="1" outlineLevel="2" thickBot="1">
      <c r="A313" s="36">
        <v>45747</v>
      </c>
      <c r="B313" s="199">
        <v>3327.5051329200001</v>
      </c>
      <c r="C313" s="199">
        <v>2482.5946051399997</v>
      </c>
      <c r="D313" s="199">
        <v>37.834680380000002</v>
      </c>
      <c r="E313" s="199">
        <v>29.08856479</v>
      </c>
      <c r="F313" s="199">
        <v>63.295857150000003</v>
      </c>
      <c r="G313" s="90">
        <f>SUM(B313:F313)</f>
        <v>5940.3188403800004</v>
      </c>
      <c r="H313" s="483">
        <f>B313/B312-1</f>
        <v>3.392670794848085E-2</v>
      </c>
      <c r="I313" s="483">
        <f>C313/C312-1</f>
        <v>3.4099772434676989E-2</v>
      </c>
      <c r="J313" s="370">
        <f>D313/D312-1</f>
        <v>0.1585966087073567</v>
      </c>
      <c r="K313" s="370">
        <f>E313/E312-1</f>
        <v>7.7350338032051713E-3</v>
      </c>
      <c r="L313" s="370">
        <f>F313/F312-1</f>
        <v>0.17136162931079379</v>
      </c>
      <c r="M313" s="157"/>
      <c r="N313" s="93"/>
      <c r="O313" s="72"/>
    </row>
    <row r="314" spans="1:15" s="49" customFormat="1" outlineLevel="2">
      <c r="A314" s="457" t="s">
        <v>80</v>
      </c>
      <c r="B314" s="457"/>
      <c r="C314" s="457"/>
      <c r="D314" s="457"/>
      <c r="E314" s="457"/>
      <c r="F314" s="457"/>
      <c r="G314" s="457"/>
      <c r="H314" s="158">
        <f>B313/B309-1</f>
        <v>0.19717410042020478</v>
      </c>
      <c r="I314" s="158">
        <f>C313/C309-1</f>
        <v>0.14995595189672706</v>
      </c>
      <c r="J314" s="158">
        <f>D313/D309-1</f>
        <v>0.47088987771484692</v>
      </c>
      <c r="K314" s="158">
        <f>E313/E309-1</f>
        <v>-0.2829447036178071</v>
      </c>
      <c r="L314" s="158">
        <f>F313/F309-1</f>
        <v>-3.5488487149757386E-2</v>
      </c>
      <c r="M314" s="158"/>
      <c r="N314" s="48"/>
      <c r="O314" s="48"/>
    </row>
    <row r="315" spans="1:15" s="10" customFormat="1" ht="15" customHeight="1" outlineLevel="2">
      <c r="A315" s="9"/>
      <c r="B315" s="9"/>
      <c r="C315" s="9"/>
      <c r="D315" s="9"/>
      <c r="E315" s="9"/>
      <c r="F315" s="9"/>
      <c r="G315" s="9"/>
      <c r="H315" s="9"/>
      <c r="J315" s="41"/>
    </row>
    <row r="316" spans="1:15" s="10" customFormat="1" ht="15" customHeight="1" outlineLevel="2">
      <c r="A316" s="9"/>
      <c r="B316" s="9"/>
      <c r="C316" s="9"/>
      <c r="D316" s="9"/>
      <c r="E316" s="9"/>
      <c r="F316" s="9"/>
      <c r="G316" s="9"/>
      <c r="H316" s="9"/>
      <c r="L316" s="42"/>
    </row>
    <row r="317" spans="1:15" s="10" customFormat="1" ht="15" customHeight="1" outlineLevel="2">
      <c r="A317" s="9"/>
      <c r="B317" s="9"/>
      <c r="C317" s="9"/>
      <c r="D317" s="9"/>
      <c r="E317" s="9"/>
      <c r="F317" s="9"/>
      <c r="G317" s="9"/>
      <c r="H317" s="9"/>
      <c r="L317" s="42"/>
    </row>
    <row r="318" spans="1:15" s="10" customFormat="1" ht="15" customHeight="1" outlineLevel="2">
      <c r="A318" s="9"/>
      <c r="B318" s="9"/>
      <c r="C318" s="9"/>
      <c r="D318" s="9"/>
      <c r="E318" s="9"/>
      <c r="F318" s="9"/>
      <c r="G318" s="9"/>
      <c r="H318" s="9"/>
    </row>
    <row r="319" spans="1:15" s="10" customFormat="1" ht="15" customHeight="1" outlineLevel="2">
      <c r="A319" s="9"/>
      <c r="B319" s="9"/>
      <c r="C319" s="9"/>
      <c r="D319" s="9"/>
      <c r="E319" s="9"/>
      <c r="F319" s="9"/>
      <c r="G319" s="9"/>
      <c r="H319" s="9"/>
    </row>
    <row r="320" spans="1:15" s="10" customFormat="1" ht="15" customHeight="1" outlineLevel="2">
      <c r="A320" s="9"/>
      <c r="B320" s="9"/>
      <c r="C320" s="9"/>
      <c r="D320" s="9"/>
      <c r="E320" s="9"/>
      <c r="F320" s="9"/>
      <c r="G320" s="9"/>
      <c r="H320" s="9"/>
    </row>
    <row r="321" spans="1:8" s="10" customFormat="1" ht="15" customHeight="1" outlineLevel="2">
      <c r="A321" s="9"/>
      <c r="B321" s="9"/>
      <c r="C321" s="9"/>
      <c r="D321" s="9"/>
      <c r="E321" s="9"/>
      <c r="F321" s="9"/>
      <c r="G321" s="9"/>
      <c r="H321" s="9"/>
    </row>
    <row r="322" spans="1:8" s="10" customFormat="1" ht="15" customHeight="1" outlineLevel="2">
      <c r="A322" s="9"/>
      <c r="B322" s="9"/>
      <c r="C322" s="9"/>
      <c r="D322" s="9"/>
      <c r="E322" s="9"/>
      <c r="F322" s="9"/>
      <c r="G322" s="9"/>
      <c r="H322" s="9"/>
    </row>
    <row r="323" spans="1:8" s="10" customFormat="1" ht="15" customHeight="1" outlineLevel="2">
      <c r="A323" s="9"/>
      <c r="B323" s="9"/>
      <c r="C323" s="9"/>
      <c r="D323" s="9"/>
      <c r="E323" s="9"/>
      <c r="F323" s="9"/>
      <c r="G323" s="9"/>
      <c r="H323" s="9"/>
    </row>
    <row r="324" spans="1:8" s="10" customFormat="1" ht="15" customHeight="1" outlineLevel="2">
      <c r="A324" s="9"/>
      <c r="B324" s="9"/>
      <c r="C324" s="9"/>
      <c r="D324" s="9"/>
      <c r="E324" s="9"/>
      <c r="F324" s="9"/>
      <c r="G324" s="9"/>
      <c r="H324" s="9"/>
    </row>
    <row r="325" spans="1:8" s="10" customFormat="1" ht="15" customHeight="1" outlineLevel="2">
      <c r="A325" s="9"/>
      <c r="B325" s="9"/>
      <c r="C325" s="9"/>
      <c r="D325" s="9"/>
      <c r="E325" s="9"/>
      <c r="F325" s="9"/>
      <c r="G325" s="9"/>
      <c r="H325" s="9"/>
    </row>
    <row r="326" spans="1:8" s="10" customFormat="1" ht="15" customHeight="1" outlineLevel="2">
      <c r="A326" s="9"/>
      <c r="B326" s="9"/>
      <c r="C326" s="9"/>
      <c r="D326" s="9"/>
      <c r="E326" s="9"/>
      <c r="F326" s="9"/>
      <c r="G326" s="9"/>
      <c r="H326" s="9"/>
    </row>
    <row r="327" spans="1:8" s="10" customFormat="1" ht="15" customHeight="1" outlineLevel="2">
      <c r="A327" s="9"/>
      <c r="B327" s="9"/>
      <c r="C327" s="9"/>
      <c r="D327" s="9"/>
      <c r="E327" s="9"/>
      <c r="F327" s="9"/>
      <c r="G327" s="9"/>
      <c r="H327" s="9"/>
    </row>
    <row r="328" spans="1:8" s="10" customFormat="1" ht="15" customHeight="1" outlineLevel="2">
      <c r="A328" s="9"/>
      <c r="B328" s="9"/>
      <c r="C328" s="9"/>
      <c r="D328" s="9"/>
      <c r="E328" s="9"/>
      <c r="F328" s="9"/>
      <c r="G328" s="9"/>
      <c r="H328" s="9"/>
    </row>
    <row r="329" spans="1:8" s="10" customFormat="1" ht="15" customHeight="1" outlineLevel="2">
      <c r="A329" s="9"/>
      <c r="B329" s="9"/>
      <c r="C329" s="9"/>
      <c r="D329" s="9"/>
      <c r="E329" s="9"/>
      <c r="F329" s="9"/>
      <c r="G329" s="9"/>
      <c r="H329" s="9"/>
    </row>
    <row r="330" spans="1:8" s="10" customFormat="1" ht="15" customHeight="1" outlineLevel="2">
      <c r="A330" s="9"/>
      <c r="B330" s="9"/>
      <c r="C330" s="9"/>
      <c r="D330" s="9"/>
      <c r="E330" s="9"/>
      <c r="F330" s="9"/>
      <c r="G330" s="9"/>
      <c r="H330" s="9"/>
    </row>
    <row r="331" spans="1:8" s="10" customFormat="1" ht="15" customHeight="1" outlineLevel="2">
      <c r="A331" s="9"/>
      <c r="B331" s="9"/>
      <c r="C331" s="9"/>
      <c r="D331" s="9"/>
      <c r="E331" s="9"/>
      <c r="F331" s="9"/>
      <c r="G331" s="9"/>
      <c r="H331" s="9"/>
    </row>
    <row r="332" spans="1:8" s="10" customFormat="1" ht="15" customHeight="1" outlineLevel="2">
      <c r="A332" s="9"/>
      <c r="B332" s="9"/>
      <c r="C332" s="9"/>
      <c r="D332" s="9"/>
      <c r="E332" s="9"/>
      <c r="F332" s="9"/>
      <c r="G332" s="9"/>
      <c r="H332" s="9"/>
    </row>
    <row r="333" spans="1:8" s="10" customFormat="1" ht="15" customHeight="1" outlineLevel="2">
      <c r="A333" s="9"/>
      <c r="B333" s="9"/>
      <c r="C333" s="9"/>
      <c r="D333" s="9"/>
      <c r="E333" s="9"/>
      <c r="F333" s="9"/>
      <c r="G333" s="9"/>
      <c r="H333" s="9"/>
    </row>
    <row r="334" spans="1:8" s="10" customFormat="1" ht="15" customHeight="1" outlineLevel="2">
      <c r="A334" s="9"/>
      <c r="B334" s="9"/>
      <c r="C334" s="9"/>
      <c r="D334" s="9"/>
      <c r="E334" s="9"/>
      <c r="F334" s="9"/>
      <c r="G334" s="9"/>
      <c r="H334" s="9"/>
    </row>
    <row r="335" spans="1:8" s="10" customFormat="1" ht="15" customHeight="1" outlineLevel="2">
      <c r="A335" s="9"/>
      <c r="B335" s="9"/>
      <c r="C335" s="9"/>
      <c r="D335" s="9"/>
      <c r="E335" s="9"/>
      <c r="F335" s="9"/>
      <c r="G335" s="9"/>
      <c r="H335" s="9"/>
    </row>
    <row r="336" spans="1:8" s="10" customFormat="1" ht="15" customHeight="1" outlineLevel="2">
      <c r="A336" s="9"/>
      <c r="B336" s="9"/>
      <c r="C336" s="9"/>
      <c r="D336" s="9"/>
      <c r="E336" s="9"/>
      <c r="F336" s="9"/>
      <c r="G336" s="9"/>
      <c r="H336" s="9"/>
    </row>
    <row r="337" spans="1:12" s="10" customFormat="1" ht="15" customHeight="1" outlineLevel="2">
      <c r="A337" s="9"/>
      <c r="B337" s="9"/>
      <c r="C337" s="9"/>
      <c r="D337" s="9"/>
      <c r="E337" s="9"/>
      <c r="F337" s="9"/>
      <c r="G337" s="9"/>
      <c r="H337" s="9"/>
    </row>
    <row r="338" spans="1:12" s="10" customFormat="1" ht="15" customHeight="1" outlineLevel="2">
      <c r="A338" s="9"/>
      <c r="B338" s="9"/>
      <c r="C338" s="9"/>
      <c r="D338" s="9"/>
      <c r="E338" s="9"/>
      <c r="F338" s="9"/>
      <c r="G338" s="9"/>
      <c r="H338" s="9"/>
    </row>
    <row r="339" spans="1:12" s="10" customFormat="1" ht="15" customHeight="1" outlineLevel="2">
      <c r="A339" s="9"/>
      <c r="B339" s="9"/>
      <c r="C339" s="9"/>
      <c r="D339" s="9"/>
      <c r="E339" s="9"/>
      <c r="F339" s="9"/>
      <c r="G339" s="9"/>
      <c r="H339" s="9"/>
    </row>
    <row r="340" spans="1:12" s="10" customFormat="1" ht="15" customHeight="1" outlineLevel="2">
      <c r="A340" s="9"/>
      <c r="B340" s="9"/>
      <c r="C340" s="9"/>
      <c r="D340" s="9"/>
      <c r="E340" s="9"/>
      <c r="F340" s="9"/>
      <c r="G340" s="9"/>
      <c r="H340" s="9"/>
    </row>
    <row r="341" spans="1:12" s="466" customFormat="1" ht="15" customHeight="1" outlineLevel="2" collapsed="1"/>
    <row r="342" spans="1:12" s="467" customFormat="1" ht="24.75" customHeight="1" outlineLevel="1" thickBot="1">
      <c r="A342" s="467" t="s">
        <v>123</v>
      </c>
    </row>
    <row r="343" spans="1:12" s="1" customFormat="1" ht="18.600000000000001" customHeight="1" outlineLevel="2">
      <c r="A343" s="414" t="s">
        <v>13</v>
      </c>
      <c r="B343" s="476" t="s">
        <v>1</v>
      </c>
      <c r="C343" s="476" t="s">
        <v>10</v>
      </c>
      <c r="D343" s="476" t="s">
        <v>11</v>
      </c>
      <c r="E343" s="418" t="s">
        <v>19</v>
      </c>
      <c r="F343" s="478" t="s">
        <v>20</v>
      </c>
      <c r="G343" s="3" t="s">
        <v>24</v>
      </c>
      <c r="H343" s="464" t="s">
        <v>112</v>
      </c>
      <c r="I343" s="465"/>
      <c r="J343" s="475" t="s">
        <v>111</v>
      </c>
      <c r="K343" s="475"/>
    </row>
    <row r="344" spans="1:12" s="205" customFormat="1" ht="36" customHeight="1" outlineLevel="2" thickBot="1">
      <c r="A344" s="415"/>
      <c r="B344" s="477"/>
      <c r="C344" s="477"/>
      <c r="D344" s="477"/>
      <c r="E344" s="419"/>
      <c r="F344" s="479"/>
      <c r="G344" s="3"/>
      <c r="H344" s="384" t="s">
        <v>19</v>
      </c>
      <c r="I344" s="386" t="s">
        <v>20</v>
      </c>
      <c r="J344" s="383" t="s">
        <v>19</v>
      </c>
      <c r="K344" s="383" t="s">
        <v>20</v>
      </c>
    </row>
    <row r="345" spans="1:12" s="1" customFormat="1" ht="18" customHeight="1" outlineLevel="2">
      <c r="A345" s="209" t="s">
        <v>8</v>
      </c>
      <c r="B345" s="379">
        <v>1023.04386823</v>
      </c>
      <c r="C345" s="379">
        <v>167.84592974</v>
      </c>
      <c r="D345" s="380">
        <v>64.663807169999998</v>
      </c>
      <c r="E345" s="381">
        <v>1255.5536051399997</v>
      </c>
      <c r="F345" s="382">
        <v>2482.5946051399997</v>
      </c>
      <c r="G345" s="44"/>
      <c r="H345" s="140">
        <v>3.5894078640972715E-2</v>
      </c>
      <c r="I345" s="387">
        <v>3.4099772434676989E-2</v>
      </c>
      <c r="J345" s="385">
        <v>0.14198065141393901</v>
      </c>
      <c r="K345" s="385">
        <v>0.14995595189672706</v>
      </c>
      <c r="L345" s="45"/>
    </row>
    <row r="346" spans="1:12" s="1" customFormat="1" ht="18" customHeight="1" outlineLevel="2">
      <c r="A346" s="17" t="s">
        <v>6</v>
      </c>
      <c r="B346" s="225">
        <v>37.834680380000002</v>
      </c>
      <c r="C346" s="225">
        <v>0</v>
      </c>
      <c r="D346" s="224">
        <v>0</v>
      </c>
      <c r="E346" s="164">
        <v>37.834680380000002</v>
      </c>
      <c r="F346" s="135">
        <v>37.834680380000002</v>
      </c>
      <c r="G346" s="44"/>
      <c r="H346" s="140">
        <v>0.1585966087073567</v>
      </c>
      <c r="I346" s="387">
        <v>0.1585966087073567</v>
      </c>
      <c r="J346" s="385">
        <v>0.47088987771484692</v>
      </c>
      <c r="K346" s="385">
        <v>0.47088987771484692</v>
      </c>
      <c r="L346" s="45"/>
    </row>
    <row r="347" spans="1:12" s="1" customFormat="1" ht="18" customHeight="1" outlineLevel="2">
      <c r="A347" s="16" t="s">
        <v>3</v>
      </c>
      <c r="B347" s="225">
        <v>22.082581090000001</v>
      </c>
      <c r="C347" s="225">
        <v>0</v>
      </c>
      <c r="D347" s="224">
        <v>7.0059836999999998</v>
      </c>
      <c r="E347" s="164">
        <v>29.08856479</v>
      </c>
      <c r="F347" s="135">
        <v>29.08856479</v>
      </c>
      <c r="G347" s="178"/>
      <c r="H347" s="140">
        <v>7.7350338032051713E-3</v>
      </c>
      <c r="I347" s="387">
        <v>7.7350338032051713E-3</v>
      </c>
      <c r="J347" s="385">
        <v>-0.1155452289357799</v>
      </c>
      <c r="K347" s="385">
        <v>-0.2829447036178071</v>
      </c>
      <c r="L347" s="45"/>
    </row>
    <row r="348" spans="1:12" s="1" customFormat="1" ht="18" customHeight="1" outlineLevel="2">
      <c r="A348" s="33" t="s">
        <v>2</v>
      </c>
      <c r="B348" s="224">
        <v>55.276352060000001</v>
      </c>
      <c r="C348" s="224">
        <v>2.2343943300000002</v>
      </c>
      <c r="D348" s="224">
        <v>5.7851107600000011</v>
      </c>
      <c r="E348" s="165">
        <v>63.295857150000003</v>
      </c>
      <c r="F348" s="135">
        <v>63.295857150000003</v>
      </c>
      <c r="G348" s="44"/>
      <c r="H348" s="140">
        <v>0.17136162931079379</v>
      </c>
      <c r="I348" s="387">
        <v>0.17136162931079379</v>
      </c>
      <c r="J348" s="385">
        <v>-3.5488487149757386E-2</v>
      </c>
      <c r="K348" s="385">
        <v>-3.5488487149757386E-2</v>
      </c>
      <c r="L348" s="45"/>
    </row>
    <row r="349" spans="1:12" s="1" customFormat="1" ht="18" customHeight="1" outlineLevel="2">
      <c r="A349" s="34" t="s">
        <v>4</v>
      </c>
      <c r="B349" s="134">
        <v>43.53714978</v>
      </c>
      <c r="C349" s="134">
        <v>0</v>
      </c>
      <c r="D349" s="134">
        <v>4.1292</v>
      </c>
      <c r="E349" s="166">
        <v>47.666349779999997</v>
      </c>
      <c r="F349" s="136">
        <v>58.401349779999997</v>
      </c>
      <c r="G349" s="44"/>
      <c r="H349" s="140">
        <v>-7.0277765236154144E-3</v>
      </c>
      <c r="I349" s="387">
        <v>-5.7433904328879626E-3</v>
      </c>
      <c r="J349" s="385">
        <v>0.32618738182564222</v>
      </c>
      <c r="K349" s="385">
        <v>0.36040470045961159</v>
      </c>
    </row>
    <row r="350" spans="1:12" s="1" customFormat="1" ht="18" customHeight="1" outlineLevel="2">
      <c r="A350" s="17" t="s">
        <v>78</v>
      </c>
      <c r="B350" s="225">
        <v>248.54470130999991</v>
      </c>
      <c r="C350" s="225">
        <v>40.520512479999994</v>
      </c>
      <c r="D350" s="225">
        <v>13.844514480000001</v>
      </c>
      <c r="E350" s="164">
        <v>302.9097282699999</v>
      </c>
      <c r="F350" s="135">
        <v>302.9097282699999</v>
      </c>
      <c r="G350" s="44"/>
      <c r="H350" s="140">
        <v>4.6218133591103383E-2</v>
      </c>
      <c r="I350" s="387">
        <v>4.6218133591103383E-2</v>
      </c>
      <c r="J350" s="385">
        <v>0.56707472508094581</v>
      </c>
      <c r="K350" s="385">
        <v>0.56707472508094581</v>
      </c>
    </row>
    <row r="351" spans="1:12" s="1" customFormat="1" ht="18" customHeight="1" outlineLevel="2">
      <c r="A351" s="17" t="s">
        <v>104</v>
      </c>
      <c r="B351" s="225">
        <v>21.05121231</v>
      </c>
      <c r="C351" s="225">
        <v>0</v>
      </c>
      <c r="D351" s="225">
        <v>0</v>
      </c>
      <c r="E351" s="164">
        <v>21.05121231</v>
      </c>
      <c r="F351" s="135">
        <v>21.05121231</v>
      </c>
      <c r="G351" s="138"/>
      <c r="H351" s="140">
        <v>-7.0059685174395092E-3</v>
      </c>
      <c r="I351" s="387">
        <v>-7.0059685174395092E-3</v>
      </c>
      <c r="J351" s="385">
        <v>0.90568331396345725</v>
      </c>
      <c r="K351" s="385">
        <v>0.90568331396345725</v>
      </c>
    </row>
    <row r="352" spans="1:12" s="1" customFormat="1" ht="30" customHeight="1" outlineLevel="2">
      <c r="A352" s="17" t="s">
        <v>15</v>
      </c>
      <c r="B352" s="225">
        <v>1402.7186819400001</v>
      </c>
      <c r="C352" s="225">
        <v>213.46967591000006</v>
      </c>
      <c r="D352" s="225">
        <v>93.669484709999992</v>
      </c>
      <c r="E352" s="164">
        <v>1709.8578425600001</v>
      </c>
      <c r="F352" s="135">
        <v>2945.1428425600002</v>
      </c>
      <c r="G352" s="44"/>
      <c r="H352" s="140">
        <v>3.4601755621032515E-2</v>
      </c>
      <c r="I352" s="387">
        <v>3.3800066428651743E-2</v>
      </c>
      <c r="J352" s="385">
        <v>0.18388241180434606</v>
      </c>
      <c r="K352" s="385">
        <v>0.16307940560891043</v>
      </c>
    </row>
    <row r="353" spans="1:15" s="1" customFormat="1" ht="18" customHeight="1" outlineLevel="2" thickBot="1">
      <c r="A353" s="18" t="s">
        <v>5</v>
      </c>
      <c r="B353" s="39">
        <f>SUM(B349:B352)</f>
        <v>1715.85174534</v>
      </c>
      <c r="C353" s="39">
        <f>SUM(C349:C352)</f>
        <v>253.99018839000007</v>
      </c>
      <c r="D353" s="39">
        <f>SUM(D349:D352)</f>
        <v>111.64319918999999</v>
      </c>
      <c r="E353" s="28">
        <f t="shared" ref="E353" si="17">SUM(B353:D353)</f>
        <v>2081.4851329200001</v>
      </c>
      <c r="F353" s="29">
        <f>SUM(F349:F352)</f>
        <v>3327.5051329200001</v>
      </c>
      <c r="G353" s="45"/>
      <c r="H353" s="140">
        <v>3.4841799407803409E-2</v>
      </c>
      <c r="I353" s="387">
        <v>3.392670794848085E-2</v>
      </c>
      <c r="J353" s="385">
        <v>0.2356214776862684</v>
      </c>
      <c r="K353" s="385">
        <v>0.19717410042020478</v>
      </c>
    </row>
    <row r="354" spans="1:15" s="1" customFormat="1" ht="18" hidden="1" customHeight="1" outlineLevel="3">
      <c r="A354" s="3" t="s">
        <v>21</v>
      </c>
      <c r="B354" s="7">
        <f>B353/B355</f>
        <v>0.60119064570502323</v>
      </c>
      <c r="C354" s="7">
        <f>C353/C355</f>
        <v>0.59893385870340943</v>
      </c>
      <c r="D354" s="7">
        <f>D353/D355</f>
        <v>0.59039831022032152</v>
      </c>
      <c r="E354" s="7">
        <f>E353/E355</f>
        <v>0.60032602960150083</v>
      </c>
      <c r="F354" s="52">
        <f>F353/F355</f>
        <v>0.56015598191479243</v>
      </c>
      <c r="H354" s="388">
        <v>-3.4353550294839996E-3</v>
      </c>
      <c r="I354" s="389">
        <v>-1.8781946160860707E-3</v>
      </c>
      <c r="J354" s="390">
        <v>3.6410027183918503E-2</v>
      </c>
      <c r="K354" s="390">
        <v>2.1824092030509945E-2</v>
      </c>
    </row>
    <row r="355" spans="1:15" s="1" customFormat="1" ht="18" customHeight="1" outlineLevel="2" collapsed="1" thickBot="1">
      <c r="A355" s="35" t="s">
        <v>18</v>
      </c>
      <c r="B355" s="37">
        <f>SUM(B345:B352)</f>
        <v>2854.0892271000002</v>
      </c>
      <c r="C355" s="37">
        <f>SUM(C345:C352)</f>
        <v>424.07051246000003</v>
      </c>
      <c r="D355" s="37">
        <f>SUM(D345:D352)</f>
        <v>189.09810081999998</v>
      </c>
      <c r="E355" s="37">
        <f>SUM(B355:D355)</f>
        <v>3467.2578403800003</v>
      </c>
      <c r="F355" s="15">
        <f>SUM(F345:F352)</f>
        <v>5940.3188403799995</v>
      </c>
      <c r="G355" s="124"/>
      <c r="H355" s="391">
        <v>3.8409103343636897E-2</v>
      </c>
      <c r="I355" s="392">
        <v>3.5872277683378639E-2</v>
      </c>
      <c r="J355" s="393">
        <v>0.19221297100302803</v>
      </c>
      <c r="K355" s="393">
        <v>0.17160488753132563</v>
      </c>
    </row>
    <row r="356" spans="1:15" s="49" customFormat="1" ht="18" customHeight="1" outlineLevel="2">
      <c r="A356" s="457" t="s">
        <v>71</v>
      </c>
      <c r="B356" s="457"/>
      <c r="C356" s="457"/>
      <c r="D356" s="457"/>
      <c r="E356" s="457"/>
      <c r="F356" s="457"/>
      <c r="G356" s="1"/>
      <c r="H356" s="46"/>
      <c r="I356" s="46"/>
      <c r="J356" s="46"/>
      <c r="K356" s="46"/>
      <c r="L356" s="48"/>
      <c r="M356" s="48"/>
      <c r="N356" s="48"/>
      <c r="O356" s="48"/>
    </row>
    <row r="357" spans="1:15" s="1" customFormat="1" ht="12.6" customHeight="1" outlineLevel="2"/>
    <row r="358" spans="1:15" s="1" customFormat="1" ht="12.6" customHeight="1" outlineLevel="2"/>
    <row r="359" spans="1:15" s="1" customFormat="1" ht="12.6" customHeight="1" outlineLevel="2"/>
    <row r="360" spans="1:15" s="1" customFormat="1" ht="12.6" customHeight="1" outlineLevel="2"/>
    <row r="361" spans="1:15" s="1" customFormat="1" ht="12.6" customHeight="1" outlineLevel="2"/>
    <row r="362" spans="1:15" s="1" customFormat="1" ht="12.6" customHeight="1" outlineLevel="2"/>
    <row r="363" spans="1:15" s="1" customFormat="1" ht="12.6" customHeight="1" outlineLevel="2"/>
    <row r="364" spans="1:15" s="1" customFormat="1" ht="12.6" customHeight="1" outlineLevel="2"/>
    <row r="365" spans="1:15" s="1" customFormat="1" ht="12.6" customHeight="1" outlineLevel="2"/>
    <row r="366" spans="1:15" s="1" customFormat="1" ht="12.6" customHeight="1" outlineLevel="2"/>
    <row r="367" spans="1:15" s="1" customFormat="1" ht="12.6" customHeight="1" outlineLevel="2"/>
    <row r="368" spans="1:15" s="1" customFormat="1" ht="12.6" customHeight="1" outlineLevel="2"/>
    <row r="369" s="1" customFormat="1" ht="12.6" customHeight="1" outlineLevel="2"/>
    <row r="370" s="1" customFormat="1" ht="12.6" customHeight="1" outlineLevel="2"/>
    <row r="371" s="1" customFormat="1" ht="12.6" customHeight="1" outlineLevel="2"/>
    <row r="372" s="1" customFormat="1" ht="12.6" customHeight="1" outlineLevel="2"/>
    <row r="373" s="1" customFormat="1" ht="12.6" customHeight="1" outlineLevel="2"/>
    <row r="374" s="1" customFormat="1" ht="12.6" customHeight="1" outlineLevel="2"/>
    <row r="375" s="1" customFormat="1" ht="12.6" customHeight="1" outlineLevel="2"/>
    <row r="376" s="1" customFormat="1" ht="12.6" customHeight="1" outlineLevel="2"/>
    <row r="377" s="1" customFormat="1" ht="12.6" customHeight="1" outlineLevel="2"/>
    <row r="378" s="1" customFormat="1" ht="12.6" customHeight="1" outlineLevel="2"/>
    <row r="379" s="1" customFormat="1" ht="12.6" customHeight="1" outlineLevel="2"/>
    <row r="380" s="1" customFormat="1" ht="12.6" customHeight="1" outlineLevel="2"/>
    <row r="381" s="1" customFormat="1" ht="12.6" customHeight="1" outlineLevel="2"/>
    <row r="382" s="1" customFormat="1" ht="12.6" customHeight="1" outlineLevel="2"/>
    <row r="383" s="1" customFormat="1" ht="12.6" customHeight="1" outlineLevel="2"/>
    <row r="384" s="1" customFormat="1" ht="12.6" customHeight="1" outlineLevel="2"/>
    <row r="385" spans="5:5" s="1" customFormat="1" ht="12.6" customHeight="1" outlineLevel="2"/>
    <row r="386" spans="5:5" s="1" customFormat="1" outlineLevel="2">
      <c r="E386" s="2"/>
    </row>
    <row r="387" spans="5:5" s="1" customFormat="1" outlineLevel="2"/>
    <row r="388" spans="5:5" s="1" customFormat="1" outlineLevel="2"/>
    <row r="389" spans="5:5" s="1" customFormat="1" outlineLevel="2"/>
    <row r="390" spans="5:5" s="1" customFormat="1" outlineLevel="2"/>
    <row r="391" spans="5:5" s="1" customFormat="1" outlineLevel="2"/>
    <row r="392" spans="5:5" s="1" customFormat="1" outlineLevel="2"/>
    <row r="393" spans="5:5" s="1" customFormat="1" outlineLevel="2"/>
    <row r="394" spans="5:5" s="1" customFormat="1" outlineLevel="2"/>
    <row r="395" spans="5:5" s="1" customFormat="1" outlineLevel="2"/>
    <row r="396" spans="5:5" s="1" customFormat="1" outlineLevel="2"/>
    <row r="397" spans="5:5" s="1" customFormat="1" outlineLevel="2"/>
    <row r="398" spans="5:5" s="1" customFormat="1" outlineLevel="2"/>
    <row r="399" spans="5:5" s="1" customFormat="1" outlineLevel="2"/>
    <row r="400" spans="5:5" s="1" customFormat="1" outlineLevel="2"/>
    <row r="401" s="1" customFormat="1" outlineLevel="2"/>
    <row r="402" s="1" customFormat="1" outlineLevel="2"/>
    <row r="403" s="1" customFormat="1" outlineLevel="2"/>
    <row r="404" s="1" customFormat="1" outlineLevel="2"/>
    <row r="405" s="1" customFormat="1" outlineLevel="2"/>
    <row r="406" s="1" customFormat="1" outlineLevel="2"/>
    <row r="407" outlineLevel="1"/>
  </sheetData>
  <mergeCells count="82">
    <mergeCell ref="J343:K343"/>
    <mergeCell ref="A343:A344"/>
    <mergeCell ref="B343:B344"/>
    <mergeCell ref="C343:C344"/>
    <mergeCell ref="D343:D344"/>
    <mergeCell ref="E343:E344"/>
    <mergeCell ref="F343:F344"/>
    <mergeCell ref="A307:XFD307"/>
    <mergeCell ref="A314:G314"/>
    <mergeCell ref="B229:D229"/>
    <mergeCell ref="E229:G229"/>
    <mergeCell ref="B230:D230"/>
    <mergeCell ref="E230:G230"/>
    <mergeCell ref="A246:G246"/>
    <mergeCell ref="B244:D244"/>
    <mergeCell ref="E244:G244"/>
    <mergeCell ref="E233:G233"/>
    <mergeCell ref="B236:D236"/>
    <mergeCell ref="E236:G236"/>
    <mergeCell ref="E240:G240"/>
    <mergeCell ref="B240:D240"/>
    <mergeCell ref="B242:D242"/>
    <mergeCell ref="E242:G242"/>
    <mergeCell ref="A356:F356"/>
    <mergeCell ref="A273:H273"/>
    <mergeCell ref="A248:XFD248"/>
    <mergeCell ref="A250:F250"/>
    <mergeCell ref="H250:O250"/>
    <mergeCell ref="A256:XFD256"/>
    <mergeCell ref="A264:F264"/>
    <mergeCell ref="A270:XFD270"/>
    <mergeCell ref="A272:XFD272"/>
    <mergeCell ref="H343:I343"/>
    <mergeCell ref="A306:XFD306"/>
    <mergeCell ref="A341:XFD341"/>
    <mergeCell ref="A257:F257"/>
    <mergeCell ref="A263:XFD263"/>
    <mergeCell ref="A342:XFD342"/>
    <mergeCell ref="A271:F271"/>
    <mergeCell ref="B232:D232"/>
    <mergeCell ref="E232:G232"/>
    <mergeCell ref="B233:D233"/>
    <mergeCell ref="B231:D231"/>
    <mergeCell ref="E231:G231"/>
    <mergeCell ref="A1:XFD1"/>
    <mergeCell ref="A2:XFD2"/>
    <mergeCell ref="A3:XFD3"/>
    <mergeCell ref="A43:XFD43"/>
    <mergeCell ref="A81:XFD81"/>
    <mergeCell ref="A22:L22"/>
    <mergeCell ref="A79:E79"/>
    <mergeCell ref="A80:XFD80"/>
    <mergeCell ref="A42:XFD42"/>
    <mergeCell ref="A222:E222"/>
    <mergeCell ref="E228:G228"/>
    <mergeCell ref="A117:D117"/>
    <mergeCell ref="A138:L138"/>
    <mergeCell ref="A199:E199"/>
    <mergeCell ref="A119:XFD119"/>
    <mergeCell ref="A175:E175"/>
    <mergeCell ref="A180:XFD180"/>
    <mergeCell ref="A118:XFD118"/>
    <mergeCell ref="A227:XFD227"/>
    <mergeCell ref="B228:D228"/>
    <mergeCell ref="B234:D234"/>
    <mergeCell ref="E234:G234"/>
    <mergeCell ref="B235:D235"/>
    <mergeCell ref="E235:G235"/>
    <mergeCell ref="B237:D237"/>
    <mergeCell ref="E237:G237"/>
    <mergeCell ref="B238:D238"/>
    <mergeCell ref="E238:G238"/>
    <mergeCell ref="B239:D239"/>
    <mergeCell ref="E239:G239"/>
    <mergeCell ref="A249:XFD249"/>
    <mergeCell ref="A247:XFD247"/>
    <mergeCell ref="B245:D245"/>
    <mergeCell ref="E245:G245"/>
    <mergeCell ref="B241:D241"/>
    <mergeCell ref="E241:G241"/>
    <mergeCell ref="B243:D243"/>
    <mergeCell ref="E243:G243"/>
  </mergeCells>
  <conditionalFormatting sqref="A3 D4:L4 C82:D82">
    <cfRule type="cellIs" dxfId="17" priority="27" stopIfTrue="1" operator="lessThan">
      <formula>0</formula>
    </cfRule>
  </conditionalFormatting>
  <conditionalFormatting sqref="A43">
    <cfRule type="cellIs" dxfId="16" priority="26" stopIfTrue="1" operator="lessThan">
      <formula>0</formula>
    </cfRule>
  </conditionalFormatting>
  <conditionalFormatting sqref="C44:E44">
    <cfRule type="cellIs" dxfId="15" priority="25" stopIfTrue="1" operator="lessThan">
      <formula>0</formula>
    </cfRule>
  </conditionalFormatting>
  <conditionalFormatting sqref="C4">
    <cfRule type="cellIs" dxfId="14" priority="24" stopIfTrue="1" operator="lessThan">
      <formula>0</formula>
    </cfRule>
  </conditionalFormatting>
  <conditionalFormatting sqref="A81">
    <cfRule type="cellIs" dxfId="13" priority="23" stopIfTrue="1" operator="lessThan">
      <formula>0</formula>
    </cfRule>
  </conditionalFormatting>
  <conditionalFormatting sqref="C181:E181">
    <cfRule type="cellIs" dxfId="12" priority="21" stopIfTrue="1" operator="lessThan">
      <formula>0</formula>
    </cfRule>
  </conditionalFormatting>
  <conditionalFormatting sqref="A119">
    <cfRule type="cellIs" dxfId="11" priority="22" stopIfTrue="1" operator="lessThan">
      <formula>0</formula>
    </cfRule>
  </conditionalFormatting>
  <conditionalFormatting sqref="A180">
    <cfRule type="cellIs" dxfId="10" priority="20" stopIfTrue="1" operator="lessThan">
      <formula>0</formula>
    </cfRule>
  </conditionalFormatting>
  <conditionalFormatting sqref="A227">
    <cfRule type="cellIs" dxfId="9" priority="19" stopIfTrue="1" operator="lessThan">
      <formula>0</formula>
    </cfRule>
  </conditionalFormatting>
  <conditionalFormatting sqref="D120:L120">
    <cfRule type="cellIs" dxfId="8" priority="18" stopIfTrue="1" operator="lessThan">
      <formula>0</formula>
    </cfRule>
  </conditionalFormatting>
  <conditionalFormatting sqref="C120">
    <cfRule type="cellIs" dxfId="7" priority="17" stopIfTrue="1" operator="lessThan">
      <formula>0</formula>
    </cfRule>
  </conditionalFormatting>
  <conditionalFormatting sqref="C158">
    <cfRule type="cellIs" dxfId="6" priority="15" stopIfTrue="1" operator="lessThan">
      <formula>0</formula>
    </cfRule>
  </conditionalFormatting>
  <conditionalFormatting sqref="D158">
    <cfRule type="cellIs" dxfId="5" priority="14" stopIfTrue="1" operator="lessThan">
      <formula>0</formula>
    </cfRule>
  </conditionalFormatting>
  <conditionalFormatting sqref="E158">
    <cfRule type="cellIs" dxfId="4" priority="13" stopIfTrue="1" operator="lessThan">
      <formula>0</formula>
    </cfRule>
  </conditionalFormatting>
  <conditionalFormatting sqref="C205:E205">
    <cfRule type="cellIs" dxfId="3" priority="4" stopIfTrue="1" operator="lessThan">
      <formula>0</formula>
    </cfRule>
  </conditionalFormatting>
  <conditionalFormatting sqref="H252:O255">
    <cfRule type="cellIs" dxfId="2" priority="3" operator="lessThan">
      <formula>0</formula>
    </cfRule>
  </conditionalFormatting>
  <conditionalFormatting sqref="H345:I355">
    <cfRule type="cellIs" dxfId="1" priority="2" operator="lessThan">
      <formula>0</formula>
    </cfRule>
  </conditionalFormatting>
  <conditionalFormatting sqref="J345:K35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НПФ в управлінні</vt:lpstr>
      <vt:lpstr>Адміністрування НПФ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2025-06-12T10:27:10Z</dcterms:modified>
</cp:coreProperties>
</file>