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 2024\"/>
    </mc:Choice>
  </mc:AlternateContent>
  <xr:revisionPtr revIDLastSave="0" documentId="8_{7D58EC5B-6379-46F2-B9C6-B7782489E0B2}" xr6:coauthVersionLast="47" xr6:coauthVersionMax="47" xr10:uidLastSave="{00000000-0000-0000-0000-000000000000}"/>
  <bookViews>
    <workbookView xWindow="-120" yWindow="-120" windowWidth="29040" windowHeight="15840" tabRatio="904" xr2:uid="{54D88DD7-DDD0-4237-AB58-87C97DDF7A71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'інд+дох'!$A$26:$C$26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4" l="1"/>
  <c r="E63" i="14"/>
  <c r="E64" i="14"/>
  <c r="E65" i="14"/>
  <c r="E66" i="14"/>
  <c r="D63" i="14"/>
  <c r="D64" i="14"/>
  <c r="D65" i="14"/>
  <c r="D66" i="14"/>
  <c r="C63" i="14"/>
  <c r="C64" i="14"/>
  <c r="C65" i="14"/>
  <c r="C66" i="14"/>
  <c r="B63" i="14"/>
  <c r="B64" i="14"/>
  <c r="B65" i="14"/>
  <c r="B66" i="14"/>
  <c r="E67" i="14"/>
  <c r="D67" i="14"/>
  <c r="C67" i="14"/>
  <c r="B67" i="14"/>
  <c r="E36" i="20"/>
  <c r="D36" i="20"/>
  <c r="C36" i="20"/>
  <c r="B36" i="20"/>
  <c r="F5" i="23"/>
  <c r="E5" i="23"/>
  <c r="K6" i="24"/>
  <c r="I6" i="24"/>
  <c r="G6" i="24"/>
  <c r="F6" i="24"/>
  <c r="E6" i="24"/>
  <c r="K20" i="21"/>
  <c r="C19" i="12"/>
  <c r="C23" i="12"/>
  <c r="D23" i="12" s="1"/>
  <c r="C26" i="12"/>
  <c r="D26" i="12" s="1"/>
  <c r="C27" i="12"/>
  <c r="D27" i="12"/>
  <c r="C28" i="12"/>
  <c r="D28" i="12" s="1"/>
  <c r="C29" i="12"/>
  <c r="D29" i="12"/>
  <c r="C30" i="12"/>
  <c r="D30" i="12" s="1"/>
  <c r="C31" i="12"/>
  <c r="D31" i="12"/>
  <c r="C32" i="12"/>
  <c r="D32" i="12" s="1"/>
  <c r="C33" i="12"/>
  <c r="D33" i="12"/>
  <c r="B26" i="12"/>
  <c r="B27" i="12"/>
  <c r="B28" i="12"/>
  <c r="B29" i="12"/>
  <c r="B30" i="12"/>
  <c r="B31" i="12"/>
  <c r="B32" i="12"/>
  <c r="B33" i="12"/>
  <c r="C25" i="12"/>
  <c r="D25" i="12" s="1"/>
  <c r="B25" i="12"/>
  <c r="C24" i="12"/>
  <c r="B24" i="12"/>
  <c r="E35" i="20"/>
  <c r="D35" i="20"/>
  <c r="C35" i="20"/>
  <c r="B35" i="20"/>
  <c r="E35" i="17"/>
  <c r="D35" i="17"/>
  <c r="C35" i="17"/>
  <c r="B35" i="17"/>
  <c r="E62" i="14"/>
  <c r="E61" i="14"/>
  <c r="E60" i="14"/>
  <c r="E59" i="14"/>
  <c r="E58" i="14"/>
  <c r="E68" i="14" s="1"/>
  <c r="D62" i="14"/>
  <c r="D61" i="14"/>
  <c r="D60" i="14"/>
  <c r="D59" i="14"/>
  <c r="D58" i="14"/>
  <c r="C62" i="14"/>
  <c r="C61" i="14"/>
  <c r="C60" i="14"/>
  <c r="C68" i="14" s="1"/>
  <c r="C69" i="14" s="1"/>
  <c r="C59" i="14"/>
  <c r="C58" i="14"/>
  <c r="B62" i="14"/>
  <c r="B61" i="14"/>
  <c r="B60" i="14"/>
  <c r="B59" i="14"/>
  <c r="B58" i="14"/>
  <c r="I20" i="21"/>
  <c r="H20" i="21"/>
  <c r="G20" i="21"/>
  <c r="F20" i="21"/>
  <c r="E20" i="21"/>
  <c r="D24" i="12"/>
  <c r="D19" i="12"/>
  <c r="E69" i="14" l="1"/>
</calcChain>
</file>

<file path=xl/sharedStrings.xml><?xml version="1.0" encoding="utf-8"?>
<sst xmlns="http://schemas.openxmlformats.org/spreadsheetml/2006/main" count="364" uniqueCount="120">
  <si>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</si>
  <si>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</si>
  <si>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</si>
  <si>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</si>
  <si>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</si>
  <si>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</si>
  <si>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</si>
  <si>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</si>
  <si>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</si>
  <si>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</si>
  <si>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</si>
  <si>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</si>
  <si>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</si>
  <si>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</si>
  <si>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</si>
  <si>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</si>
  <si>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</si>
  <si>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</si>
  <si>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</si>
  <si>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</si>
  <si>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</si>
  <si>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</si>
  <si>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</si>
  <si>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</si>
  <si>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</si>
  <si>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</si>
  <si>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</si>
  <si>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</si>
  <si>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</si>
  <si>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</si>
  <si>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</si>
  <si>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</si>
  <si>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</si>
  <si>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</si>
  <si>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недиверс.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</si>
  <si>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</si>
  <si>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</si>
  <si>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</si>
  <si>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</si>
  <si>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</si>
  <si>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</si>
  <si>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</si>
  <si>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</si>
  <si>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</si>
  <si>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</si>
  <si>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</si>
  <si>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</si>
  <si>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</si>
  <si>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</si>
  <si>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</si>
  <si>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</si>
  <si>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</si>
  <si>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</si>
  <si>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</si>
  <si>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</si>
  <si>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</si>
  <si>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</si>
  <si>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</si>
  <si>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</si>
  <si>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</si>
  <si>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</si>
  <si>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</si>
  <si>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</si>
  <si>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</si>
  <si>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</si>
  <si>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</si>
  <si>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</si>
  <si>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</si>
  <si>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</si>
  <si>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</si>
  <si>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</si>
  <si>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</si>
  <si>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</si>
  <si>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</si>
  <si>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</si>
  <si>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</si>
  <si>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</si>
  <si>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</si>
  <si>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</si>
  <si>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</si>
  <si>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</si>
  <si>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</si>
  <si>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</si>
  <si>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</si>
  <si>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</si>
  <si>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</si>
  <si>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</si>
  <si>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</si>
  <si>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</si>
  <si>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</si>
  <si>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</si>
  <si>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</si>
  <si>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</si>
  <si>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</si>
  <si>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КІНТО-Казначейський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</si>
  <si>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</si>
  <si>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</si>
  <si>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</si>
  <si>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</si>
  <si>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</si>
  <si>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</si>
  <si>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</si>
  <si>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</si>
  <si>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</si>
  <si>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</si>
  <si>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</si>
  <si>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ТАСК Ресурс</t>
  </si>
  <si>
    <t>SHANGHAI SE COMPOSITE (Китай)</t>
  </si>
  <si>
    <t>Аргентум</t>
  </si>
  <si>
    <t>ТОВ КУА "ОЗОН"</t>
  </si>
  <si>
    <t>http://ozoncap.com/</t>
  </si>
  <si>
    <t>КІНТО-Голд</t>
  </si>
  <si>
    <t>спец. банк. мет.</t>
  </si>
  <si>
    <t>ПрАТ "КІНТО"</t>
  </si>
  <si>
    <t>DJI (США)</t>
  </si>
  <si>
    <t>S&amp;P 500 (США)</t>
  </si>
  <si>
    <t>липень</t>
  </si>
  <si>
    <t>серпень</t>
  </si>
  <si>
    <t>з початку 2024 року</t>
  </si>
  <si>
    <t>WIG20 (Польща)*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</si>
</sst>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10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1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7" applyNumberFormat="1" applyFont="1" applyFill="1" applyBorder="1" applyAlignment="1">
      <alignment horizontal="right" vertical="center" wrapText="1" indent="1"/>
    </xf>
    <xf numFmtId="3" fontId="21" fillId="0" borderId="16" xfId="7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8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1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1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8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8" applyNumberFormat="1" applyFont="1" applyFill="1" applyBorder="1" applyAlignment="1">
      <alignment horizontal="center" vertical="center" wrapTex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0" fontId="15" fillId="0" borderId="52" xfId="3" applyFont="1" applyFill="1" applyBorder="1" applyAlignment="1">
      <alignment vertical="center" wrapText="1"/>
    </xf>
    <xf numFmtId="4" fontId="15" fillId="0" borderId="53" xfId="3" applyNumberFormat="1" applyFont="1" applyFill="1" applyBorder="1" applyAlignment="1">
      <alignment horizontal="center" vertical="center" wrapText="1"/>
    </xf>
    <xf numFmtId="3" fontId="15" fillId="0" borderId="53" xfId="3" applyNumberFormat="1" applyFont="1" applyFill="1" applyBorder="1" applyAlignment="1">
      <alignment horizontal="center" vertical="center" wrapText="1"/>
    </xf>
    <xf numFmtId="4" fontId="15" fillId="0" borderId="53" xfId="3" applyNumberFormat="1" applyFont="1" applyFill="1" applyBorder="1" applyAlignment="1">
      <alignment horizontal="right" vertical="center" wrapText="1" indent="1"/>
    </xf>
    <xf numFmtId="3" fontId="15" fillId="0" borderId="53" xfId="3" applyNumberFormat="1" applyFont="1" applyFill="1" applyBorder="1" applyAlignment="1">
      <alignment horizontal="right" vertical="center" wrapText="1" indent="1"/>
    </xf>
    <xf numFmtId="3" fontId="10" fillId="0" borderId="53" xfId="0" applyNumberFormat="1" applyFont="1" applyBorder="1" applyAlignment="1">
      <alignment horizontal="right" vertical="center" indent="1"/>
    </xf>
    <xf numFmtId="0" fontId="15" fillId="0" borderId="53" xfId="3" applyFont="1" applyFill="1" applyBorder="1" applyAlignment="1">
      <alignment vertical="center" wrapText="1"/>
    </xf>
    <xf numFmtId="0" fontId="16" fillId="0" borderId="54" xfId="1" applyFont="1" applyFill="1" applyBorder="1" applyAlignment="1" applyProtection="1">
      <alignment vertical="center" wrapText="1"/>
    </xf>
    <xf numFmtId="0" fontId="15" fillId="0" borderId="50" xfId="4" applyFont="1" applyFill="1" applyBorder="1" applyAlignment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8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53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0" fontId="14" fillId="0" borderId="55" xfId="6" applyFont="1" applyFill="1" applyBorder="1" applyAlignment="1">
      <alignment wrapText="1"/>
    </xf>
    <xf numFmtId="0" fontId="20" fillId="0" borderId="63" xfId="0" applyFont="1" applyBorder="1" applyAlignment="1">
      <alignment horizontal="left" vertical="center" wrapText="1"/>
    </xf>
    <xf numFmtId="10" fontId="20" fillId="0" borderId="12" xfId="0" applyNumberFormat="1" applyFont="1" applyBorder="1" applyAlignment="1">
      <alignment horizontal="right" vertical="center" indent="1"/>
    </xf>
    <xf numFmtId="10" fontId="20" fillId="0" borderId="64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7" applyFont="1" applyFill="1" applyBorder="1" applyAlignment="1">
      <alignment horizontal="center" vertical="center" wrapText="1"/>
    </xf>
    <xf numFmtId="0" fontId="21" fillId="0" borderId="56" xfId="7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9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9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</cellXfs>
  <cellStyles count="12">
    <cellStyle name="Відсотковий" xfId="10" builtinId="5"/>
    <cellStyle name="Гиперссылка" xfId="1" xr:uid="{D89A9810-443F-4DD8-96DF-FA9B22C73D93}"/>
    <cellStyle name="Звичайний" xfId="0" builtinId="0"/>
    <cellStyle name="Обычный_Nastya_Otkrit" xfId="2" xr:uid="{71BD1465-2A31-41B5-A745-A4169D32FA61}"/>
    <cellStyle name="Обычный_Відкр_1" xfId="3" xr:uid="{20556EBC-39B1-4B70-A220-1BF828E38E7F}"/>
    <cellStyle name="Обычный_Відкр_2" xfId="4" xr:uid="{15773FAF-0A41-4600-832A-4761C38D1E6C}"/>
    <cellStyle name="Обычный_З_2_28.10" xfId="5" xr:uid="{EF8C7B3F-A54B-4EDB-8F42-3469702D4C7C}"/>
    <cellStyle name="Обычный_Інтерв_3" xfId="6" xr:uid="{C4AD810B-5EDD-401F-8D25-4F7D8D95C013}"/>
    <cellStyle name="Обычный_Лист2" xfId="7" xr:uid="{DD168FEE-9D8B-4374-B0C1-3F193B5478B6}"/>
    <cellStyle name="Обычный_Лист5" xfId="8" xr:uid="{2B819296-4C84-40FD-AD15-D24A65BC54B4}"/>
    <cellStyle name="Открывавшаяся гиперссылка" xfId="9" xr:uid="{FB83D8E0-A54D-4250-AC56-628A04A14A51}"/>
    <cellStyle name="Процентный 2" xfId="11" xr:uid="{8CE78DC1-7743-42D3-B1B0-21D4F6B2BDC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77921805936688E-3"/>
                  <c:y val="9.797195433753569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3F-4A40-8F04-C3B73D97AC8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3F-4A40-8F04-C3B73D97AC8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63F-4A40-8F04-C3B73D97A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липень</c:v>
                </c:pt>
                <c:pt idx="1">
                  <c:v>серпень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F-4A40-8F04-C3B73D97AC87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16768660933364E-3"/>
                  <c:y val="2.457976597865896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3F-4A40-8F04-C3B73D97AC8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63F-4A40-8F04-C3B73D97AC8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63F-4A40-8F04-C3B73D97A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липень</c:v>
                </c:pt>
                <c:pt idx="1">
                  <c:v>серпень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-0.29161253581534408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3F-4A40-8F04-C3B73D97AC87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34363301991560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3F-4A40-8F04-C3B73D97AC87}"/>
                </c:ext>
              </c:extLst>
            </c:dLbl>
            <c:dLbl>
              <c:idx val="1"/>
              <c:layout>
                <c:manualLayout>
                  <c:x val="1.3953042552657946E-3"/>
                  <c:y val="-2.96504283023317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3F-4A40-8F04-C3B73D97AC87}"/>
                </c:ext>
              </c:extLst>
            </c:dLbl>
            <c:dLbl>
              <c:idx val="2"/>
              <c:layout>
                <c:manualLayout>
                  <c:x val="1.9651640126864267E-3"/>
                  <c:y val="-1.80050306460661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3F-4A40-8F04-C3B73D97AC8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63F-4A40-8F04-C3B73D97AC8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63F-4A40-8F04-C3B73D97A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липень</c:v>
                </c:pt>
                <c:pt idx="1">
                  <c:v>серпень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6.8657237044716709E-3</c:v>
                </c:pt>
                <c:pt idx="1">
                  <c:v>3.6468208593367149E-3</c:v>
                </c:pt>
                <c:pt idx="2">
                  <c:v>5.0438870139152533E-2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3F-4A40-8F04-C3B73D97AC87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63969579963043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3F-4A40-8F04-C3B73D97AC87}"/>
                </c:ext>
              </c:extLst>
            </c:dLbl>
            <c:dLbl>
              <c:idx val="1"/>
              <c:layout>
                <c:manualLayout>
                  <c:x val="1.5749713789832143E-3"/>
                  <c:y val="-8.73384737238330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3F-4A40-8F04-C3B73D97AC8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63F-4A40-8F04-C3B73D97AC8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63F-4A40-8F04-C3B73D97A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липень</c:v>
                </c:pt>
                <c:pt idx="1">
                  <c:v>серпень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3F-4A40-8F04-C3B73D97AC87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63F-4A40-8F04-C3B73D97AC87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63F-4A40-8F04-C3B73D97AC87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63F-4A40-8F04-C3B73D97AC8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липень</c:v>
                </c:pt>
                <c:pt idx="1">
                  <c:v>серпень</c:v>
                </c:pt>
                <c:pt idx="2">
                  <c:v>з початку 2024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2.1336072753448954E-2</c:v>
                </c:pt>
                <c:pt idx="1">
                  <c:v>2.9781674534568037E-2</c:v>
                </c:pt>
                <c:pt idx="2">
                  <c:v>0.13578138422623853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3F-4A40-8F04-C3B73D97AC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1344950367"/>
        <c:axId val="1"/>
      </c:barChart>
      <c:catAx>
        <c:axId val="134495036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0.3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34495036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5294663175344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28870060846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822741029917"/>
          <c:y val="0.17010848031700693"/>
          <c:w val="0.53847880528691294"/>
          <c:h val="0.61084408841107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'інд+дох'!$B$26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5F6-46F6-A8DB-7562730D3C1F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5F6-46F6-A8DB-7562730D3C1F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5F6-46F6-A8DB-7562730D3C1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5F6-46F6-A8DB-7562730D3C1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5F6-46F6-A8DB-7562730D3C1F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5F6-46F6-A8DB-7562730D3C1F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5F6-46F6-A8DB-7562730D3C1F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5F6-46F6-A8DB-7562730D3C1F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5F6-46F6-A8DB-7562730D3C1F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5F6-46F6-A8DB-7562730D3C1F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5F6-46F6-A8DB-7562730D3C1F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5F6-46F6-A8DB-7562730D3C1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'інд+дох'!$A$27:$A$37</c:f>
              <c:strCache>
                <c:ptCount val="11"/>
                <c:pt idx="0">
                  <c:v>SHANGHAI SE COMPOSITE (Китай)</c:v>
                </c:pt>
                <c:pt idx="1">
                  <c:v>NIKKEI 225 (Японія)</c:v>
                </c:pt>
                <c:pt idx="2">
                  <c:v>WIG20 (Польща)*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FTSE 100  (Великобританія)</c:v>
                </c:pt>
                <c:pt idx="6">
                  <c:v>CAC 40 (Франція)</c:v>
                </c:pt>
                <c:pt idx="7">
                  <c:v>DJI (США)</c:v>
                </c:pt>
                <c:pt idx="8">
                  <c:v>DAX (ФРН)</c:v>
                </c:pt>
                <c:pt idx="9">
                  <c:v>S&amp;P 500 (США)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'інд+дох'!$B$27:$B$37</c:f>
              <c:numCache>
                <c:formatCode>0.00%</c:formatCode>
                <c:ptCount val="11"/>
                <c:pt idx="0">
                  <c:v>-3.2850701829008955E-2</c:v>
                </c:pt>
                <c:pt idx="1">
                  <c:v>-1.1612502947433101E-2</c:v>
                </c:pt>
                <c:pt idx="2">
                  <c:v>-3.8529995994202038E-3</c:v>
                </c:pt>
                <c:pt idx="3">
                  <c:v>0</c:v>
                </c:pt>
                <c:pt idx="4">
                  <c:v>0</c:v>
                </c:pt>
                <c:pt idx="5">
                  <c:v>1.033702279403137E-3</c:v>
                </c:pt>
                <c:pt idx="6">
                  <c:v>1.3205886219061602E-2</c:v>
                </c:pt>
                <c:pt idx="7">
                  <c:v>1.697459943358437E-2</c:v>
                </c:pt>
                <c:pt idx="8">
                  <c:v>2.1518046967228699E-2</c:v>
                </c:pt>
                <c:pt idx="9">
                  <c:v>2.2834688445031892E-2</c:v>
                </c:pt>
                <c:pt idx="10">
                  <c:v>3.7156809612213682E-2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F6-46F6-A8DB-7562730D3C1F}"/>
            </c:ext>
          </c:extLst>
        </c:ser>
        <c:ser>
          <c:idx val="1"/>
          <c:order val="1"/>
          <c:tx>
            <c:strRef>
              <c:f>'інд+дох'!$C$26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'інд+дох'!$A$27:$A$37</c:f>
              <c:strCache>
                <c:ptCount val="11"/>
                <c:pt idx="0">
                  <c:v>SHANGHAI SE COMPOSITE (Китай)</c:v>
                </c:pt>
                <c:pt idx="1">
                  <c:v>NIKKEI 225 (Японія)</c:v>
                </c:pt>
                <c:pt idx="2">
                  <c:v>WIG20 (Польща)*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FTSE 100  (Великобританія)</c:v>
                </c:pt>
                <c:pt idx="6">
                  <c:v>CAC 40 (Франція)</c:v>
                </c:pt>
                <c:pt idx="7">
                  <c:v>DJI (США)</c:v>
                </c:pt>
                <c:pt idx="8">
                  <c:v>DAX (ФРН)</c:v>
                </c:pt>
                <c:pt idx="9">
                  <c:v>S&amp;P 500 (США)</c:v>
                </c:pt>
                <c:pt idx="10">
                  <c:v>HANG SENG (Гонг-Конг)</c:v>
                </c:pt>
              </c:strCache>
            </c:strRef>
          </c:cat>
          <c:val>
            <c:numRef>
              <c:f>'інд+дох'!$C$27:$C$37</c:f>
              <c:numCache>
                <c:formatCode>0.00%</c:formatCode>
                <c:ptCount val="11"/>
                <c:pt idx="0">
                  <c:v>-4.4612814419162761E-2</c:v>
                </c:pt>
                <c:pt idx="1">
                  <c:v>0.15489940434799365</c:v>
                </c:pt>
                <c:pt idx="2">
                  <c:v>2.9522106368358392E-2</c:v>
                </c:pt>
                <c:pt idx="3">
                  <c:v>-0.29161253581534408</c:v>
                </c:pt>
                <c:pt idx="4">
                  <c:v>0</c:v>
                </c:pt>
                <c:pt idx="5">
                  <c:v>8.3197986872255214E-2</c:v>
                </c:pt>
                <c:pt idx="6">
                  <c:v>1.1635676200223211E-2</c:v>
                </c:pt>
                <c:pt idx="7">
                  <c:v>0.10205855523840301</c:v>
                </c:pt>
                <c:pt idx="8">
                  <c:v>0.12866083559579833</c:v>
                </c:pt>
                <c:pt idx="9">
                  <c:v>0.18419314734487391</c:v>
                </c:pt>
                <c:pt idx="10">
                  <c:v>5.5238954467516699E-2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F6-46F6-A8DB-7562730D3C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1235511311"/>
        <c:axId val="1"/>
      </c:barChart>
      <c:catAx>
        <c:axId val="123551131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2355113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765983706986"/>
          <c:y val="0.88147121618812685"/>
          <c:w val="0.58430678871558628"/>
          <c:h val="6.18576292061843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9837331355495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A4-4D5E-A987-72E2214E89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FA4-4D5E-A987-72E2214E89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FA4-4D5E-A987-72E2214E89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FA4-4D5E-A987-72E2214E89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FA4-4D5E-A987-72E2214E89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FA4-4D5E-A987-72E2214E89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FA4-4D5E-A987-72E2214E89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FA4-4D5E-A987-72E2214E89C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FA4-4D5E-A987-72E2214E89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FA4-4D5E-A987-72E2214E89C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FA4-4D5E-A987-72E2214E89C8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5738063513713083"/>
                  <c:y val="0.3750125654984274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4-4D5E-A987-72E2214E89C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5551630511488013"/>
                  <c:y val="0.2500083769989516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4-4D5E-A987-72E2214E89C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1583989147514515"/>
                  <c:y val="0.614055662804442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4-4D5E-A987-72E2214E89C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3808949127747028"/>
                  <c:y val="0.69958484440934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4-4D5E-A987-72E2214E89C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8124816674078114"/>
                  <c:y val="0.7851140260142515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4-4D5E-A987-72E2214E89C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8687216624659378"/>
                  <c:y val="0.8202029210316482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4-4D5E-A987-72E2214E89C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6944535240918388"/>
                  <c:y val="0.7302876275495692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4-4D5E-A987-72E2214E89C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7.3728827773657274E-2"/>
                  <c:y val="0.6206348306202044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A4-4D5E-A987-72E2214E89C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0322035888312019"/>
                  <c:y val="0.5131750896294270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4-4D5E-A987-72E2214E89C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20375966948356192"/>
                  <c:y val="0.43203201990169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A4-4D5E-A987-72E2214E89C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9705704877686581"/>
                  <c:y val="0.3684333976826655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4-4D5E-A987-72E2214E89C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В_ВЧА!$B$23:$B$33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УНІВЕР.УА/Ярослав Мудрий: Фонд Акцiй</c:v>
                </c:pt>
                <c:pt idx="5">
                  <c:v>УНIВЕР.УА/Михайло Грушевський: Фонд Державних Паперiв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КІНТО-Казначейський</c:v>
                </c:pt>
                <c:pt idx="9">
                  <c:v>ВСІ</c:v>
                </c:pt>
                <c:pt idx="10">
                  <c:v>Софіївський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6858140.5800999999</c:v>
                </c:pt>
                <c:pt idx="1">
                  <c:v>146566181.58000001</c:v>
                </c:pt>
                <c:pt idx="2">
                  <c:v>26020622.289999999</c:v>
                </c:pt>
                <c:pt idx="3">
                  <c:v>10578075.039999999</c:v>
                </c:pt>
                <c:pt idx="4">
                  <c:v>9887499.9100000001</c:v>
                </c:pt>
                <c:pt idx="5">
                  <c:v>7412410.7599999998</c:v>
                </c:pt>
                <c:pt idx="6">
                  <c:v>6310946.6600000001</c:v>
                </c:pt>
                <c:pt idx="7">
                  <c:v>4894790.37</c:v>
                </c:pt>
                <c:pt idx="8">
                  <c:v>4638144.4000000004</c:v>
                </c:pt>
                <c:pt idx="9">
                  <c:v>3153714.27</c:v>
                </c:pt>
                <c:pt idx="10">
                  <c:v>2567253.9300000002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A4-4D5E-A987-72E2214E89C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FA4-4D5E-A987-72E2214E89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EFA4-4D5E-A987-72E2214E89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FA4-4D5E-A987-72E2214E89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FA4-4D5E-A987-72E2214E89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FA4-4D5E-A987-72E2214E89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FA4-4D5E-A987-72E2214E89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FA4-4D5E-A987-72E2214E89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FA4-4D5E-A987-72E2214E89C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FA4-4D5E-A987-72E2214E89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FA4-4D5E-A987-72E2214E89C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FA4-4D5E-A987-72E2214E89C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В_ВЧА!$B$23:$B$33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ОТП Фонд Акцій</c:v>
                </c:pt>
                <c:pt idx="4">
                  <c:v>УНІВЕР.УА/Ярослав Мудрий: Фонд Акцiй</c:v>
                </c:pt>
                <c:pt idx="5">
                  <c:v>УНIВЕР.УА/Михайло Грушевський: Фонд Державних Паперiв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КІНТО-Казначейський</c:v>
                </c:pt>
                <c:pt idx="9">
                  <c:v>ВСІ</c:v>
                </c:pt>
                <c:pt idx="10">
                  <c:v>Софіївський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2.9962895294756285E-2</c:v>
                </c:pt>
                <c:pt idx="1">
                  <c:v>0.64034078933531335</c:v>
                </c:pt>
                <c:pt idx="2">
                  <c:v>0.11368288125238506</c:v>
                </c:pt>
                <c:pt idx="3">
                  <c:v>4.6215114890364839E-2</c:v>
                </c:pt>
                <c:pt idx="4">
                  <c:v>4.3198024460140531E-2</c:v>
                </c:pt>
                <c:pt idx="5">
                  <c:v>3.2384475775847452E-2</c:v>
                </c:pt>
                <c:pt idx="6">
                  <c:v>2.7572230661625584E-2</c:v>
                </c:pt>
                <c:pt idx="7">
                  <c:v>2.1385110094076384E-2</c:v>
                </c:pt>
                <c:pt idx="8">
                  <c:v>2.0263835859884609E-2</c:v>
                </c:pt>
                <c:pt idx="9">
                  <c:v>1.3778430079981082E-2</c:v>
                </c:pt>
                <c:pt idx="10">
                  <c:v>1.1216212295624882E-2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FA4-4D5E-A987-72E2214E89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61730955289344E-2"/>
          <c:y val="0.38399560432839297"/>
          <c:w val="0.8949639519068413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ВЧА'!$C$57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7DE-491E-9CE4-CB488B1D74E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7DE-491E-9CE4-CB488B1D74E5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7DE-491E-9CE4-CB488B1D74E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7DE-491E-9CE4-CB488B1D74E5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7DE-491E-9CE4-CB488B1D74E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7DE-491E-9CE4-CB488B1D74E5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7DE-491E-9CE4-CB488B1D74E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7DE-491E-9CE4-CB488B1D74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826116802087014"/>
                  <c:y val="0.334712746018866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E-491E-9CE4-CB488B1D74E5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7DE-491E-9CE4-CB488B1D74E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7DE-491E-9CE4-CB488B1D74E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7DE-491E-9CE4-CB488B1D74E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7DE-491E-9CE4-CB488B1D74E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7DE-491E-9CE4-CB488B1D74E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7DE-491E-9CE4-CB488B1D74E5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7DE-491E-9CE4-CB488B1D74E5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7DE-491E-9CE4-CB488B1D74E5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7DE-491E-9CE4-CB488B1D74E5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7DE-491E-9CE4-CB488B1D74E5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7DE-491E-9CE4-CB488B1D74E5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7DE-491E-9CE4-CB488B1D74E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ВЧА'!$B$58:$B$68</c:f>
              <c:strCache>
                <c:ptCount val="11"/>
                <c:pt idx="0">
                  <c:v>КІНТО-Класичний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Альтус-Збалансований</c:v>
                </c:pt>
                <c:pt idx="4">
                  <c:v>УНIВЕР.УА/Михайло Грушевський: Фонд Державних Паперiв</c:v>
                </c:pt>
                <c:pt idx="5">
                  <c:v>Аргентум</c:v>
                </c:pt>
                <c:pt idx="6">
                  <c:v>КІНТО-Еквіті</c:v>
                </c:pt>
                <c:pt idx="7">
                  <c:v>УНIВЕР.УА/Тарас Шевченко: Фонд Заощаджень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ВЧА'!$C$58:$C$68</c:f>
              <c:numCache>
                <c:formatCode>#,##0.00</c:formatCode>
                <c:ptCount val="11"/>
                <c:pt idx="0">
                  <c:v>103.8652599999979</c:v>
                </c:pt>
                <c:pt idx="1">
                  <c:v>123.00748000000044</c:v>
                </c:pt>
                <c:pt idx="2">
                  <c:v>50.746120000000111</c:v>
                </c:pt>
                <c:pt idx="3">
                  <c:v>43.048980000000448</c:v>
                </c:pt>
                <c:pt idx="4">
                  <c:v>35.155499999999996</c:v>
                </c:pt>
                <c:pt idx="5">
                  <c:v>-3.2914799999999813</c:v>
                </c:pt>
                <c:pt idx="6">
                  <c:v>-4.7798300000000742</c:v>
                </c:pt>
                <c:pt idx="7">
                  <c:v>-21.142270000000021</c:v>
                </c:pt>
                <c:pt idx="8">
                  <c:v>38.816989999998363</c:v>
                </c:pt>
                <c:pt idx="9">
                  <c:v>-674.92975999999044</c:v>
                </c:pt>
                <c:pt idx="10">
                  <c:v>79.750330000000076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E-491E-9CE4-CB488B1D74E5}"/>
            </c:ext>
          </c:extLst>
        </c:ser>
        <c:ser>
          <c:idx val="0"/>
          <c:order val="1"/>
          <c:tx>
            <c:strRef>
              <c:f>'В_динаміка ВЧА'!$E$57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5996977949466933E-2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7DE-491E-9CE4-CB488B1D74E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536455814390808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7DE-491E-9CE4-CB488B1D74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548802005448679"/>
                  <c:y val="0.392209414046647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7DE-491E-9CE4-CB488B1D74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712324539734057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7DE-491E-9CE4-CB488B1D74E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649082559178169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7DE-491E-9CE4-CB488B1D74E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661428750236042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7DE-491E-9CE4-CB488B1D74E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05171579936268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7DE-491E-9CE4-CB488B1D74E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9884738188067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7DE-491E-9CE4-CB488B1D74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622879151795895"/>
                  <c:y val="0.4271181053492285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7DE-491E-9CE4-CB488B1D74E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106108141557487"/>
                  <c:y val="0.683799659044678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7DE-491E-9CE4-CB488B1D74E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30391095957541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7DE-491E-9CE4-CB488B1D74E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DE-491E-9CE4-CB488B1D74E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7DE-491E-9CE4-CB488B1D74E5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7DE-491E-9CE4-CB488B1D74E5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DE-491E-9CE4-CB488B1D74E5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DE-491E-9CE4-CB488B1D74E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DE-491E-9CE4-CB488B1D74E5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DE-491E-9CE4-CB488B1D74E5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7DE-491E-9CE4-CB488B1D74E5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7DE-491E-9CE4-CB488B1D74E5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7DE-491E-9CE4-CB488B1D74E5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7DE-491E-9CE4-CB488B1D74E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ВЧА'!$B$58:$B$68</c:f>
              <c:strCache>
                <c:ptCount val="11"/>
                <c:pt idx="0">
                  <c:v>КІНТО-Класичний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Альтус-Збалансований</c:v>
                </c:pt>
                <c:pt idx="4">
                  <c:v>УНIВЕР.УА/Михайло Грушевський: Фонд Державних Паперiв</c:v>
                </c:pt>
                <c:pt idx="5">
                  <c:v>Аргентум</c:v>
                </c:pt>
                <c:pt idx="6">
                  <c:v>КІНТО-Еквіті</c:v>
                </c:pt>
                <c:pt idx="7">
                  <c:v>УНIВЕР.УА/Тарас Шевченко: Фонд Заощаджень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ВЧА'!$E$58:$E$68</c:f>
              <c:numCache>
                <c:formatCode>#,##0.00</c:formatCode>
                <c:ptCount val="11"/>
                <c:pt idx="0">
                  <c:v>4.7010572044428045E-3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-26.751277769488144</c:v>
                </c:pt>
                <c:pt idx="9">
                  <c:v>-2123.690575192436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7DE-491E-9CE4-CB488B1D74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344953247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ВЧА'!$D$57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6517591020103073E-2"/>
                  <c:y val="0.381942151898829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7DE-491E-9CE4-CB488B1D74E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519322249436445"/>
                  <c:y val="0.408637033483156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7DE-491E-9CE4-CB488B1D74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263803088014868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7DE-491E-9CE4-CB488B1D74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595855734548955"/>
                  <c:y val="0.523630369538717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7DE-491E-9CE4-CB488B1D74E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305849239151813"/>
                  <c:y val="0.51747001225002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7DE-491E-9CE4-CB488B1D74E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469371773437191"/>
                  <c:y val="0.597554657003007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7DE-491E-9CE4-CB488B1D74E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63289430772256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7DE-491E-9CE4-CB488B1D74E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4023181356849201"/>
                  <c:y val="0.587287394855189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7DE-491E-9CE4-CB488B1D74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808763033065814"/>
                  <c:y val="0.577020132707371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7DE-491E-9CE4-CB488B1D74E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821109224123676"/>
                  <c:y val="0.53389763168653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7DE-491E-9CE4-CB488B1D74E5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97DE-491E-9CE4-CB488B1D74E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7DE-491E-9CE4-CB488B1D74E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7DE-491E-9CE4-CB488B1D74E5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97DE-491E-9CE4-CB488B1D74E5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97DE-491E-9CE4-CB488B1D74E5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97DE-491E-9CE4-CB488B1D74E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7DE-491E-9CE4-CB488B1D74E5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7DE-491E-9CE4-CB488B1D74E5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7DE-491E-9CE4-CB488B1D74E5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97DE-491E-9CE4-CB488B1D74E5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97DE-491E-9CE4-CB488B1D74E5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97DE-491E-9CE4-CB488B1D74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ВЧА'!$B$58:$B$67</c:f>
              <c:strCache>
                <c:ptCount val="10"/>
                <c:pt idx="0">
                  <c:v>КІНТО-Класичний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Альтус-Збалансований</c:v>
                </c:pt>
                <c:pt idx="4">
                  <c:v>УНIВЕР.УА/Михайло Грушевський: Фонд Державних Паперiв</c:v>
                </c:pt>
                <c:pt idx="5">
                  <c:v>Аргентум</c:v>
                </c:pt>
                <c:pt idx="6">
                  <c:v>КІНТО-Еквіті</c:v>
                </c:pt>
                <c:pt idx="7">
                  <c:v>УНIВЕР.УА/Тарас Шевченко: Фонд Заощаджень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ВЧА'!$D$58:$D$67</c:f>
              <c:numCache>
                <c:formatCode>0.00%</c:formatCode>
                <c:ptCount val="10"/>
                <c:pt idx="0">
                  <c:v>4.0076487918518679E-3</c:v>
                </c:pt>
                <c:pt idx="1">
                  <c:v>2.7243355446239813E-2</c:v>
                </c:pt>
                <c:pt idx="2">
                  <c:v>8.106149264029824E-3</c:v>
                </c:pt>
                <c:pt idx="3">
                  <c:v>8.8728925430216401E-3</c:v>
                </c:pt>
                <c:pt idx="4">
                  <c:v>4.7653902109929163E-3</c:v>
                </c:pt>
                <c:pt idx="5">
                  <c:v>-1.8157827927730918E-2</c:v>
                </c:pt>
                <c:pt idx="6">
                  <c:v>-3.3400794856782777E-3</c:v>
                </c:pt>
                <c:pt idx="7">
                  <c:v>-1.0442701158297218E-2</c:v>
                </c:pt>
                <c:pt idx="8">
                  <c:v>3.6830856418776422E-3</c:v>
                </c:pt>
                <c:pt idx="9">
                  <c:v>-4.5838404359872338E-3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97DE-491E-9CE4-CB488B1D74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4495324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200"/>
          <c:min val="-2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449532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8171613753488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37107913710415"/>
          <c:y val="1.7801601190522983E-2"/>
          <c:w val="0.83625994164345518"/>
          <c:h val="0.945579169120132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07-4B94-BD99-812BC86679ED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707-4B94-BD99-812BC86679ED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7-4B94-BD99-812BC86679ED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7-4B94-BD99-812BC86679ED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7-4B94-BD99-812BC86679ED}"/>
              </c:ext>
            </c:extLst>
          </c:dPt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7-4B94-BD99-812BC86679ED}"/>
              </c:ext>
            </c:extLst>
          </c:dPt>
          <c:cat>
            <c:strRef>
              <c:f>'В_діаграма(дох)'!$A$2:$A$24</c:f>
              <c:strCache>
                <c:ptCount val="23"/>
                <c:pt idx="0">
                  <c:v>Аргентум</c:v>
                </c:pt>
                <c:pt idx="1">
                  <c:v>УНIВЕР.УА/Тарас Шевченко: Фонд Заощаджень</c:v>
                </c:pt>
                <c:pt idx="2">
                  <c:v>КІНТО-Еквіті</c:v>
                </c:pt>
                <c:pt idx="3">
                  <c:v>Надбання</c:v>
                </c:pt>
                <c:pt idx="4">
                  <c:v>Софіївський</c:v>
                </c:pt>
                <c:pt idx="5">
                  <c:v>ТАСК Ресурс</c:v>
                </c:pt>
                <c:pt idx="6">
                  <c:v>УНІВЕР.УА/Ярослав Мудрий: Фонд Акцiй</c:v>
                </c:pt>
                <c:pt idx="7">
                  <c:v>КІНТО-Класичний</c:v>
                </c:pt>
                <c:pt idx="8">
                  <c:v>УНІВЕР.УА/Володимир Великий: Фонд Збалансований</c:v>
                </c:pt>
                <c:pt idx="9">
                  <c:v>УНIВЕР.УА/Михайло Грушевський: Фонд Державних Паперiв</c:v>
                </c:pt>
                <c:pt idx="10">
                  <c:v>ОТП Фонд Акцій</c:v>
                </c:pt>
                <c:pt idx="11">
                  <c:v>ВСІ</c:v>
                </c:pt>
                <c:pt idx="12">
                  <c:v>Альтус-Депозит</c:v>
                </c:pt>
                <c:pt idx="13">
                  <c:v>Альтус-Збалансований</c:v>
                </c:pt>
                <c:pt idx="14">
                  <c:v>ОТП Класичний</c:v>
                </c:pt>
                <c:pt idx="15">
                  <c:v>КІНТО-Казначейський</c:v>
                </c:pt>
                <c:pt idx="16">
                  <c:v>Середня доходність фондів</c:v>
                </c:pt>
                <c:pt idx="17">
                  <c:v>Індекс УБ</c:v>
                </c:pt>
                <c:pt idx="18">
                  <c:v>Індекс ПФТС</c:v>
                </c:pt>
                <c:pt idx="19">
                  <c:v>Депозити у євро</c:v>
                </c:pt>
                <c:pt idx="20">
                  <c:v>Депозити у дол. США</c:v>
                </c:pt>
                <c:pt idx="21">
                  <c:v>Депозити у грн.</c:v>
                </c:pt>
                <c:pt idx="22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'В_діаграма(дох)'!$B$2:$B$24</c:f>
              <c:numCache>
                <c:formatCode>0.00%</c:formatCode>
                <c:ptCount val="23"/>
                <c:pt idx="0">
                  <c:v>-1.8158361357344166E-2</c:v>
                </c:pt>
                <c:pt idx="1">
                  <c:v>-1.044268946488025E-2</c:v>
                </c:pt>
                <c:pt idx="2">
                  <c:v>-3.3402203630016336E-3</c:v>
                </c:pt>
                <c:pt idx="3">
                  <c:v>-9.7195741287670057E-4</c:v>
                </c:pt>
                <c:pt idx="4">
                  <c:v>1.9401104439817907E-3</c:v>
                </c:pt>
                <c:pt idx="5">
                  <c:v>3.9810527318568933E-3</c:v>
                </c:pt>
                <c:pt idx="6">
                  <c:v>4.0912950317093522E-3</c:v>
                </c:pt>
                <c:pt idx="7">
                  <c:v>4.1207122258137829E-3</c:v>
                </c:pt>
                <c:pt idx="8">
                  <c:v>4.7460167043109625E-3</c:v>
                </c:pt>
                <c:pt idx="9">
                  <c:v>4.7653850784021845E-3</c:v>
                </c:pt>
                <c:pt idx="10">
                  <c:v>6.0606060606400725E-3</c:v>
                </c:pt>
                <c:pt idx="11">
                  <c:v>7.518284833450517E-3</c:v>
                </c:pt>
                <c:pt idx="12">
                  <c:v>8.1055486894074935E-3</c:v>
                </c:pt>
                <c:pt idx="13">
                  <c:v>8.8720145469265432E-3</c:v>
                </c:pt>
                <c:pt idx="14">
                  <c:v>9.8180644068033285E-3</c:v>
                </c:pt>
                <c:pt idx="15">
                  <c:v>2.7243271594187268E-2</c:v>
                </c:pt>
                <c:pt idx="16">
                  <c:v>3.6468208593367149E-3</c:v>
                </c:pt>
                <c:pt idx="17">
                  <c:v>0</c:v>
                </c:pt>
                <c:pt idx="18">
                  <c:v>0</c:v>
                </c:pt>
                <c:pt idx="19">
                  <c:v>2.8969623946649037E-2</c:v>
                </c:pt>
                <c:pt idx="20">
                  <c:v>3.9322955845271235E-3</c:v>
                </c:pt>
                <c:pt idx="21">
                  <c:v>1.2328767123287671E-2</c:v>
                </c:pt>
                <c:pt idx="22">
                  <c:v>5.9458623731438287E-2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07-4B94-BD99-812BC866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44962367"/>
        <c:axId val="1"/>
      </c:barChart>
      <c:catAx>
        <c:axId val="13449623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344962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0684513879372E-2"/>
          <c:y val="0.34134477816150738"/>
          <c:w val="0.9432298904393992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1D1-4EEE-A6CE-3BB894C3D87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1D1-4EEE-A6CE-3BB894C3D87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322038330218567"/>
                  <c:y val="0.234674534986036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D1-4EEE-A6CE-3BB894C3D87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1D1-4EEE-A6CE-3BB894C3D87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361881145549977"/>
                  <c:y val="0.482682850369006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D1-4EEE-A6CE-3BB894C3D87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1D1-4EEE-A6CE-3BB894C3D87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D1-4EEE-A6CE-3BB894C3D876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1D1-4EEE-A6CE-3BB894C3D876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1D1-4EEE-A6CE-3BB894C3D876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1D1-4EEE-A6CE-3BB894C3D876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1D1-4EEE-A6CE-3BB894C3D876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1D1-4EEE-A6CE-3BB894C3D876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D1-4EEE-A6CE-3BB894C3D876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1D1-4EEE-A6CE-3BB894C3D876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1D1-4EEE-A6CE-3BB894C3D87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ВЧА'!$B$35:$B$35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ВЧА'!$C$35:$C$35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D1-4EEE-A6CE-3BB894C3D876}"/>
            </c:ext>
          </c:extLst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442073823530833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1D1-4EEE-A6CE-3BB894C3D87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7041490719115076"/>
                  <c:y val="0.229341022827262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D1-4EEE-A6CE-3BB894C3D87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02319741480093"/>
                  <c:y val="0.221340754589102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1D1-4EEE-A6CE-3BB894C3D87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362388192868024"/>
                  <c:y val="0.296009924811932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D1-4EEE-A6CE-3BB894C3D876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1D1-4EEE-A6CE-3BB894C3D8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474682582130846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1D1-4EEE-A6CE-3BB894C3D87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1D1-4EEE-A6CE-3BB894C3D87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D1-4EEE-A6CE-3BB894C3D87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D1-4EEE-A6CE-3BB894C3D87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1D1-4EEE-A6CE-3BB894C3D87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D1-4EEE-A6CE-3BB894C3D87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D1-4EEE-A6CE-3BB894C3D876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1D1-4EEE-A6CE-3BB894C3D876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1D1-4EEE-A6CE-3BB894C3D876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1D1-4EEE-A6CE-3BB894C3D876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1D1-4EEE-A6CE-3BB894C3D87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ВЧА'!$B$35:$B$35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ВЧА'!$E$35:$E$35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1D1-4EEE-A6CE-3BB894C3D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344963807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60157184668596"/>
                  <c:y val="0.256008583621130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1D1-4EEE-A6CE-3BB894C3D87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28137156299533"/>
                  <c:y val="0.216007242430328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1D1-4EEE-A6CE-3BB894C3D87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682208191070116"/>
                  <c:y val="0.245341559303583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1D1-4EEE-A6CE-3BB894C3D87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242289318641006"/>
                  <c:y val="0.253341827541743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1D1-4EEE-A6CE-3BB894C3D87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1987625486764"/>
                  <c:y val="0.416013948384337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1D1-4EEE-A6CE-3BB894C3D8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429347728781270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1D1-4EEE-A6CE-3BB894C3D87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1D1-4EEE-A6CE-3BB894C3D87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1D1-4EEE-A6CE-3BB894C3D87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1D1-4EEE-A6CE-3BB894C3D87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1D1-4EEE-A6CE-3BB894C3D87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1D1-4EEE-A6CE-3BB894C3D87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1D1-4EEE-A6CE-3BB894C3D876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1D1-4EEE-A6CE-3BB894C3D876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1D1-4EEE-A6CE-3BB894C3D876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1D1-4EEE-A6CE-3BB894C3D8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ВЧА'!$D$35:$D$35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1D1-4EEE-A6CE-3BB894C3D8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44963807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"/>
          <c:min val="-0.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449638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-0.02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01"/>
        <c:minorUnit val="0.0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12035239788604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2974301150149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1263416475611"/>
          <c:y val="0.12720808832330233"/>
          <c:w val="0.8396196445120917"/>
          <c:h val="0.828741803135969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B4-4DCB-9A2D-2B082C357CB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B4-4DCB-9A2D-2B082C357CB7}"/>
              </c:ext>
            </c:extLst>
          </c:dPt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CB4-4DCB-9A2D-2B082C357CB7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B4-4DCB-9A2D-2B082C357CB7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B4-4DCB-9A2D-2B082C357CB7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B4-4DCB-9A2D-2B082C357CB7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B4-4DCB-9A2D-2B082C357CB7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B4-4DCB-9A2D-2B082C357CB7}"/>
              </c:ext>
            </c:extLst>
          </c:dPt>
          <c:dPt>
            <c:idx val="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B4-4DCB-9A2D-2B082C357CB7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Індекс ПФТС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2.8969623946649037E-2</c:v>
                </c:pt>
                <c:pt idx="5">
                  <c:v>3.9322955845271235E-3</c:v>
                </c:pt>
                <c:pt idx="6">
                  <c:v>1.2328767123287671E-2</c:v>
                </c:pt>
                <c:pt idx="7">
                  <c:v>5.9458623731438287E-2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B4-4DCB-9A2D-2B082C357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44957087"/>
        <c:axId val="1"/>
      </c:barChart>
      <c:catAx>
        <c:axId val="13449570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344957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70099211675769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584160097298082E-2"/>
          <c:y val="0.32841310088411774"/>
          <c:w val="0.93246125319901829"/>
          <c:h val="0.458594870603948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7425858660088442"/>
                  <c:y val="0.266280892608744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DA-45C6-A4A0-A69C1AACD7CF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ADA-45C6-A4A0-A69C1AACD7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2232389467391"/>
                  <c:y val="0.591735316908320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DA-45C6-A4A0-A69C1AACD7C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52857974876"/>
                  <c:y val="0.535520461802029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DA-45C6-A4A0-A69C1AACD7CF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ADA-45C6-A4A0-A69C1AACD7C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50591112937112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DA-45C6-A4A0-A69C1AACD7C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1946211692094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DA-45C6-A4A0-A69C1AACD7C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917898144717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DA-45C6-A4A0-A69C1AACD7C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7537704916892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DA-45C6-A4A0-A69C1AACD7C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5762844954801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DA-45C6-A4A0-A69C1AACD7C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5648525959759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DA-45C6-A4A0-A69C1AACD7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757598026532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DA-45C6-A4A0-A69C1AACD7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7385110573418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A-45C6-A4A0-A69C1AACD7C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9446148310805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A-45C6-A4A0-A69C1AACD7CF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ADA-45C6-A4A0-A69C1AACD7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A-45C6-A4A0-A69C1AACD7C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КІНТО-Голд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277.64704999999981</c:v>
                </c:pt>
                <c:pt idx="1">
                  <c:v>-4.3301600000001494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ADA-45C6-A4A0-A69C1AACD7CF}"/>
            </c:ext>
          </c:extLst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ADA-45C6-A4A0-A69C1AACD7CF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ADA-45C6-A4A0-A69C1AACD7CF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ADA-45C6-A4A0-A69C1AACD7CF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3ADA-45C6-A4A0-A69C1AACD7CF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3ADA-45C6-A4A0-A69C1AACD7CF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3ADA-45C6-A4A0-A69C1AACD7CF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3ADA-45C6-A4A0-A69C1AACD7CF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ADA-45C6-A4A0-A69C1AACD7C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2709436934581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DA-45C6-A4A0-A69C1AACD7C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980862325784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ADA-45C6-A4A0-A69C1AACD7CF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ADA-45C6-A4A0-A69C1AACD7CF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ADA-45C6-A4A0-A69C1AACD7CF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3ADA-45C6-A4A0-A69C1AACD7CF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ADA-45C6-A4A0-A69C1AACD7CF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ADA-45C6-A4A0-A69C1AACD7CF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ADA-45C6-A4A0-A69C1AACD7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DA-45C6-A4A0-A69C1AACD7CF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ВЧА'!$B$35:$B$36</c:f>
              <c:strCache>
                <c:ptCount val="2"/>
                <c:pt idx="0">
                  <c:v>КІНТО-Голд</c:v>
                </c:pt>
                <c:pt idx="1">
                  <c:v>Індекс Української Біржі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ADA-45C6-A4A0-A69C1AACD7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343719615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6387728828133927"/>
                  <c:y val="0.402380015497657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ADA-45C6-A4A0-A69C1AACD7C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832976603798227"/>
                  <c:y val="0.6035700232464865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ADA-45C6-A4A0-A69C1AACD7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92175103207298"/>
                  <c:y val="0.576941933985612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ADA-45C6-A4A0-A69C1AACD7CF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3ADA-45C6-A4A0-A69C1AACD7CF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3ADA-45C6-A4A0-A69C1AACD7CF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3ADA-45C6-A4A0-A69C1AACD7CF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3ADA-45C6-A4A0-A69C1AACD7C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746140774516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ADA-45C6-A4A0-A69C1AACD7C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ADA-45C6-A4A0-A69C1AACD7CF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828191924772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ADA-45C6-A4A0-A69C1AACD7CF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90285924250166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ADA-45C6-A4A0-A69C1AACD7CF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5591239699678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ADA-45C6-A4A0-A69C1AACD7CF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4274416293128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ADA-45C6-A4A0-A69C1AACD7CF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408354660122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ADA-45C6-A4A0-A69C1AACD7CF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4026260341131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ADA-45C6-A4A0-A69C1AACD7CF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71774352911839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ADA-45C6-A4A0-A69C1AACD7CF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4923322540572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ADA-45C6-A4A0-A69C1AACD7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6.0839183039658462E-2</c:v>
                </c:pt>
                <c:pt idx="1">
                  <c:v>-1.2783122263738426E-3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3ADA-45C6-A4A0-A69C1AACD7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43719615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4371961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7994866289805617"/>
          <c:y val="0.86097488610160589"/>
          <c:w val="0.43884713441937018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9.38995836873926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8775260160609"/>
          <c:y val="0.17840920900604601"/>
          <c:w val="0.86716007981201804"/>
          <c:h val="0.7668466001137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F5-4AAA-80F5-2ADDB124C62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F5-4AAA-80F5-2ADDB124C626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F5-4AAA-80F5-2ADDB124C626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F5-4AAA-80F5-2ADDB124C626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F5-4AAA-80F5-2ADDB124C626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F5-4AAA-80F5-2ADDB124C626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CF5-4AAA-80F5-2ADDB124C626}"/>
              </c:ext>
            </c:extLst>
          </c:dPt>
          <c:cat>
            <c:strRef>
              <c:f>'З_діаграма(дох)'!$A$2:$A$10</c:f>
              <c:strCache>
                <c:ptCount val="9"/>
                <c:pt idx="0">
                  <c:v>Індекс Української Біржі</c:v>
                </c:pt>
                <c:pt idx="1">
                  <c:v>КІНТО-Голд</c:v>
                </c:pt>
                <c:pt idx="2">
                  <c:v>Середня доходність фондів</c:v>
                </c:pt>
                <c:pt idx="3">
                  <c:v>Індекс УБ</c:v>
                </c:pt>
                <c:pt idx="4">
                  <c:v>Індекс ПФТС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-1.2752055874731827E-3</c:v>
                </c:pt>
                <c:pt idx="1">
                  <c:v>6.0838554656609256E-2</c:v>
                </c:pt>
                <c:pt idx="2">
                  <c:v>2.9781674534568037E-2</c:v>
                </c:pt>
                <c:pt idx="3">
                  <c:v>0</c:v>
                </c:pt>
                <c:pt idx="4">
                  <c:v>0</c:v>
                </c:pt>
                <c:pt idx="5">
                  <c:v>2.8969623946649037E-2</c:v>
                </c:pt>
                <c:pt idx="6">
                  <c:v>3.9322955845271235E-3</c:v>
                </c:pt>
                <c:pt idx="7">
                  <c:v>1.2328767123287671E-2</c:v>
                </c:pt>
                <c:pt idx="8">
                  <c:v>5.9458623731438287E-2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F5-4AAA-80F5-2ADDB124C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44959487"/>
        <c:axId val="1"/>
      </c:barChart>
      <c:catAx>
        <c:axId val="1344959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344959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E0D53695-1C5A-5FF9-0AD9-1C9302959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11</xdr:col>
      <xdr:colOff>561975</xdr:colOff>
      <xdr:row>43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671B21C1-13B3-2B8B-9FDF-0AEBB07BB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BE86A3DF-10D8-B82B-5D1D-B09C28901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104775</xdr:rowOff>
    </xdr:from>
    <xdr:to>
      <xdr:col>7</xdr:col>
      <xdr:colOff>38100</xdr:colOff>
      <xdr:row>51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CA2C69F7-D976-200C-BF56-71D3504A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76200</xdr:rowOff>
    </xdr:from>
    <xdr:to>
      <xdr:col>18</xdr:col>
      <xdr:colOff>180975</xdr:colOff>
      <xdr:row>53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690DFD1D-3271-F97B-42E6-B8B8DBAF1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0.49109</cdr:x>
      <cdr:y>0.50049</cdr:y>
    </cdr:from>
    <cdr:to>
      <cdr:x>0.51039</cdr:x>
      <cdr:y>0.524</cdr:y>
    </cdr:to>
    <cdr:sp macro="" textlink="">
      <cdr:nvSpPr>
        <cdr:cNvPr id="77825" name="Text Box 1">
          <a:extLst xmlns:a="http://schemas.openxmlformats.org/drawingml/2006/main">
            <a:ext uri="{FF2B5EF4-FFF2-40B4-BE49-F238E27FC236}">
              <a16:creationId xmlns:a16="http://schemas.microsoft.com/office/drawing/2014/main" id="{AFFF2107-EEE5-6AD5-B91B-7F9213196C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7918" y="4560630"/>
          <a:ext cx="179794" cy="214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uk-UA" sz="115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ч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622F9B2D-CB86-DCD6-3B8A-A79763C94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0</xdr:rowOff>
    </xdr:from>
    <xdr:to>
      <xdr:col>18</xdr:col>
      <xdr:colOff>266700</xdr:colOff>
      <xdr:row>46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AC81BDE3-BE07-8633-95BB-CE126D73A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CAF4DC8F-8E5B-8E04-548F-EAFFD5F22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C91680B1-9B57-F722-1C1E-0F6126237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B5CF-2634-4C1A-95A5-7A342BB4326A}">
  <sheetPr>
    <tabColor indexed="9"/>
  </sheetPr>
  <dimension ref="A1:N39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86</v>
      </c>
      <c r="B1" s="71"/>
      <c r="C1" s="71"/>
      <c r="D1" s="72"/>
      <c r="E1" s="72"/>
      <c r="F1" s="72"/>
    </row>
    <row r="2" spans="1:14" ht="15.75" thickBot="1" x14ac:dyDescent="0.25">
      <c r="A2" s="25" t="s">
        <v>52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5" t="s">
        <v>116</v>
      </c>
      <c r="B3" s="86">
        <v>0</v>
      </c>
      <c r="C3" s="86">
        <v>0</v>
      </c>
      <c r="D3" s="86">
        <v>6.8657237044716709E-3</v>
      </c>
      <c r="E3" s="86" t="s">
        <v>20</v>
      </c>
      <c r="F3" s="86">
        <v>2.1336072753448954E-2</v>
      </c>
      <c r="G3" s="58"/>
      <c r="H3" s="58"/>
      <c r="I3" s="2"/>
      <c r="J3" s="2"/>
      <c r="K3" s="2"/>
      <c r="L3" s="2"/>
    </row>
    <row r="4" spans="1:14" ht="14.25" x14ac:dyDescent="0.2">
      <c r="A4" s="85" t="s">
        <v>117</v>
      </c>
      <c r="B4" s="86">
        <v>0</v>
      </c>
      <c r="C4" s="86">
        <v>0</v>
      </c>
      <c r="D4" s="86">
        <v>3.6468208593367149E-3</v>
      </c>
      <c r="E4" s="86" t="s">
        <v>20</v>
      </c>
      <c r="F4" s="86">
        <v>2.9781674534568037E-2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118</v>
      </c>
      <c r="B5" s="77">
        <v>0</v>
      </c>
      <c r="C5" s="77">
        <v>-0.29161253581534408</v>
      </c>
      <c r="D5" s="77">
        <v>5.0438870139152533E-2</v>
      </c>
      <c r="E5" s="77" t="s">
        <v>20</v>
      </c>
      <c r="F5" s="77">
        <v>0.13578138422623853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69"/>
      <c r="B8" s="68"/>
      <c r="C8" s="68"/>
      <c r="D8" s="70"/>
      <c r="E8" s="70"/>
      <c r="F8" s="70"/>
      <c r="G8" s="10"/>
      <c r="J8" s="2"/>
      <c r="K8" s="2"/>
      <c r="L8" s="2"/>
      <c r="M8" s="2"/>
      <c r="N8" s="2"/>
    </row>
    <row r="9" spans="1:14" ht="14.25" x14ac:dyDescent="0.2">
      <c r="A9" s="69"/>
      <c r="B9" s="70"/>
      <c r="C9" s="70"/>
      <c r="D9" s="70"/>
      <c r="E9" s="70"/>
      <c r="F9" s="70"/>
      <c r="J9" s="4"/>
      <c r="K9" s="4"/>
      <c r="L9" s="4"/>
      <c r="M9" s="4"/>
      <c r="N9" s="4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</row>
    <row r="12" spans="1:14" ht="14.25" x14ac:dyDescent="0.2">
      <c r="A12" s="69"/>
      <c r="B12" s="70"/>
      <c r="C12" s="70"/>
      <c r="D12" s="70"/>
      <c r="E12" s="70"/>
      <c r="F12" s="70"/>
      <c r="N12" s="1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4.25" x14ac:dyDescent="0.2">
      <c r="A24" s="69"/>
      <c r="B24" s="70"/>
      <c r="C24" s="70"/>
      <c r="D24" s="70"/>
      <c r="E24" s="70"/>
      <c r="F24" s="70"/>
    </row>
    <row r="25" spans="1:6" ht="15" thickBot="1" x14ac:dyDescent="0.25">
      <c r="A25" s="69"/>
      <c r="B25" s="70"/>
      <c r="C25" s="70"/>
      <c r="D25" s="70"/>
      <c r="E25" s="70"/>
      <c r="F25" s="70"/>
    </row>
    <row r="26" spans="1:6" ht="30.75" thickBot="1" x14ac:dyDescent="0.25">
      <c r="A26" s="25" t="s">
        <v>76</v>
      </c>
      <c r="B26" s="18" t="s">
        <v>81</v>
      </c>
      <c r="C26" s="18" t="s">
        <v>63</v>
      </c>
      <c r="D26" s="74"/>
      <c r="E26" s="70"/>
      <c r="F26" s="70"/>
    </row>
    <row r="27" spans="1:6" ht="28.5" x14ac:dyDescent="0.2">
      <c r="A27" s="27" t="s">
        <v>107</v>
      </c>
      <c r="B27" s="28">
        <v>-3.2850701829008955E-2</v>
      </c>
      <c r="C27" s="65">
        <v>-4.4612814419162761E-2</v>
      </c>
      <c r="D27" s="74"/>
      <c r="E27" s="70"/>
      <c r="F27" s="70"/>
    </row>
    <row r="28" spans="1:6" ht="14.25" x14ac:dyDescent="0.2">
      <c r="A28" s="27" t="s">
        <v>8</v>
      </c>
      <c r="B28" s="28">
        <v>-1.1612502947433101E-2</v>
      </c>
      <c r="C28" s="65">
        <v>0.15489940434799365</v>
      </c>
      <c r="D28" s="74"/>
      <c r="E28" s="70"/>
      <c r="F28" s="70"/>
    </row>
    <row r="29" spans="1:6" ht="14.25" x14ac:dyDescent="0.2">
      <c r="A29" s="27" t="s">
        <v>119</v>
      </c>
      <c r="B29" s="28">
        <v>-3.8529995994202038E-3</v>
      </c>
      <c r="C29" s="65">
        <v>2.9522106368358392E-2</v>
      </c>
      <c r="D29" s="74"/>
      <c r="E29" s="70"/>
      <c r="F29" s="70"/>
    </row>
    <row r="30" spans="1:6" ht="14.25" x14ac:dyDescent="0.2">
      <c r="A30" s="27" t="s">
        <v>1</v>
      </c>
      <c r="B30" s="28">
        <v>0</v>
      </c>
      <c r="C30" s="65">
        <v>-0.29161253581534408</v>
      </c>
      <c r="D30" s="74"/>
      <c r="E30" s="70"/>
      <c r="F30" s="70"/>
    </row>
    <row r="31" spans="1:6" ht="14.25" x14ac:dyDescent="0.2">
      <c r="A31" s="27" t="s">
        <v>0</v>
      </c>
      <c r="B31" s="28">
        <v>0</v>
      </c>
      <c r="C31" s="65">
        <v>0</v>
      </c>
      <c r="D31" s="74"/>
      <c r="E31" s="70"/>
      <c r="F31" s="70"/>
    </row>
    <row r="32" spans="1:6" ht="14.25" x14ac:dyDescent="0.2">
      <c r="A32" s="27" t="s">
        <v>6</v>
      </c>
      <c r="B32" s="28">
        <v>1.033702279403137E-3</v>
      </c>
      <c r="C32" s="65">
        <v>8.3197986872255214E-2</v>
      </c>
      <c r="D32" s="74"/>
      <c r="E32" s="70"/>
      <c r="F32" s="70"/>
    </row>
    <row r="33" spans="1:6" ht="14.25" x14ac:dyDescent="0.2">
      <c r="A33" s="27" t="s">
        <v>5</v>
      </c>
      <c r="B33" s="28">
        <v>1.3205886219061602E-2</v>
      </c>
      <c r="C33" s="65">
        <v>1.1635676200223211E-2</v>
      </c>
      <c r="D33" s="74"/>
      <c r="E33" s="70"/>
      <c r="F33" s="70"/>
    </row>
    <row r="34" spans="1:6" ht="14.25" x14ac:dyDescent="0.2">
      <c r="A34" s="27" t="s">
        <v>114</v>
      </c>
      <c r="B34" s="28">
        <v>1.697459943358437E-2</v>
      </c>
      <c r="C34" s="65">
        <v>0.10205855523840301</v>
      </c>
      <c r="D34" s="74"/>
      <c r="E34" s="70"/>
      <c r="F34" s="70"/>
    </row>
    <row r="35" spans="1:6" ht="14.25" x14ac:dyDescent="0.2">
      <c r="A35" s="27" t="s">
        <v>9</v>
      </c>
      <c r="B35" s="28">
        <v>2.1518046967228699E-2</v>
      </c>
      <c r="C35" s="65">
        <v>0.12866083559579833</v>
      </c>
      <c r="D35" s="74"/>
      <c r="E35" s="70"/>
      <c r="F35" s="70"/>
    </row>
    <row r="36" spans="1:6" ht="14.25" x14ac:dyDescent="0.2">
      <c r="A36" s="27" t="s">
        <v>115</v>
      </c>
      <c r="B36" s="28">
        <v>2.2834688445031892E-2</v>
      </c>
      <c r="C36" s="65">
        <v>0.18419314734487391</v>
      </c>
      <c r="D36" s="74"/>
      <c r="E36" s="70"/>
      <c r="F36" s="70"/>
    </row>
    <row r="37" spans="1:6" ht="15" thickBot="1" x14ac:dyDescent="0.25">
      <c r="A37" s="75" t="s">
        <v>7</v>
      </c>
      <c r="B37" s="76">
        <v>3.7156809612213682E-2</v>
      </c>
      <c r="C37" s="77">
        <v>5.5238954467516699E-2</v>
      </c>
      <c r="D37" s="74"/>
      <c r="E37" s="70"/>
      <c r="F37" s="70"/>
    </row>
    <row r="38" spans="1:6" ht="14.25" x14ac:dyDescent="0.2">
      <c r="A38" s="69"/>
      <c r="B38" s="70"/>
      <c r="C38" s="70"/>
      <c r="D38" s="74"/>
      <c r="E38" s="70"/>
      <c r="F38" s="70"/>
    </row>
    <row r="39" spans="1:6" ht="14.25" x14ac:dyDescent="0.2">
      <c r="A39" s="69"/>
      <c r="B39" s="70"/>
      <c r="C39" s="70"/>
      <c r="D39" s="74"/>
      <c r="E39" s="70"/>
      <c r="F39" s="70"/>
    </row>
  </sheetData>
  <autoFilter ref="A26:C26" xr:uid="{E04ED8CE-33D5-469F-953B-04362BBC9C5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D63F-F10D-4177-9A8B-CCC6D0C8C324}">
  <sheetPr>
    <tabColor indexed="43"/>
    <pageSetUpPr fitToPage="1"/>
  </sheetPr>
  <dimension ref="A1:K6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37" style="29" bestFit="1" customWidth="1"/>
    <col min="3" max="4" width="12.7109375" style="31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85" t="s">
        <v>103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30.75" thickBot="1" x14ac:dyDescent="0.25">
      <c r="A2" s="15" t="s">
        <v>36</v>
      </c>
      <c r="B2" s="48" t="s">
        <v>22</v>
      </c>
      <c r="C2" s="18" t="s">
        <v>32</v>
      </c>
      <c r="D2" s="18" t="s">
        <v>33</v>
      </c>
      <c r="E2" s="17" t="s">
        <v>37</v>
      </c>
      <c r="F2" s="17" t="s">
        <v>58</v>
      </c>
      <c r="G2" s="17" t="s">
        <v>59</v>
      </c>
      <c r="H2" s="18" t="s">
        <v>60</v>
      </c>
      <c r="I2" s="18" t="s">
        <v>13</v>
      </c>
      <c r="J2" s="18" t="s">
        <v>14</v>
      </c>
    </row>
    <row r="3" spans="1:11" ht="14.25" customHeight="1" x14ac:dyDescent="0.2">
      <c r="A3" s="21">
        <v>1</v>
      </c>
      <c r="B3" s="81" t="s">
        <v>111</v>
      </c>
      <c r="C3" s="108" t="s">
        <v>35</v>
      </c>
      <c r="D3" s="109" t="s">
        <v>112</v>
      </c>
      <c r="E3" s="82">
        <v>4841269.3099999996</v>
      </c>
      <c r="F3" s="83">
        <v>173506</v>
      </c>
      <c r="G3" s="82">
        <v>27.9026</v>
      </c>
      <c r="H3" s="52">
        <v>10</v>
      </c>
      <c r="I3" s="81" t="s">
        <v>113</v>
      </c>
      <c r="J3" s="84" t="s">
        <v>68</v>
      </c>
      <c r="K3" s="49"/>
    </row>
    <row r="4" spans="1:11" ht="14.25" customHeight="1" x14ac:dyDescent="0.2">
      <c r="A4" s="141">
        <v>2</v>
      </c>
      <c r="B4" s="165" t="s">
        <v>75</v>
      </c>
      <c r="C4" s="166" t="s">
        <v>35</v>
      </c>
      <c r="D4" s="167" t="s">
        <v>34</v>
      </c>
      <c r="E4" s="168">
        <v>3383073.88</v>
      </c>
      <c r="F4" s="169">
        <v>152637</v>
      </c>
      <c r="G4" s="168">
        <v>22.164200000000001</v>
      </c>
      <c r="H4" s="170">
        <v>100</v>
      </c>
      <c r="I4" s="171" t="s">
        <v>87</v>
      </c>
      <c r="J4" s="172" t="s">
        <v>68</v>
      </c>
      <c r="K4" s="49"/>
    </row>
    <row r="5" spans="1:11" ht="15.75" thickBot="1" x14ac:dyDescent="0.25">
      <c r="A5" s="186" t="s">
        <v>44</v>
      </c>
      <c r="B5" s="187"/>
      <c r="C5" s="110" t="s">
        <v>45</v>
      </c>
      <c r="D5" s="110" t="s">
        <v>45</v>
      </c>
      <c r="E5" s="96">
        <f>SUM(E3:E4)</f>
        <v>8224343.1899999995</v>
      </c>
      <c r="F5" s="97">
        <f>SUM(F3:F4)</f>
        <v>326143</v>
      </c>
      <c r="G5" s="110" t="s">
        <v>45</v>
      </c>
      <c r="H5" s="110" t="s">
        <v>45</v>
      </c>
      <c r="I5" s="110" t="s">
        <v>45</v>
      </c>
      <c r="J5" s="110" t="s">
        <v>45</v>
      </c>
    </row>
    <row r="6" spans="1:11" ht="15" thickBot="1" x14ac:dyDescent="0.25">
      <c r="A6" s="203"/>
      <c r="B6" s="203"/>
      <c r="C6" s="203"/>
      <c r="D6" s="203"/>
      <c r="E6" s="203"/>
      <c r="F6" s="203"/>
      <c r="G6" s="203"/>
      <c r="H6" s="203"/>
      <c r="I6" s="159"/>
      <c r="J6" s="159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AF94-7653-4241-82D0-0F3D144AC6D6}">
  <sheetPr>
    <tabColor indexed="43"/>
    <pageSetUpPr fitToPage="1"/>
  </sheetPr>
  <dimension ref="A1:K12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46.7109375" style="3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201" t="s">
        <v>104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s="22" customFormat="1" ht="15.75" customHeight="1" thickBot="1" x14ac:dyDescent="0.25">
      <c r="A2" s="192" t="s">
        <v>36</v>
      </c>
      <c r="B2" s="100"/>
      <c r="C2" s="101"/>
      <c r="D2" s="102"/>
      <c r="E2" s="194" t="s">
        <v>62</v>
      </c>
      <c r="F2" s="194"/>
      <c r="G2" s="194"/>
      <c r="H2" s="194"/>
      <c r="I2" s="194"/>
      <c r="J2" s="194"/>
      <c r="K2" s="194"/>
    </row>
    <row r="3" spans="1:11" s="22" customFormat="1" ht="60.75" thickBot="1" x14ac:dyDescent="0.25">
      <c r="A3" s="193"/>
      <c r="B3" s="103" t="s">
        <v>22</v>
      </c>
      <c r="C3" s="26" t="s">
        <v>10</v>
      </c>
      <c r="D3" s="26" t="s">
        <v>11</v>
      </c>
      <c r="E3" s="17" t="s">
        <v>82</v>
      </c>
      <c r="F3" s="17" t="s">
        <v>91</v>
      </c>
      <c r="G3" s="17" t="s">
        <v>92</v>
      </c>
      <c r="H3" s="17" t="s">
        <v>80</v>
      </c>
      <c r="I3" s="17" t="s">
        <v>93</v>
      </c>
      <c r="J3" s="17" t="s">
        <v>46</v>
      </c>
      <c r="K3" s="18" t="s">
        <v>83</v>
      </c>
    </row>
    <row r="4" spans="1:11" s="22" customFormat="1" collapsed="1" x14ac:dyDescent="0.2">
      <c r="A4" s="21">
        <v>1</v>
      </c>
      <c r="B4" s="27" t="s">
        <v>75</v>
      </c>
      <c r="C4" s="104">
        <v>40555</v>
      </c>
      <c r="D4" s="104">
        <v>40626</v>
      </c>
      <c r="E4" s="98">
        <v>-1.2752055874731827E-3</v>
      </c>
      <c r="F4" s="98">
        <v>-2.2732695017263493E-3</v>
      </c>
      <c r="G4" s="98">
        <v>-6.8676308690427179E-2</v>
      </c>
      <c r="H4" s="98">
        <v>2.5916137065306488E-2</v>
      </c>
      <c r="I4" s="98">
        <v>-4.9489240164335202E-2</v>
      </c>
      <c r="J4" s="105">
        <v>-0.77835799999999999</v>
      </c>
      <c r="K4" s="118">
        <v>-0.10600064599338699</v>
      </c>
    </row>
    <row r="5" spans="1:11" s="22" customFormat="1" x14ac:dyDescent="0.2">
      <c r="A5" s="160">
        <v>2</v>
      </c>
      <c r="B5" s="173" t="s">
        <v>111</v>
      </c>
      <c r="C5" s="174">
        <v>41848</v>
      </c>
      <c r="D5" s="174">
        <v>42032</v>
      </c>
      <c r="E5" s="175">
        <v>6.0838554656609256E-2</v>
      </c>
      <c r="F5" s="175">
        <v>0.10716694839257523</v>
      </c>
      <c r="G5" s="175">
        <v>0.19835938842123357</v>
      </c>
      <c r="H5" s="175">
        <v>0.4691764953664701</v>
      </c>
      <c r="I5" s="175">
        <v>0.32105200861681227</v>
      </c>
      <c r="J5" s="176">
        <v>1.79026</v>
      </c>
      <c r="K5" s="177">
        <v>0.1128787029774414</v>
      </c>
    </row>
    <row r="6" spans="1:11" s="22" customFormat="1" ht="15.75" collapsed="1" thickBot="1" x14ac:dyDescent="0.25">
      <c r="A6" s="160"/>
      <c r="B6" s="161" t="s">
        <v>95</v>
      </c>
      <c r="C6" s="162" t="s">
        <v>45</v>
      </c>
      <c r="D6" s="162" t="s">
        <v>45</v>
      </c>
      <c r="E6" s="163">
        <f>AVERAGE(E4:E5)</f>
        <v>2.9781674534568037E-2</v>
      </c>
      <c r="F6" s="163">
        <f>AVERAGE(F4:F5)</f>
        <v>5.2446839445424442E-2</v>
      </c>
      <c r="G6" s="163">
        <f>AVERAGE(G4:G5)</f>
        <v>6.4841539865403197E-2</v>
      </c>
      <c r="H6" s="163">
        <f>AVERAGE(H4:H5)</f>
        <v>0.2475463162158883</v>
      </c>
      <c r="I6" s="163">
        <f>AVERAGE(I4:I5)</f>
        <v>0.13578138422623853</v>
      </c>
      <c r="J6" s="162" t="s">
        <v>45</v>
      </c>
      <c r="K6" s="163">
        <f>AVERAGE(K4:K5)</f>
        <v>3.4390284920272074E-3</v>
      </c>
    </row>
    <row r="7" spans="1:11" s="22" customFormat="1" hidden="1" x14ac:dyDescent="0.2">
      <c r="A7" s="206" t="s">
        <v>84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</row>
    <row r="8" spans="1:11" s="22" customFormat="1" ht="15" hidden="1" thickBot="1" x14ac:dyDescent="0.25">
      <c r="A8" s="205" t="s">
        <v>85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1" s="22" customFormat="1" ht="15.75" hidden="1" customHeight="1" x14ac:dyDescent="0.2">
      <c r="C9" s="64"/>
      <c r="D9" s="64"/>
    </row>
    <row r="10" spans="1:11" ht="15" thickBot="1" x14ac:dyDescent="0.25">
      <c r="A10" s="204"/>
      <c r="B10" s="204"/>
      <c r="C10" s="204"/>
      <c r="D10" s="204"/>
      <c r="E10" s="204"/>
      <c r="F10" s="204"/>
      <c r="G10" s="204"/>
      <c r="H10" s="204"/>
      <c r="I10" s="164"/>
      <c r="J10" s="164"/>
      <c r="K10" s="164"/>
    </row>
    <row r="11" spans="1:11" x14ac:dyDescent="0.2">
      <c r="B11" s="29"/>
      <c r="C11" s="106"/>
      <c r="E11" s="106"/>
    </row>
    <row r="12" spans="1:11" x14ac:dyDescent="0.2">
      <c r="E12" s="106"/>
      <c r="F12" s="106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58CD-61F3-4923-A78F-ED936295C055}">
  <sheetPr>
    <tabColor indexed="43"/>
  </sheetPr>
  <dimension ref="A1:H117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97" t="s">
        <v>105</v>
      </c>
      <c r="B1" s="197"/>
      <c r="C1" s="197"/>
      <c r="D1" s="197"/>
      <c r="E1" s="197"/>
      <c r="F1" s="197"/>
      <c r="G1" s="197"/>
    </row>
    <row r="2" spans="1:8" s="29" customFormat="1" ht="15.75" customHeight="1" thickBot="1" x14ac:dyDescent="0.25">
      <c r="A2" s="210" t="s">
        <v>36</v>
      </c>
      <c r="B2" s="88"/>
      <c r="C2" s="198" t="s">
        <v>23</v>
      </c>
      <c r="D2" s="207"/>
      <c r="E2" s="208" t="s">
        <v>61</v>
      </c>
      <c r="F2" s="209"/>
      <c r="G2" s="89"/>
    </row>
    <row r="3" spans="1:8" s="29" customFormat="1" ht="45.75" thickBot="1" x14ac:dyDescent="0.25">
      <c r="A3" s="193"/>
      <c r="B3" s="35" t="s">
        <v>22</v>
      </c>
      <c r="C3" s="35" t="s">
        <v>47</v>
      </c>
      <c r="D3" s="35" t="s">
        <v>25</v>
      </c>
      <c r="E3" s="35" t="s">
        <v>26</v>
      </c>
      <c r="F3" s="35" t="s">
        <v>25</v>
      </c>
      <c r="G3" s="36" t="s">
        <v>89</v>
      </c>
    </row>
    <row r="4" spans="1:8" s="29" customFormat="1" x14ac:dyDescent="0.2">
      <c r="A4" s="21">
        <v>1</v>
      </c>
      <c r="B4" s="37" t="s">
        <v>111</v>
      </c>
      <c r="C4" s="38">
        <v>277.64704999999981</v>
      </c>
      <c r="D4" s="98">
        <v>6.0839183039658462E-2</v>
      </c>
      <c r="E4" s="39">
        <v>0</v>
      </c>
      <c r="F4" s="98">
        <v>0</v>
      </c>
      <c r="G4" s="40">
        <v>0</v>
      </c>
    </row>
    <row r="5" spans="1:8" s="29" customFormat="1" x14ac:dyDescent="0.2">
      <c r="A5" s="141">
        <v>2</v>
      </c>
      <c r="B5" s="178" t="s">
        <v>75</v>
      </c>
      <c r="C5" s="152">
        <v>-4.3301600000001494</v>
      </c>
      <c r="D5" s="179">
        <v>-1.2783122263738426E-3</v>
      </c>
      <c r="E5" s="180">
        <v>0</v>
      </c>
      <c r="F5" s="179">
        <v>0</v>
      </c>
      <c r="G5" s="41">
        <v>0</v>
      </c>
    </row>
    <row r="6" spans="1:8" s="29" customFormat="1" ht="15.75" thickBot="1" x14ac:dyDescent="0.25">
      <c r="A6" s="113"/>
      <c r="B6" s="90" t="s">
        <v>44</v>
      </c>
      <c r="C6" s="91">
        <v>273.31688999999966</v>
      </c>
      <c r="D6" s="95">
        <v>3.4375045395083105E-2</v>
      </c>
      <c r="E6" s="92">
        <v>0</v>
      </c>
      <c r="F6" s="95">
        <v>0</v>
      </c>
      <c r="G6" s="114">
        <v>0</v>
      </c>
    </row>
    <row r="7" spans="1:8" s="29" customFormat="1" ht="15" customHeight="1" thickBot="1" x14ac:dyDescent="0.25">
      <c r="A7" s="188"/>
      <c r="B7" s="188"/>
      <c r="C7" s="188"/>
      <c r="D7" s="188"/>
      <c r="E7" s="188"/>
      <c r="F7" s="188"/>
      <c r="G7" s="188"/>
      <c r="H7" s="7"/>
    </row>
    <row r="8" spans="1:8" s="29" customFormat="1" x14ac:dyDescent="0.2">
      <c r="D8" s="6"/>
    </row>
    <row r="9" spans="1:8" s="29" customFormat="1" x14ac:dyDescent="0.2">
      <c r="D9" s="6"/>
    </row>
    <row r="10" spans="1:8" s="29" customFormat="1" x14ac:dyDescent="0.2">
      <c r="D10" s="6"/>
    </row>
    <row r="11" spans="1:8" s="29" customFormat="1" x14ac:dyDescent="0.2">
      <c r="D11" s="6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ht="15" thickBot="1" x14ac:dyDescent="0.25">
      <c r="B28" s="79"/>
      <c r="C28" s="79"/>
      <c r="D28" s="80"/>
      <c r="E28" s="79"/>
    </row>
    <row r="29" spans="2:5" s="29" customFormat="1" x14ac:dyDescent="0.2"/>
    <row r="30" spans="2:5" s="29" customFormat="1" x14ac:dyDescent="0.2"/>
    <row r="31" spans="2:5" s="29" customFormat="1" x14ac:dyDescent="0.2"/>
    <row r="32" spans="2:5" s="29" customFormat="1" x14ac:dyDescent="0.2"/>
    <row r="33" spans="2:6" s="29" customFormat="1" x14ac:dyDescent="0.2"/>
    <row r="34" spans="2:6" s="29" customFormat="1" ht="30.75" thickBot="1" x14ac:dyDescent="0.25">
      <c r="B34" s="47" t="s">
        <v>22</v>
      </c>
      <c r="C34" s="35" t="s">
        <v>50</v>
      </c>
      <c r="D34" s="35" t="s">
        <v>51</v>
      </c>
      <c r="E34" s="36" t="s">
        <v>48</v>
      </c>
    </row>
    <row r="35" spans="2:6" s="29" customFormat="1" x14ac:dyDescent="0.2">
      <c r="B35" s="37" t="str">
        <f t="shared" ref="B35:D36" si="0">B4</f>
        <v>КІНТО-Голд</v>
      </c>
      <c r="C35" s="38">
        <f t="shared" si="0"/>
        <v>277.64704999999981</v>
      </c>
      <c r="D35" s="150">
        <f t="shared" si="0"/>
        <v>6.0839183039658462E-2</v>
      </c>
      <c r="E35" s="40">
        <f>G4</f>
        <v>0</v>
      </c>
    </row>
    <row r="36" spans="2:6" x14ac:dyDescent="0.2">
      <c r="B36" s="37" t="str">
        <f t="shared" si="0"/>
        <v>Індекс Української Біржі</v>
      </c>
      <c r="C36" s="38">
        <f t="shared" si="0"/>
        <v>-4.3301600000001494</v>
      </c>
      <c r="D36" s="150">
        <f t="shared" si="0"/>
        <v>-1.2783122263738426E-3</v>
      </c>
      <c r="E36" s="40">
        <f>G5</f>
        <v>0</v>
      </c>
      <c r="F36" s="19"/>
    </row>
    <row r="37" spans="2:6" x14ac:dyDescent="0.2">
      <c r="B37" s="151"/>
      <c r="C37" s="152"/>
      <c r="D37" s="153"/>
      <c r="E37" s="154"/>
      <c r="F37" s="19"/>
    </row>
    <row r="38" spans="2:6" x14ac:dyDescent="0.2">
      <c r="B38" s="29"/>
      <c r="C38" s="155"/>
      <c r="D38" s="6"/>
      <c r="F38" s="19"/>
    </row>
    <row r="39" spans="2:6" x14ac:dyDescent="0.2">
      <c r="B39" s="29"/>
      <c r="C39" s="29"/>
      <c r="D39" s="6"/>
      <c r="F39" s="19"/>
    </row>
    <row r="40" spans="2:6" x14ac:dyDescent="0.2">
      <c r="B40" s="29"/>
      <c r="C40" s="29"/>
      <c r="D40" s="6"/>
      <c r="F40" s="19"/>
    </row>
    <row r="41" spans="2:6" x14ac:dyDescent="0.2">
      <c r="B41" s="29"/>
      <c r="C41" s="29"/>
      <c r="D41" s="6"/>
      <c r="F41" s="19"/>
    </row>
    <row r="42" spans="2:6" x14ac:dyDescent="0.2">
      <c r="B42" s="29"/>
      <c r="C42" s="29"/>
      <c r="D42" s="6"/>
      <c r="F42" s="19"/>
    </row>
    <row r="43" spans="2:6" x14ac:dyDescent="0.2">
      <c r="B43" s="29"/>
      <c r="C43" s="29"/>
      <c r="D43" s="6"/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</row>
    <row r="46" spans="2:6" x14ac:dyDescent="0.2">
      <c r="B46" s="29"/>
      <c r="C46" s="29"/>
      <c r="D46" s="6"/>
    </row>
    <row r="47" spans="2:6" x14ac:dyDescent="0.2">
      <c r="B47" s="29"/>
      <c r="C47" s="29"/>
      <c r="D47" s="6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67A2-11C0-4CE2-BF50-ED18C41A12A1}">
  <sheetPr>
    <tabColor indexed="43"/>
  </sheetPr>
  <dimension ref="A1:D14"/>
  <sheetViews>
    <sheetView zoomScale="85" workbookViewId="0">
      <selection activeCell="A10" sqref="A1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22</v>
      </c>
      <c r="B1" s="67" t="s">
        <v>78</v>
      </c>
      <c r="C1" s="10"/>
      <c r="D1" s="10"/>
    </row>
    <row r="2" spans="1:4" ht="14.25" x14ac:dyDescent="0.2">
      <c r="A2" s="27" t="s">
        <v>75</v>
      </c>
      <c r="B2" s="135">
        <v>-1.2752055874731827E-3</v>
      </c>
      <c r="C2" s="10"/>
      <c r="D2" s="10"/>
    </row>
    <row r="3" spans="1:4" ht="14.25" x14ac:dyDescent="0.2">
      <c r="A3" s="27" t="s">
        <v>111</v>
      </c>
      <c r="B3" s="136">
        <v>6.0838554656609256E-2</v>
      </c>
      <c r="C3" s="10"/>
      <c r="D3" s="10"/>
    </row>
    <row r="4" spans="1:4" ht="14.25" x14ac:dyDescent="0.2">
      <c r="A4" s="27" t="s">
        <v>27</v>
      </c>
      <c r="B4" s="136">
        <v>2.9781674534568037E-2</v>
      </c>
      <c r="C4" s="10"/>
      <c r="D4" s="10"/>
    </row>
    <row r="5" spans="1:4" ht="14.25" x14ac:dyDescent="0.2">
      <c r="A5" s="27" t="s">
        <v>1</v>
      </c>
      <c r="B5" s="136">
        <v>0</v>
      </c>
      <c r="C5" s="10"/>
      <c r="D5" s="10"/>
    </row>
    <row r="6" spans="1:4" ht="14.25" x14ac:dyDescent="0.2">
      <c r="A6" s="27" t="s">
        <v>0</v>
      </c>
      <c r="B6" s="136">
        <v>0</v>
      </c>
      <c r="C6" s="10"/>
      <c r="D6" s="10"/>
    </row>
    <row r="7" spans="1:4" ht="14.25" x14ac:dyDescent="0.2">
      <c r="A7" s="27" t="s">
        <v>28</v>
      </c>
      <c r="B7" s="136">
        <v>2.8969623946649037E-2</v>
      </c>
      <c r="C7" s="10"/>
      <c r="D7" s="10"/>
    </row>
    <row r="8" spans="1:4" ht="14.25" x14ac:dyDescent="0.2">
      <c r="A8" s="27" t="s">
        <v>29</v>
      </c>
      <c r="B8" s="136">
        <v>3.9322955845271235E-3</v>
      </c>
      <c r="C8" s="10"/>
      <c r="D8" s="10"/>
    </row>
    <row r="9" spans="1:4" ht="14.25" x14ac:dyDescent="0.2">
      <c r="A9" s="27" t="s">
        <v>30</v>
      </c>
      <c r="B9" s="136">
        <v>1.2328767123287671E-2</v>
      </c>
      <c r="C9" s="10"/>
      <c r="D9" s="10"/>
    </row>
    <row r="10" spans="1:4" ht="15" thickBot="1" x14ac:dyDescent="0.25">
      <c r="A10" s="75" t="s">
        <v>96</v>
      </c>
      <c r="B10" s="137">
        <v>5.9458623731438287E-2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18789F1D-BB96-4BB8-B0CA-714488DB8B7E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658F-11C0-421A-85FF-C6BC6FDBDE46}">
  <sheetPr>
    <tabColor indexed="42"/>
  </sheetPr>
  <dimension ref="A1:I33"/>
  <sheetViews>
    <sheetView zoomScale="80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5" t="s">
        <v>97</v>
      </c>
      <c r="B1" s="185"/>
      <c r="C1" s="185"/>
      <c r="D1" s="185"/>
      <c r="E1" s="185"/>
      <c r="F1" s="185"/>
      <c r="G1" s="185"/>
      <c r="H1" s="185"/>
      <c r="I1" s="13"/>
    </row>
    <row r="2" spans="1:9" ht="30.75" thickBot="1" x14ac:dyDescent="0.25">
      <c r="A2" s="15" t="s">
        <v>36</v>
      </c>
      <c r="B2" s="16" t="s">
        <v>79</v>
      </c>
      <c r="C2" s="17" t="s">
        <v>37</v>
      </c>
      <c r="D2" s="17" t="s">
        <v>38</v>
      </c>
      <c r="E2" s="17" t="s">
        <v>39</v>
      </c>
      <c r="F2" s="17" t="s">
        <v>12</v>
      </c>
      <c r="G2" s="17" t="s">
        <v>13</v>
      </c>
      <c r="H2" s="18" t="s">
        <v>14</v>
      </c>
      <c r="I2" s="19"/>
    </row>
    <row r="3" spans="1:9" x14ac:dyDescent="0.2">
      <c r="A3" s="21">
        <v>1</v>
      </c>
      <c r="B3" s="81" t="s">
        <v>17</v>
      </c>
      <c r="C3" s="82">
        <v>146566181.58000001</v>
      </c>
      <c r="D3" s="83">
        <v>20113</v>
      </c>
      <c r="E3" s="82">
        <v>7287.14</v>
      </c>
      <c r="F3" s="83">
        <v>1000</v>
      </c>
      <c r="G3" s="81" t="s">
        <v>18</v>
      </c>
      <c r="H3" s="84" t="s">
        <v>43</v>
      </c>
      <c r="I3" s="19"/>
    </row>
    <row r="4" spans="1:9" x14ac:dyDescent="0.2">
      <c r="A4" s="21">
        <v>2</v>
      </c>
      <c r="B4" s="81" t="s">
        <v>67</v>
      </c>
      <c r="C4" s="82">
        <v>26020622.289999999</v>
      </c>
      <c r="D4" s="83">
        <v>44408</v>
      </c>
      <c r="E4" s="82">
        <v>585.94449999999995</v>
      </c>
      <c r="F4" s="83">
        <v>100</v>
      </c>
      <c r="G4" s="81" t="s">
        <v>87</v>
      </c>
      <c r="H4" s="84" t="s">
        <v>68</v>
      </c>
      <c r="I4" s="19"/>
    </row>
    <row r="5" spans="1:9" ht="14.25" customHeight="1" x14ac:dyDescent="0.2">
      <c r="A5" s="21">
        <v>3</v>
      </c>
      <c r="B5" s="81" t="s">
        <v>53</v>
      </c>
      <c r="C5" s="82">
        <v>10578075.039999999</v>
      </c>
      <c r="D5" s="83">
        <v>6377320</v>
      </c>
      <c r="E5" s="82">
        <v>1.66</v>
      </c>
      <c r="F5" s="83">
        <v>1</v>
      </c>
      <c r="G5" s="81" t="s">
        <v>18</v>
      </c>
      <c r="H5" s="84" t="s">
        <v>43</v>
      </c>
      <c r="I5" s="19"/>
    </row>
    <row r="6" spans="1:9" x14ac:dyDescent="0.2">
      <c r="A6" s="21">
        <v>4</v>
      </c>
      <c r="B6" s="81" t="s">
        <v>71</v>
      </c>
      <c r="C6" s="82">
        <v>9887499.9100000001</v>
      </c>
      <c r="D6" s="83">
        <v>8326</v>
      </c>
      <c r="E6" s="82">
        <v>1187.5450000000001</v>
      </c>
      <c r="F6" s="83">
        <v>1000</v>
      </c>
      <c r="G6" s="81" t="s">
        <v>16</v>
      </c>
      <c r="H6" s="84" t="s">
        <v>41</v>
      </c>
      <c r="I6" s="19"/>
    </row>
    <row r="7" spans="1:9" ht="14.25" customHeight="1" x14ac:dyDescent="0.2">
      <c r="A7" s="21">
        <v>5</v>
      </c>
      <c r="B7" s="81" t="s">
        <v>72</v>
      </c>
      <c r="C7" s="82">
        <v>7412410.7599999998</v>
      </c>
      <c r="D7" s="83">
        <v>1043</v>
      </c>
      <c r="E7" s="82">
        <v>7106.8176000000003</v>
      </c>
      <c r="F7" s="83">
        <v>1000</v>
      </c>
      <c r="G7" s="81" t="s">
        <v>16</v>
      </c>
      <c r="H7" s="84" t="s">
        <v>41</v>
      </c>
      <c r="I7" s="19"/>
    </row>
    <row r="8" spans="1:9" x14ac:dyDescent="0.2">
      <c r="A8" s="21">
        <v>6</v>
      </c>
      <c r="B8" s="81" t="s">
        <v>57</v>
      </c>
      <c r="C8" s="82">
        <v>6310946.6600000001</v>
      </c>
      <c r="D8" s="83">
        <v>1256</v>
      </c>
      <c r="E8" s="82">
        <v>5024.6400000000003</v>
      </c>
      <c r="F8" s="83">
        <v>1000</v>
      </c>
      <c r="G8" s="81" t="s">
        <v>40</v>
      </c>
      <c r="H8" s="84" t="s">
        <v>56</v>
      </c>
      <c r="I8" s="19"/>
    </row>
    <row r="9" spans="1:9" x14ac:dyDescent="0.2">
      <c r="A9" s="21">
        <v>7</v>
      </c>
      <c r="B9" s="81" t="s">
        <v>55</v>
      </c>
      <c r="C9" s="82">
        <v>4894790.37</v>
      </c>
      <c r="D9" s="83">
        <v>675</v>
      </c>
      <c r="E9" s="82">
        <v>7251.54</v>
      </c>
      <c r="F9" s="83">
        <v>1000</v>
      </c>
      <c r="G9" s="81" t="s">
        <v>15</v>
      </c>
      <c r="H9" s="84" t="s">
        <v>56</v>
      </c>
      <c r="I9" s="19"/>
    </row>
    <row r="10" spans="1:9" x14ac:dyDescent="0.2">
      <c r="A10" s="21">
        <v>8</v>
      </c>
      <c r="B10" s="81" t="s">
        <v>94</v>
      </c>
      <c r="C10" s="82">
        <v>4638144.4000000004</v>
      </c>
      <c r="D10" s="83">
        <v>12787</v>
      </c>
      <c r="E10" s="82">
        <v>362.72340000000003</v>
      </c>
      <c r="F10" s="83">
        <v>100</v>
      </c>
      <c r="G10" s="81" t="s">
        <v>87</v>
      </c>
      <c r="H10" s="84" t="s">
        <v>68</v>
      </c>
      <c r="I10" s="19"/>
    </row>
    <row r="11" spans="1:9" x14ac:dyDescent="0.2">
      <c r="A11" s="21">
        <v>9</v>
      </c>
      <c r="B11" s="81" t="s">
        <v>64</v>
      </c>
      <c r="C11" s="82">
        <v>3153714.27</v>
      </c>
      <c r="D11" s="83">
        <v>1590</v>
      </c>
      <c r="E11" s="82">
        <v>1983.4681</v>
      </c>
      <c r="F11" s="83">
        <v>1000</v>
      </c>
      <c r="G11" s="81" t="s">
        <v>65</v>
      </c>
      <c r="H11" s="84" t="s">
        <v>66</v>
      </c>
      <c r="I11" s="19"/>
    </row>
    <row r="12" spans="1:9" x14ac:dyDescent="0.2">
      <c r="A12" s="21">
        <v>10</v>
      </c>
      <c r="B12" s="81" t="s">
        <v>54</v>
      </c>
      <c r="C12" s="82">
        <v>2567253.9300000002</v>
      </c>
      <c r="D12" s="83">
        <v>2566</v>
      </c>
      <c r="E12" s="82">
        <v>1000.4887</v>
      </c>
      <c r="F12" s="83">
        <v>1000</v>
      </c>
      <c r="G12" s="81" t="s">
        <v>70</v>
      </c>
      <c r="H12" s="84" t="s">
        <v>77</v>
      </c>
      <c r="I12" s="19"/>
    </row>
    <row r="13" spans="1:9" x14ac:dyDescent="0.2">
      <c r="A13" s="21">
        <v>11</v>
      </c>
      <c r="B13" s="81" t="s">
        <v>73</v>
      </c>
      <c r="C13" s="82">
        <v>2003455.55</v>
      </c>
      <c r="D13" s="83">
        <v>366</v>
      </c>
      <c r="E13" s="82">
        <v>5473.9223000000002</v>
      </c>
      <c r="F13" s="83">
        <v>1000</v>
      </c>
      <c r="G13" s="81" t="s">
        <v>16</v>
      </c>
      <c r="H13" s="84" t="s">
        <v>41</v>
      </c>
      <c r="I13" s="19"/>
    </row>
    <row r="14" spans="1:9" x14ac:dyDescent="0.2">
      <c r="A14" s="21">
        <v>12</v>
      </c>
      <c r="B14" s="81" t="s">
        <v>74</v>
      </c>
      <c r="C14" s="82">
        <v>1578478.04</v>
      </c>
      <c r="D14" s="83">
        <v>529</v>
      </c>
      <c r="E14" s="82">
        <v>2983.8904000000002</v>
      </c>
      <c r="F14" s="83">
        <v>1000</v>
      </c>
      <c r="G14" s="81" t="s">
        <v>16</v>
      </c>
      <c r="H14" s="84" t="s">
        <v>41</v>
      </c>
      <c r="I14" s="19"/>
    </row>
    <row r="15" spans="1:9" x14ac:dyDescent="0.2">
      <c r="A15" s="21">
        <v>13</v>
      </c>
      <c r="B15" s="81" t="s">
        <v>69</v>
      </c>
      <c r="C15" s="82">
        <v>1426272.94</v>
      </c>
      <c r="D15" s="83">
        <v>3112</v>
      </c>
      <c r="E15" s="82">
        <v>458.31389999999999</v>
      </c>
      <c r="F15" s="83">
        <v>1000</v>
      </c>
      <c r="G15" s="81" t="s">
        <v>87</v>
      </c>
      <c r="H15" s="84" t="s">
        <v>68</v>
      </c>
      <c r="I15" s="19"/>
    </row>
    <row r="16" spans="1:9" x14ac:dyDescent="0.2">
      <c r="A16" s="21">
        <v>14</v>
      </c>
      <c r="B16" s="81" t="s">
        <v>106</v>
      </c>
      <c r="C16" s="82">
        <v>1038495.8001</v>
      </c>
      <c r="D16" s="83">
        <v>953</v>
      </c>
      <c r="E16" s="82">
        <v>1089.7122999999999</v>
      </c>
      <c r="F16" s="83">
        <v>1000</v>
      </c>
      <c r="G16" s="81" t="s">
        <v>19</v>
      </c>
      <c r="H16" s="84" t="s">
        <v>31</v>
      </c>
      <c r="I16" s="19"/>
    </row>
    <row r="17" spans="1:9" x14ac:dyDescent="0.2">
      <c r="A17" s="21">
        <v>15</v>
      </c>
      <c r="B17" s="81" t="s">
        <v>21</v>
      </c>
      <c r="C17" s="82">
        <v>633459.15</v>
      </c>
      <c r="D17" s="83">
        <v>7881</v>
      </c>
      <c r="E17" s="82">
        <v>80.378</v>
      </c>
      <c r="F17" s="83">
        <v>100</v>
      </c>
      <c r="G17" s="81" t="s">
        <v>42</v>
      </c>
      <c r="H17" s="84" t="s">
        <v>90</v>
      </c>
      <c r="I17" s="19"/>
    </row>
    <row r="18" spans="1:9" x14ac:dyDescent="0.2">
      <c r="A18" s="21">
        <v>16</v>
      </c>
      <c r="B18" s="81" t="s">
        <v>108</v>
      </c>
      <c r="C18" s="82">
        <v>177979.1</v>
      </c>
      <c r="D18" s="83">
        <v>22167</v>
      </c>
      <c r="E18" s="82">
        <v>8.0290099999999995</v>
      </c>
      <c r="F18" s="83">
        <v>100</v>
      </c>
      <c r="G18" s="81" t="s">
        <v>109</v>
      </c>
      <c r="H18" s="84" t="s">
        <v>110</v>
      </c>
      <c r="I18" s="19"/>
    </row>
    <row r="19" spans="1:9" ht="15" customHeight="1" thickBot="1" x14ac:dyDescent="0.25">
      <c r="A19" s="186" t="s">
        <v>44</v>
      </c>
      <c r="B19" s="187"/>
      <c r="C19" s="96">
        <f>SUM(C3:C18)</f>
        <v>228887779.79010001</v>
      </c>
      <c r="D19" s="97">
        <f>SUM(D3:D18)</f>
        <v>6505092</v>
      </c>
      <c r="E19" s="56" t="s">
        <v>45</v>
      </c>
      <c r="F19" s="56" t="s">
        <v>45</v>
      </c>
      <c r="G19" s="56" t="s">
        <v>45</v>
      </c>
      <c r="H19" s="56" t="s">
        <v>45</v>
      </c>
    </row>
    <row r="20" spans="1:9" ht="15" customHeight="1" x14ac:dyDescent="0.2">
      <c r="A20" s="189" t="s">
        <v>88</v>
      </c>
      <c r="B20" s="189"/>
      <c r="C20" s="189"/>
      <c r="D20" s="189"/>
      <c r="E20" s="189"/>
      <c r="F20" s="189"/>
      <c r="G20" s="189"/>
      <c r="H20" s="189"/>
    </row>
    <row r="21" spans="1:9" ht="15" customHeight="1" thickBot="1" x14ac:dyDescent="0.25">
      <c r="A21" s="188"/>
      <c r="B21" s="188"/>
      <c r="C21" s="188"/>
      <c r="D21" s="188"/>
      <c r="E21" s="188"/>
      <c r="F21" s="188"/>
      <c r="G21" s="188"/>
      <c r="H21" s="188"/>
    </row>
    <row r="23" spans="1:9" x14ac:dyDescent="0.2">
      <c r="B23" s="20" t="s">
        <v>49</v>
      </c>
      <c r="C23" s="23">
        <f>C19-SUM(C3:C12)</f>
        <v>6858140.5800999999</v>
      </c>
      <c r="D23" s="125">
        <f>C23/$C$19</f>
        <v>2.9962895294756285E-2</v>
      </c>
    </row>
    <row r="24" spans="1:9" x14ac:dyDescent="0.2">
      <c r="B24" s="81" t="str">
        <f t="shared" ref="B24:C30" si="0">B3</f>
        <v>ОТП Класичний</v>
      </c>
      <c r="C24" s="82">
        <f t="shared" si="0"/>
        <v>146566181.58000001</v>
      </c>
      <c r="D24" s="125">
        <f>C24/$C$19</f>
        <v>0.64034078933531335</v>
      </c>
      <c r="H24" s="19"/>
    </row>
    <row r="25" spans="1:9" x14ac:dyDescent="0.2">
      <c r="B25" s="81" t="str">
        <f t="shared" si="0"/>
        <v>КІНТО-Класичний</v>
      </c>
      <c r="C25" s="82">
        <f t="shared" si="0"/>
        <v>26020622.289999999</v>
      </c>
      <c r="D25" s="125">
        <f t="shared" ref="D25:D33" si="1">C25/$C$19</f>
        <v>0.11368288125238506</v>
      </c>
      <c r="H25" s="19"/>
    </row>
    <row r="26" spans="1:9" x14ac:dyDescent="0.2">
      <c r="B26" s="81" t="str">
        <f t="shared" si="0"/>
        <v>ОТП Фонд Акцій</v>
      </c>
      <c r="C26" s="82">
        <f t="shared" si="0"/>
        <v>10578075.039999999</v>
      </c>
      <c r="D26" s="125">
        <f t="shared" si="1"/>
        <v>4.6215114890364839E-2</v>
      </c>
      <c r="H26" s="19"/>
    </row>
    <row r="27" spans="1:9" x14ac:dyDescent="0.2">
      <c r="B27" s="81" t="str">
        <f t="shared" si="0"/>
        <v>УНІВЕР.УА/Ярослав Мудрий: Фонд Акцiй</v>
      </c>
      <c r="C27" s="82">
        <f t="shared" si="0"/>
        <v>9887499.9100000001</v>
      </c>
      <c r="D27" s="125">
        <f t="shared" si="1"/>
        <v>4.3198024460140531E-2</v>
      </c>
      <c r="H27" s="19"/>
    </row>
    <row r="28" spans="1:9" x14ac:dyDescent="0.2">
      <c r="B28" s="81" t="str">
        <f t="shared" si="0"/>
        <v>УНIВЕР.УА/Михайло Грушевський: Фонд Державних Паперiв</v>
      </c>
      <c r="C28" s="82">
        <f t="shared" si="0"/>
        <v>7412410.7599999998</v>
      </c>
      <c r="D28" s="125">
        <f t="shared" si="1"/>
        <v>3.2384475775847452E-2</v>
      </c>
      <c r="H28" s="19"/>
    </row>
    <row r="29" spans="1:9" x14ac:dyDescent="0.2">
      <c r="B29" s="81" t="str">
        <f t="shared" si="0"/>
        <v>Альтус-Депозит</v>
      </c>
      <c r="C29" s="82">
        <f t="shared" si="0"/>
        <v>6310946.6600000001</v>
      </c>
      <c r="D29" s="125">
        <f t="shared" si="1"/>
        <v>2.7572230661625584E-2</v>
      </c>
      <c r="H29" s="19"/>
    </row>
    <row r="30" spans="1:9" x14ac:dyDescent="0.2">
      <c r="B30" s="81" t="str">
        <f t="shared" si="0"/>
        <v>Альтус-Збалансований</v>
      </c>
      <c r="C30" s="82">
        <f t="shared" si="0"/>
        <v>4894790.37</v>
      </c>
      <c r="D30" s="125">
        <f t="shared" si="1"/>
        <v>2.1385110094076384E-2</v>
      </c>
      <c r="H30" s="19"/>
    </row>
    <row r="31" spans="1:9" x14ac:dyDescent="0.2">
      <c r="B31" s="81" t="str">
        <f t="shared" ref="B31:C33" si="2">B10</f>
        <v>КІНТО-Казначейський</v>
      </c>
      <c r="C31" s="82">
        <f t="shared" si="2"/>
        <v>4638144.4000000004</v>
      </c>
      <c r="D31" s="125">
        <f t="shared" si="1"/>
        <v>2.0263835859884609E-2</v>
      </c>
      <c r="H31" s="19"/>
    </row>
    <row r="32" spans="1:9" x14ac:dyDescent="0.2">
      <c r="B32" s="81" t="str">
        <f t="shared" si="2"/>
        <v>ВСІ</v>
      </c>
      <c r="C32" s="82">
        <f t="shared" si="2"/>
        <v>3153714.27</v>
      </c>
      <c r="D32" s="125">
        <f t="shared" si="1"/>
        <v>1.3778430079981082E-2</v>
      </c>
    </row>
    <row r="33" spans="2:4" x14ac:dyDescent="0.2">
      <c r="B33" s="81" t="str">
        <f t="shared" si="2"/>
        <v>Софіївський</v>
      </c>
      <c r="C33" s="82">
        <f t="shared" si="2"/>
        <v>2567253.9300000002</v>
      </c>
      <c r="D33" s="125">
        <f t="shared" si="1"/>
        <v>1.1216212295624882E-2</v>
      </c>
    </row>
  </sheetData>
  <mergeCells count="4">
    <mergeCell ref="A1:H1"/>
    <mergeCell ref="A19:B19"/>
    <mergeCell ref="A21:H21"/>
    <mergeCell ref="A20:H20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B8F2-A188-4511-9048-89BDE9F19C15}">
  <sheetPr>
    <tabColor indexed="42"/>
    <pageSetUpPr fitToPage="1"/>
  </sheetPr>
  <dimension ref="A1:L61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91" t="s">
        <v>98</v>
      </c>
      <c r="B1" s="191"/>
      <c r="C1" s="191"/>
      <c r="D1" s="191"/>
      <c r="E1" s="191"/>
      <c r="F1" s="191"/>
      <c r="G1" s="191"/>
      <c r="H1" s="191"/>
      <c r="I1" s="191"/>
      <c r="J1" s="99"/>
    </row>
    <row r="2" spans="1:11" s="20" customFormat="1" ht="15.75" customHeight="1" thickBot="1" x14ac:dyDescent="0.25">
      <c r="A2" s="192" t="s">
        <v>36</v>
      </c>
      <c r="B2" s="100"/>
      <c r="C2" s="101"/>
      <c r="D2" s="102"/>
      <c r="E2" s="194" t="s">
        <v>62</v>
      </c>
      <c r="F2" s="194"/>
      <c r="G2" s="194"/>
      <c r="H2" s="194"/>
      <c r="I2" s="194"/>
      <c r="J2" s="194"/>
      <c r="K2" s="194"/>
    </row>
    <row r="3" spans="1:11" s="22" customFormat="1" ht="60.75" thickBot="1" x14ac:dyDescent="0.25">
      <c r="A3" s="193"/>
      <c r="B3" s="103" t="s">
        <v>22</v>
      </c>
      <c r="C3" s="26" t="s">
        <v>10</v>
      </c>
      <c r="D3" s="26" t="s">
        <v>11</v>
      </c>
      <c r="E3" s="17" t="s">
        <v>82</v>
      </c>
      <c r="F3" s="17" t="s">
        <v>91</v>
      </c>
      <c r="G3" s="17" t="s">
        <v>92</v>
      </c>
      <c r="H3" s="17" t="s">
        <v>80</v>
      </c>
      <c r="I3" s="17" t="s">
        <v>93</v>
      </c>
      <c r="J3" s="17" t="s">
        <v>46</v>
      </c>
      <c r="K3" s="18" t="s">
        <v>83</v>
      </c>
    </row>
    <row r="4" spans="1:11" s="20" customFormat="1" collapsed="1" x14ac:dyDescent="0.2">
      <c r="A4" s="21">
        <v>1</v>
      </c>
      <c r="B4" s="142" t="s">
        <v>67</v>
      </c>
      <c r="C4" s="143">
        <v>38118</v>
      </c>
      <c r="D4" s="143">
        <v>38182</v>
      </c>
      <c r="E4" s="144">
        <v>4.1207122258137829E-3</v>
      </c>
      <c r="F4" s="144">
        <v>1.1691845388756006E-2</v>
      </c>
      <c r="G4" s="144">
        <v>4.1752820910937682E-2</v>
      </c>
      <c r="H4" s="144">
        <v>0.11356323053686768</v>
      </c>
      <c r="I4" s="144">
        <v>7.0938874669560059E-2</v>
      </c>
      <c r="J4" s="145">
        <v>4.8594450000012284</v>
      </c>
      <c r="K4" s="118">
        <v>9.174516010189282E-2</v>
      </c>
    </row>
    <row r="5" spans="1:11" s="20" customFormat="1" collapsed="1" x14ac:dyDescent="0.2">
      <c r="A5" s="21">
        <v>2</v>
      </c>
      <c r="B5" s="142" t="s">
        <v>55</v>
      </c>
      <c r="C5" s="143">
        <v>38828</v>
      </c>
      <c r="D5" s="143">
        <v>39028</v>
      </c>
      <c r="E5" s="144">
        <v>8.8720145469265432E-3</v>
      </c>
      <c r="F5" s="144">
        <v>1.6638487226693366E-2</v>
      </c>
      <c r="G5" s="144">
        <v>3.16749420249689E-2</v>
      </c>
      <c r="H5" s="144">
        <v>9.2472878529128666E-2</v>
      </c>
      <c r="I5" s="144">
        <v>5.409943061645528E-2</v>
      </c>
      <c r="J5" s="145">
        <v>6.2515399999995713</v>
      </c>
      <c r="K5" s="119">
        <v>0.11756272773733012</v>
      </c>
    </row>
    <row r="6" spans="1:11" s="20" customFormat="1" collapsed="1" x14ac:dyDescent="0.2">
      <c r="A6" s="21">
        <v>3</v>
      </c>
      <c r="B6" s="142" t="s">
        <v>74</v>
      </c>
      <c r="C6" s="143">
        <v>38919</v>
      </c>
      <c r="D6" s="143">
        <v>39092</v>
      </c>
      <c r="E6" s="144">
        <v>4.7460167043109625E-3</v>
      </c>
      <c r="F6" s="144">
        <v>1.2331354464948818E-2</v>
      </c>
      <c r="G6" s="144">
        <v>4.6704043277861151E-2</v>
      </c>
      <c r="H6" s="144">
        <v>-5.7538741507681901E-2</v>
      </c>
      <c r="I6" s="144">
        <v>4.6869405191521496E-2</v>
      </c>
      <c r="J6" s="145">
        <v>1.9838903999999209</v>
      </c>
      <c r="K6" s="119">
        <v>6.3900279751956779E-2</v>
      </c>
    </row>
    <row r="7" spans="1:11" s="20" customFormat="1" collapsed="1" x14ac:dyDescent="0.2">
      <c r="A7" s="21">
        <v>4</v>
      </c>
      <c r="B7" s="142" t="s">
        <v>71</v>
      </c>
      <c r="C7" s="143">
        <v>38919</v>
      </c>
      <c r="D7" s="143">
        <v>39092</v>
      </c>
      <c r="E7" s="144">
        <v>4.0912950317093522E-3</v>
      </c>
      <c r="F7" s="144">
        <v>7.6618430272605842E-3</v>
      </c>
      <c r="G7" s="144">
        <v>4.2216552193772294E-2</v>
      </c>
      <c r="H7" s="144">
        <v>0.11740241024186204</v>
      </c>
      <c r="I7" s="144">
        <v>7.9786811333287577E-2</v>
      </c>
      <c r="J7" s="145">
        <v>0.18754499999993701</v>
      </c>
      <c r="K7" s="119">
        <v>9.786662580296035E-3</v>
      </c>
    </row>
    <row r="8" spans="1:11" s="20" customFormat="1" collapsed="1" x14ac:dyDescent="0.2">
      <c r="A8" s="21">
        <v>5</v>
      </c>
      <c r="B8" s="142" t="s">
        <v>17</v>
      </c>
      <c r="C8" s="143">
        <v>39413</v>
      </c>
      <c r="D8" s="143">
        <v>39589</v>
      </c>
      <c r="E8" s="144">
        <v>9.8180644068033285E-3</v>
      </c>
      <c r="F8" s="144">
        <v>2.3014937106803579E-2</v>
      </c>
      <c r="G8" s="144">
        <v>6.7964750659125661E-2</v>
      </c>
      <c r="H8" s="144">
        <v>0.17294252096482121</v>
      </c>
      <c r="I8" s="144">
        <v>0.10897987073557935</v>
      </c>
      <c r="J8" s="145">
        <v>6.287140000000508</v>
      </c>
      <c r="K8" s="119">
        <v>0.12968579981319728</v>
      </c>
    </row>
    <row r="9" spans="1:11" s="20" customFormat="1" collapsed="1" x14ac:dyDescent="0.2">
      <c r="A9" s="21">
        <v>6</v>
      </c>
      <c r="B9" s="142" t="s">
        <v>106</v>
      </c>
      <c r="C9" s="143">
        <v>39429</v>
      </c>
      <c r="D9" s="143">
        <v>39618</v>
      </c>
      <c r="E9" s="144">
        <v>3.9810527318568933E-3</v>
      </c>
      <c r="F9" s="144">
        <v>1.2657659687781431E-2</v>
      </c>
      <c r="G9" s="144">
        <v>3.5035710560981537E-2</v>
      </c>
      <c r="H9" s="144">
        <v>2.129397807930955E-2</v>
      </c>
      <c r="I9" s="144">
        <v>6.2401513636756167E-3</v>
      </c>
      <c r="J9" s="145">
        <v>8.971229999996666E-2</v>
      </c>
      <c r="K9" s="119">
        <v>5.3146996971729088E-3</v>
      </c>
    </row>
    <row r="10" spans="1:11" s="20" customFormat="1" collapsed="1" x14ac:dyDescent="0.2">
      <c r="A10" s="21">
        <v>7</v>
      </c>
      <c r="B10" s="142" t="s">
        <v>21</v>
      </c>
      <c r="C10" s="143">
        <v>39560</v>
      </c>
      <c r="D10" s="143">
        <v>39770</v>
      </c>
      <c r="E10" s="144">
        <v>-9.7195741287670057E-4</v>
      </c>
      <c r="F10" s="144">
        <v>-2.1692958764614745E-2</v>
      </c>
      <c r="G10" s="144">
        <v>-0.13802459232621833</v>
      </c>
      <c r="H10" s="144">
        <v>-0.18352296563861092</v>
      </c>
      <c r="I10" s="144">
        <v>-0.14967310581217652</v>
      </c>
      <c r="J10" s="145">
        <v>-0.19621999999994744</v>
      </c>
      <c r="K10" s="119">
        <v>-1.3736637957807885E-2</v>
      </c>
    </row>
    <row r="11" spans="1:11" s="20" customFormat="1" collapsed="1" x14ac:dyDescent="0.2">
      <c r="A11" s="21">
        <v>8</v>
      </c>
      <c r="B11" s="142" t="s">
        <v>69</v>
      </c>
      <c r="C11" s="143">
        <v>39884</v>
      </c>
      <c r="D11" s="143">
        <v>40001</v>
      </c>
      <c r="E11" s="144">
        <v>-3.3402203630016336E-3</v>
      </c>
      <c r="F11" s="144">
        <v>-6.431227853812449E-3</v>
      </c>
      <c r="G11" s="144">
        <v>-3.735588606570861E-2</v>
      </c>
      <c r="H11" s="144">
        <v>-8.1385420387651175E-2</v>
      </c>
      <c r="I11" s="144">
        <v>-3.6789814282332634E-2</v>
      </c>
      <c r="J11" s="145">
        <v>-0.54168610000004191</v>
      </c>
      <c r="K11" s="119">
        <v>-5.0166111336530261E-2</v>
      </c>
    </row>
    <row r="12" spans="1:11" s="20" customFormat="1" collapsed="1" x14ac:dyDescent="0.2">
      <c r="A12" s="21">
        <v>9</v>
      </c>
      <c r="B12" s="142" t="s">
        <v>108</v>
      </c>
      <c r="C12" s="143">
        <v>40031</v>
      </c>
      <c r="D12" s="143">
        <v>40129</v>
      </c>
      <c r="E12" s="144">
        <v>-1.8158361357344166E-2</v>
      </c>
      <c r="F12" s="144" t="s">
        <v>20</v>
      </c>
      <c r="G12" s="144" t="s">
        <v>20</v>
      </c>
      <c r="H12" s="144">
        <v>-0.2381367632476693</v>
      </c>
      <c r="I12" s="144" t="s">
        <v>20</v>
      </c>
      <c r="J12" s="145">
        <v>-0.91970989999999853</v>
      </c>
      <c r="K12" s="119">
        <v>-0.15660357876257636</v>
      </c>
    </row>
    <row r="13" spans="1:11" s="20" customFormat="1" x14ac:dyDescent="0.2">
      <c r="A13" s="21">
        <v>10</v>
      </c>
      <c r="B13" s="142" t="s">
        <v>53</v>
      </c>
      <c r="C13" s="143">
        <v>40253</v>
      </c>
      <c r="D13" s="143">
        <v>40366</v>
      </c>
      <c r="E13" s="144">
        <v>6.0606060606400725E-3</v>
      </c>
      <c r="F13" s="144">
        <v>1.2195121951211529E-2</v>
      </c>
      <c r="G13" s="144">
        <v>0.17730496453899303</v>
      </c>
      <c r="H13" s="144">
        <v>0.15277777777780965</v>
      </c>
      <c r="I13" s="144">
        <v>0.12162162162159107</v>
      </c>
      <c r="J13" s="145">
        <v>0.65999999999997283</v>
      </c>
      <c r="K13" s="119">
        <v>3.6443326722182423E-2</v>
      </c>
    </row>
    <row r="14" spans="1:11" s="20" customFormat="1" x14ac:dyDescent="0.2">
      <c r="A14" s="21">
        <v>11</v>
      </c>
      <c r="B14" s="142" t="s">
        <v>54</v>
      </c>
      <c r="C14" s="143">
        <v>40114</v>
      </c>
      <c r="D14" s="143">
        <v>40401</v>
      </c>
      <c r="E14" s="144">
        <v>1.9401104439817907E-3</v>
      </c>
      <c r="F14" s="144">
        <v>3.7908708277420988E-3</v>
      </c>
      <c r="G14" s="144">
        <v>2.3694105082237682E-2</v>
      </c>
      <c r="H14" s="144">
        <v>-6.045365810234915E-2</v>
      </c>
      <c r="I14" s="144">
        <v>-8.428700206456452E-2</v>
      </c>
      <c r="J14" s="145">
        <v>4.8869999998935043E-4</v>
      </c>
      <c r="K14" s="119">
        <v>3.4742845509194709E-5</v>
      </c>
    </row>
    <row r="15" spans="1:11" s="20" customFormat="1" x14ac:dyDescent="0.2">
      <c r="A15" s="21">
        <v>12</v>
      </c>
      <c r="B15" s="142" t="s">
        <v>57</v>
      </c>
      <c r="C15" s="143">
        <v>40226</v>
      </c>
      <c r="D15" s="143">
        <v>40430</v>
      </c>
      <c r="E15" s="144">
        <v>8.1055486894074935E-3</v>
      </c>
      <c r="F15" s="144">
        <v>1.6796043418783713E-2</v>
      </c>
      <c r="G15" s="144">
        <v>2.6859668806349601E-2</v>
      </c>
      <c r="H15" s="144">
        <v>8.8246314316709817E-2</v>
      </c>
      <c r="I15" s="144">
        <v>5.0817186535980552E-2</v>
      </c>
      <c r="J15" s="145">
        <v>4.0246399999998834</v>
      </c>
      <c r="K15" s="119">
        <v>0.12237451087770279</v>
      </c>
    </row>
    <row r="16" spans="1:11" s="20" customFormat="1" x14ac:dyDescent="0.2">
      <c r="A16" s="21">
        <v>13</v>
      </c>
      <c r="B16" s="142" t="s">
        <v>73</v>
      </c>
      <c r="C16" s="143">
        <v>40427</v>
      </c>
      <c r="D16" s="143">
        <v>40543</v>
      </c>
      <c r="E16" s="144">
        <v>-1.044268946488025E-2</v>
      </c>
      <c r="F16" s="144">
        <v>4.2462570792811682E-3</v>
      </c>
      <c r="G16" s="144">
        <v>6.9179179649072386E-2</v>
      </c>
      <c r="H16" s="144">
        <v>0.18890257717323933</v>
      </c>
      <c r="I16" s="144">
        <v>0.12254900332257423</v>
      </c>
      <c r="J16" s="145">
        <v>4.4739222999998534</v>
      </c>
      <c r="K16" s="119">
        <v>0.13238207801910629</v>
      </c>
    </row>
    <row r="17" spans="1:12" s="20" customFormat="1" collapsed="1" x14ac:dyDescent="0.2">
      <c r="A17" s="21">
        <v>14</v>
      </c>
      <c r="B17" s="142" t="s">
        <v>64</v>
      </c>
      <c r="C17" s="143">
        <v>40444</v>
      </c>
      <c r="D17" s="143">
        <v>40638</v>
      </c>
      <c r="E17" s="144">
        <v>7.518284833450517E-3</v>
      </c>
      <c r="F17" s="144">
        <v>1.866082080680509E-2</v>
      </c>
      <c r="G17" s="144">
        <v>5.6395939837895259E-2</v>
      </c>
      <c r="H17" s="144">
        <v>0.13418340226414416</v>
      </c>
      <c r="I17" s="144">
        <v>8.5209670147865069E-2</v>
      </c>
      <c r="J17" s="145">
        <v>0.98346810000001983</v>
      </c>
      <c r="K17" s="119">
        <v>5.2381595995178998E-2</v>
      </c>
    </row>
    <row r="18" spans="1:12" s="20" customFormat="1" collapsed="1" x14ac:dyDescent="0.2">
      <c r="A18" s="21">
        <v>15</v>
      </c>
      <c r="B18" s="142" t="s">
        <v>72</v>
      </c>
      <c r="C18" s="143">
        <v>40427</v>
      </c>
      <c r="D18" s="143">
        <v>40708</v>
      </c>
      <c r="E18" s="144">
        <v>4.7653850784021845E-3</v>
      </c>
      <c r="F18" s="144">
        <v>1.8161548462472421E-2</v>
      </c>
      <c r="G18" s="144">
        <v>8.5353010467341006E-2</v>
      </c>
      <c r="H18" s="144">
        <v>0.20675148172150881</v>
      </c>
      <c r="I18" s="144">
        <v>0.13565380510102187</v>
      </c>
      <c r="J18" s="145">
        <v>6.1068175999997401</v>
      </c>
      <c r="K18" s="119">
        <v>0.15988221900459298</v>
      </c>
    </row>
    <row r="19" spans="1:12" s="20" customFormat="1" collapsed="1" x14ac:dyDescent="0.2">
      <c r="A19" s="21">
        <v>16</v>
      </c>
      <c r="B19" s="142" t="s">
        <v>94</v>
      </c>
      <c r="C19" s="143">
        <v>41026</v>
      </c>
      <c r="D19" s="143">
        <v>41242</v>
      </c>
      <c r="E19" s="144">
        <v>2.7243271594187268E-2</v>
      </c>
      <c r="F19" s="144">
        <v>5.0958187774744257E-2</v>
      </c>
      <c r="G19" s="144">
        <v>9.1467961298249412E-2</v>
      </c>
      <c r="H19" s="144">
        <v>0.2092283473912242</v>
      </c>
      <c r="I19" s="144">
        <v>0.14456714360724954</v>
      </c>
      <c r="J19" s="145">
        <v>2.6272340000000041</v>
      </c>
      <c r="K19" s="119">
        <v>0.11580265771885756</v>
      </c>
    </row>
    <row r="20" spans="1:12" s="20" customFormat="1" ht="15.75" thickBot="1" x14ac:dyDescent="0.25">
      <c r="A20" s="141"/>
      <c r="B20" s="146" t="s">
        <v>95</v>
      </c>
      <c r="C20" s="147" t="s">
        <v>45</v>
      </c>
      <c r="D20" s="147" t="s">
        <v>45</v>
      </c>
      <c r="E20" s="148">
        <f>AVERAGE(E4:E19)</f>
        <v>3.6468208593367149E-3</v>
      </c>
      <c r="F20" s="148">
        <f>AVERAGE(F4:F19)</f>
        <v>1.2045386040323791E-2</v>
      </c>
      <c r="G20" s="148">
        <f>AVERAGE(G4:G19)</f>
        <v>4.1348211394390579E-2</v>
      </c>
      <c r="H20" s="148">
        <f>AVERAGE(H4:H19)</f>
        <v>5.4795460632041416E-2</v>
      </c>
      <c r="I20" s="148">
        <f>AVERAGE(I4:I19)</f>
        <v>5.0438870139152533E-2</v>
      </c>
      <c r="J20" s="147" t="s">
        <v>45</v>
      </c>
      <c r="K20" s="148">
        <f>AVERAGE(K4:K19)</f>
        <v>5.1049383300503855E-2</v>
      </c>
      <c r="L20" s="149"/>
    </row>
    <row r="21" spans="1:12" s="20" customFormat="1" x14ac:dyDescent="0.2">
      <c r="A21" s="195" t="s">
        <v>84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spans="1:12" s="20" customFormat="1" ht="15" collapsed="1" thickBot="1" x14ac:dyDescent="0.25">
      <c r="A22" s="190"/>
      <c r="B22" s="190"/>
      <c r="C22" s="190"/>
      <c r="D22" s="190"/>
      <c r="E22" s="190"/>
      <c r="F22" s="190"/>
      <c r="G22" s="190"/>
      <c r="H22" s="190"/>
      <c r="I22" s="158"/>
      <c r="J22" s="158"/>
      <c r="K22" s="158"/>
    </row>
    <row r="23" spans="1:12" s="20" customFormat="1" collapsed="1" x14ac:dyDescent="0.2">
      <c r="E23" s="106"/>
      <c r="J23" s="19"/>
    </row>
    <row r="24" spans="1:12" s="20" customFormat="1" collapsed="1" x14ac:dyDescent="0.2">
      <c r="E24" s="107"/>
      <c r="J24" s="19"/>
    </row>
    <row r="25" spans="1:12" s="20" customFormat="1" x14ac:dyDescent="0.2">
      <c r="E25" s="106"/>
      <c r="F25" s="106"/>
      <c r="J25" s="19"/>
    </row>
    <row r="26" spans="1:12" s="20" customFormat="1" collapsed="1" x14ac:dyDescent="0.2">
      <c r="E26" s="107"/>
      <c r="I26" s="107"/>
      <c r="J26" s="19"/>
    </row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x14ac:dyDescent="0.2"/>
    <row r="41" spans="3:8" s="20" customFormat="1" x14ac:dyDescent="0.2"/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  <row r="61" spans="3:8" s="29" customFormat="1" x14ac:dyDescent="0.2">
      <c r="C61" s="30"/>
      <c r="D61" s="30"/>
      <c r="E61" s="31"/>
      <c r="F61" s="31"/>
      <c r="G61" s="31"/>
      <c r="H61" s="31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D8E5-9650-472D-A0F4-DCBB8C2C0776}">
  <sheetPr>
    <tabColor indexed="42"/>
  </sheetPr>
  <dimension ref="A1:H69"/>
  <sheetViews>
    <sheetView zoomScale="85" workbookViewId="0">
      <selection activeCell="G20" sqref="G20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7" t="s">
        <v>99</v>
      </c>
      <c r="B1" s="197"/>
      <c r="C1" s="197"/>
      <c r="D1" s="197"/>
      <c r="E1" s="197"/>
      <c r="F1" s="197"/>
      <c r="G1" s="197"/>
    </row>
    <row r="2" spans="1:8" ht="15.75" thickBot="1" x14ac:dyDescent="0.25">
      <c r="A2" s="192" t="s">
        <v>36</v>
      </c>
      <c r="B2" s="88"/>
      <c r="C2" s="198" t="s">
        <v>23</v>
      </c>
      <c r="D2" s="199"/>
      <c r="E2" s="198" t="s">
        <v>24</v>
      </c>
      <c r="F2" s="199"/>
      <c r="G2" s="89"/>
    </row>
    <row r="3" spans="1:8" ht="45.75" thickBot="1" x14ac:dyDescent="0.25">
      <c r="A3" s="193"/>
      <c r="B3" s="42" t="s">
        <v>22</v>
      </c>
      <c r="C3" s="35" t="s">
        <v>47</v>
      </c>
      <c r="D3" s="35" t="s">
        <v>25</v>
      </c>
      <c r="E3" s="35" t="s">
        <v>26</v>
      </c>
      <c r="F3" s="35" t="s">
        <v>25</v>
      </c>
      <c r="G3" s="36" t="s">
        <v>89</v>
      </c>
    </row>
    <row r="4" spans="1:8" ht="15" customHeight="1" x14ac:dyDescent="0.2">
      <c r="A4" s="21">
        <v>1</v>
      </c>
      <c r="B4" s="37" t="s">
        <v>67</v>
      </c>
      <c r="C4" s="38">
        <v>103.8652599999979</v>
      </c>
      <c r="D4" s="94">
        <v>4.0076487918518679E-3</v>
      </c>
      <c r="E4" s="39">
        <v>0</v>
      </c>
      <c r="F4" s="94">
        <v>0</v>
      </c>
      <c r="G4" s="40">
        <v>4.7010572044428045E-3</v>
      </c>
      <c r="H4" s="53"/>
    </row>
    <row r="5" spans="1:8" ht="14.25" customHeight="1" x14ac:dyDescent="0.2">
      <c r="A5" s="21">
        <v>2</v>
      </c>
      <c r="B5" s="37" t="s">
        <v>94</v>
      </c>
      <c r="C5" s="38">
        <v>123.00748000000044</v>
      </c>
      <c r="D5" s="94">
        <v>2.7243355446239813E-2</v>
      </c>
      <c r="E5" s="39">
        <v>0</v>
      </c>
      <c r="F5" s="94">
        <v>0</v>
      </c>
      <c r="G5" s="40">
        <v>0</v>
      </c>
      <c r="H5" s="53"/>
    </row>
    <row r="6" spans="1:8" x14ac:dyDescent="0.2">
      <c r="A6" s="21">
        <v>3</v>
      </c>
      <c r="B6" s="37" t="s">
        <v>57</v>
      </c>
      <c r="C6" s="38">
        <v>50.746120000000111</v>
      </c>
      <c r="D6" s="94">
        <v>8.106149264029824E-3</v>
      </c>
      <c r="E6" s="39">
        <v>0</v>
      </c>
      <c r="F6" s="94">
        <v>0</v>
      </c>
      <c r="G6" s="40">
        <v>0</v>
      </c>
    </row>
    <row r="7" spans="1:8" x14ac:dyDescent="0.2">
      <c r="A7" s="21">
        <v>4</v>
      </c>
      <c r="B7" s="37" t="s">
        <v>55</v>
      </c>
      <c r="C7" s="38">
        <v>43.048980000000448</v>
      </c>
      <c r="D7" s="94">
        <v>8.8728925430216401E-3</v>
      </c>
      <c r="E7" s="39">
        <v>0</v>
      </c>
      <c r="F7" s="94">
        <v>0</v>
      </c>
      <c r="G7" s="40">
        <v>0</v>
      </c>
    </row>
    <row r="8" spans="1:8" x14ac:dyDescent="0.2">
      <c r="A8" s="21">
        <v>5</v>
      </c>
      <c r="B8" s="37" t="s">
        <v>71</v>
      </c>
      <c r="C8" s="38">
        <v>40.287679999999703</v>
      </c>
      <c r="D8" s="94">
        <v>4.0912777199278152E-3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72</v>
      </c>
      <c r="C9" s="38">
        <v>35.155499999999996</v>
      </c>
      <c r="D9" s="94">
        <v>4.7653902109929163E-3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64</v>
      </c>
      <c r="C10" s="38">
        <v>23.533560000000058</v>
      </c>
      <c r="D10" s="94">
        <v>7.5182751988782338E-3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74</v>
      </c>
      <c r="C11" s="38">
        <v>7.4561400000001292</v>
      </c>
      <c r="D11" s="94">
        <v>4.7460445968322464E-3</v>
      </c>
      <c r="E11" s="39">
        <v>0</v>
      </c>
      <c r="F11" s="94">
        <v>0</v>
      </c>
      <c r="G11" s="40">
        <v>0</v>
      </c>
      <c r="H11" s="53"/>
    </row>
    <row r="12" spans="1:8" x14ac:dyDescent="0.2">
      <c r="A12" s="21">
        <v>9</v>
      </c>
      <c r="B12" s="37" t="s">
        <v>54</v>
      </c>
      <c r="C12" s="38">
        <v>4.9711400000001307</v>
      </c>
      <c r="D12" s="94">
        <v>1.940121527335447E-3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106</v>
      </c>
      <c r="C13" s="38">
        <v>4.1178800000000049</v>
      </c>
      <c r="D13" s="94">
        <v>3.9810207855189936E-3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21</v>
      </c>
      <c r="C14" s="38">
        <v>-0.61606999999994871</v>
      </c>
      <c r="D14" s="94">
        <v>-9.7160396837452296E-4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108</v>
      </c>
      <c r="C15" s="38">
        <v>-3.2914799999999813</v>
      </c>
      <c r="D15" s="94">
        <v>-1.8157827927730918E-2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69</v>
      </c>
      <c r="C16" s="38">
        <v>-4.7798300000000742</v>
      </c>
      <c r="D16" s="94">
        <v>-3.3400794856782777E-3</v>
      </c>
      <c r="E16" s="39">
        <v>0</v>
      </c>
      <c r="F16" s="94">
        <v>0</v>
      </c>
      <c r="G16" s="40">
        <v>0</v>
      </c>
    </row>
    <row r="17" spans="1:8" x14ac:dyDescent="0.2">
      <c r="A17" s="21">
        <v>14</v>
      </c>
      <c r="B17" s="37" t="s">
        <v>73</v>
      </c>
      <c r="C17" s="38">
        <v>-21.142270000000021</v>
      </c>
      <c r="D17" s="94">
        <v>-1.0442701158297218E-2</v>
      </c>
      <c r="E17" s="39">
        <v>0</v>
      </c>
      <c r="F17" s="94">
        <v>0</v>
      </c>
      <c r="G17" s="40">
        <v>0</v>
      </c>
    </row>
    <row r="18" spans="1:8" x14ac:dyDescent="0.2">
      <c r="A18" s="21">
        <v>15</v>
      </c>
      <c r="B18" s="37" t="s">
        <v>53</v>
      </c>
      <c r="C18" s="38">
        <v>38.816989999998363</v>
      </c>
      <c r="D18" s="94">
        <v>3.6830856418776422E-3</v>
      </c>
      <c r="E18" s="39">
        <v>-16161</v>
      </c>
      <c r="F18" s="94">
        <v>-2.5277309809789063E-3</v>
      </c>
      <c r="G18" s="40">
        <v>-26.751277769488144</v>
      </c>
    </row>
    <row r="19" spans="1:8" ht="13.5" customHeight="1" x14ac:dyDescent="0.2">
      <c r="A19" s="21">
        <v>16</v>
      </c>
      <c r="B19" s="37" t="s">
        <v>17</v>
      </c>
      <c r="C19" s="38">
        <v>-674.92975999999044</v>
      </c>
      <c r="D19" s="94">
        <v>-4.5838404359872338E-3</v>
      </c>
      <c r="E19" s="39">
        <v>-291</v>
      </c>
      <c r="F19" s="94">
        <v>-1.4261909429523623E-2</v>
      </c>
      <c r="G19" s="40">
        <v>-2123.690575192436</v>
      </c>
    </row>
    <row r="20" spans="1:8" ht="15.75" thickBot="1" x14ac:dyDescent="0.25">
      <c r="A20" s="87"/>
      <c r="B20" s="90" t="s">
        <v>44</v>
      </c>
      <c r="C20" s="91">
        <v>-229.75267999999312</v>
      </c>
      <c r="D20" s="95">
        <v>-1.002772147216521E-3</v>
      </c>
      <c r="E20" s="92">
        <v>-16452</v>
      </c>
      <c r="F20" s="95">
        <v>-2.522715479647151E-3</v>
      </c>
      <c r="G20" s="93">
        <v>-2150.4371519047195</v>
      </c>
      <c r="H20" s="53"/>
    </row>
    <row r="21" spans="1:8" ht="15" customHeight="1" thickBot="1" x14ac:dyDescent="0.25">
      <c r="A21" s="196"/>
      <c r="B21" s="196"/>
      <c r="C21" s="196"/>
      <c r="D21" s="196"/>
      <c r="E21" s="196"/>
      <c r="F21" s="196"/>
      <c r="G21" s="196"/>
      <c r="H21" s="157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" x14ac:dyDescent="0.2">
      <c r="B48" s="60"/>
      <c r="C48" s="61"/>
      <c r="D48" s="62"/>
      <c r="E48" s="63"/>
    </row>
    <row r="49" spans="2:6" ht="15.75" thickBot="1" x14ac:dyDescent="0.25">
      <c r="B49" s="78"/>
      <c r="C49" s="78"/>
      <c r="D49" s="78"/>
      <c r="E49" s="78"/>
    </row>
    <row r="52" spans="2:6" ht="14.25" customHeight="1" x14ac:dyDescent="0.2"/>
    <row r="53" spans="2:6" x14ac:dyDescent="0.2">
      <c r="F53" s="53"/>
    </row>
    <row r="55" spans="2:6" x14ac:dyDescent="0.2">
      <c r="F55"/>
    </row>
    <row r="56" spans="2:6" x14ac:dyDescent="0.2">
      <c r="F56"/>
    </row>
    <row r="57" spans="2:6" ht="30.75" thickBot="1" x14ac:dyDescent="0.25">
      <c r="B57" s="42" t="s">
        <v>22</v>
      </c>
      <c r="C57" s="35" t="s">
        <v>50</v>
      </c>
      <c r="D57" s="35" t="s">
        <v>51</v>
      </c>
      <c r="E57" s="59" t="s">
        <v>48</v>
      </c>
      <c r="F57"/>
    </row>
    <row r="58" spans="2:6" x14ac:dyDescent="0.2">
      <c r="B58" s="37" t="str">
        <f t="shared" ref="B58:D61" si="0">B4</f>
        <v>КІНТО-Класичний</v>
      </c>
      <c r="C58" s="38">
        <f t="shared" si="0"/>
        <v>103.8652599999979</v>
      </c>
      <c r="D58" s="94">
        <f t="shared" si="0"/>
        <v>4.0076487918518679E-3</v>
      </c>
      <c r="E58" s="40">
        <f>G4</f>
        <v>4.7010572044428045E-3</v>
      </c>
    </row>
    <row r="59" spans="2:6" x14ac:dyDescent="0.2">
      <c r="B59" s="37" t="str">
        <f t="shared" si="0"/>
        <v>КІНТО-Казначейський</v>
      </c>
      <c r="C59" s="38">
        <f t="shared" si="0"/>
        <v>123.00748000000044</v>
      </c>
      <c r="D59" s="94">
        <f t="shared" si="0"/>
        <v>2.7243355446239813E-2</v>
      </c>
      <c r="E59" s="40">
        <f>G5</f>
        <v>0</v>
      </c>
    </row>
    <row r="60" spans="2:6" x14ac:dyDescent="0.2">
      <c r="B60" s="37" t="str">
        <f t="shared" si="0"/>
        <v>Альтус-Депозит</v>
      </c>
      <c r="C60" s="38">
        <f t="shared" si="0"/>
        <v>50.746120000000111</v>
      </c>
      <c r="D60" s="94">
        <f t="shared" si="0"/>
        <v>8.106149264029824E-3</v>
      </c>
      <c r="E60" s="40">
        <f>G6</f>
        <v>0</v>
      </c>
    </row>
    <row r="61" spans="2:6" x14ac:dyDescent="0.2">
      <c r="B61" s="37" t="str">
        <f t="shared" si="0"/>
        <v>Альтус-Збалансований</v>
      </c>
      <c r="C61" s="38">
        <f t="shared" si="0"/>
        <v>43.048980000000448</v>
      </c>
      <c r="D61" s="94">
        <f t="shared" si="0"/>
        <v>8.8728925430216401E-3</v>
      </c>
      <c r="E61" s="40">
        <f>G7</f>
        <v>0</v>
      </c>
    </row>
    <row r="62" spans="2:6" x14ac:dyDescent="0.2">
      <c r="B62" s="121" t="str">
        <f>B9</f>
        <v>УНIВЕР.УА/Михайло Грушевський: Фонд Державних Паперiв</v>
      </c>
      <c r="C62" s="122">
        <f>C9</f>
        <v>35.155499999999996</v>
      </c>
      <c r="D62" s="123">
        <f>D9</f>
        <v>4.7653902109929163E-3</v>
      </c>
      <c r="E62" s="124">
        <f>G9</f>
        <v>0</v>
      </c>
    </row>
    <row r="63" spans="2:6" x14ac:dyDescent="0.2">
      <c r="B63" s="120" t="str">
        <f t="shared" ref="B63:D66" si="1">B15</f>
        <v>Аргентум</v>
      </c>
      <c r="C63" s="38">
        <f t="shared" si="1"/>
        <v>-3.2914799999999813</v>
      </c>
      <c r="D63" s="94">
        <f t="shared" si="1"/>
        <v>-1.8157827927730918E-2</v>
      </c>
      <c r="E63" s="40">
        <f>G15</f>
        <v>0</v>
      </c>
    </row>
    <row r="64" spans="2:6" x14ac:dyDescent="0.2">
      <c r="B64" s="120" t="str">
        <f t="shared" si="1"/>
        <v>КІНТО-Еквіті</v>
      </c>
      <c r="C64" s="38">
        <f t="shared" si="1"/>
        <v>-4.7798300000000742</v>
      </c>
      <c r="D64" s="94">
        <f t="shared" si="1"/>
        <v>-3.3400794856782777E-3</v>
      </c>
      <c r="E64" s="40">
        <f>G16</f>
        <v>0</v>
      </c>
    </row>
    <row r="65" spans="2:5" x14ac:dyDescent="0.2">
      <c r="B65" s="120" t="str">
        <f t="shared" si="1"/>
        <v>УНIВЕР.УА/Тарас Шевченко: Фонд Заощаджень</v>
      </c>
      <c r="C65" s="38">
        <f t="shared" si="1"/>
        <v>-21.142270000000021</v>
      </c>
      <c r="D65" s="94">
        <f t="shared" si="1"/>
        <v>-1.0442701158297218E-2</v>
      </c>
      <c r="E65" s="40">
        <f>G17</f>
        <v>0</v>
      </c>
    </row>
    <row r="66" spans="2:5" x14ac:dyDescent="0.2">
      <c r="B66" s="120" t="str">
        <f t="shared" si="1"/>
        <v>ОТП Фонд Акцій</v>
      </c>
      <c r="C66" s="38">
        <f t="shared" si="1"/>
        <v>38.816989999998363</v>
      </c>
      <c r="D66" s="94">
        <f t="shared" si="1"/>
        <v>3.6830856418776422E-3</v>
      </c>
      <c r="E66" s="40">
        <f>G18</f>
        <v>-26.751277769488144</v>
      </c>
    </row>
    <row r="67" spans="2:5" x14ac:dyDescent="0.2">
      <c r="B67" s="120" t="str">
        <f>B19</f>
        <v>ОТП Класичний</v>
      </c>
      <c r="C67" s="38">
        <f>C19</f>
        <v>-674.92975999999044</v>
      </c>
      <c r="D67" s="94">
        <f>D19</f>
        <v>-4.5838404359872338E-3</v>
      </c>
      <c r="E67" s="40">
        <f>G19</f>
        <v>-2123.690575192436</v>
      </c>
    </row>
    <row r="68" spans="2:5" x14ac:dyDescent="0.2">
      <c r="B68" s="128" t="s">
        <v>49</v>
      </c>
      <c r="C68" s="129">
        <f>C20-SUM(C58:C67)</f>
        <v>79.750330000000076</v>
      </c>
      <c r="D68" s="130"/>
      <c r="E68" s="129">
        <f>G20-SUM(E58:E67)</f>
        <v>0</v>
      </c>
    </row>
    <row r="69" spans="2:5" ht="15" x14ac:dyDescent="0.2">
      <c r="B69" s="126" t="s">
        <v>44</v>
      </c>
      <c r="C69" s="127">
        <f>SUM(C58:C68)</f>
        <v>-229.75267999999312</v>
      </c>
      <c r="D69" s="127"/>
      <c r="E69" s="127">
        <f>SUM(E58:E68)</f>
        <v>-2150.4371519047195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199C-3357-4C05-A2C7-DFC13AD3661D}">
  <sheetPr>
    <tabColor indexed="42"/>
  </sheetPr>
  <dimension ref="A1:C106"/>
  <sheetViews>
    <sheetView zoomScale="80" workbookViewId="0">
      <selection activeCell="A19" sqref="A19:B2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22</v>
      </c>
      <c r="B1" s="67" t="s">
        <v>78</v>
      </c>
      <c r="C1" s="10"/>
    </row>
    <row r="2" spans="1:3" ht="14.25" x14ac:dyDescent="0.2">
      <c r="A2" s="182" t="s">
        <v>108</v>
      </c>
      <c r="B2" s="184">
        <v>-1.8158361357344166E-2</v>
      </c>
      <c r="C2" s="10"/>
    </row>
    <row r="3" spans="1:3" ht="14.25" x14ac:dyDescent="0.2">
      <c r="A3" s="131" t="s">
        <v>73</v>
      </c>
      <c r="B3" s="138">
        <v>-1.044268946488025E-2</v>
      </c>
      <c r="C3" s="10"/>
    </row>
    <row r="4" spans="1:3" ht="14.25" x14ac:dyDescent="0.2">
      <c r="A4" s="132" t="s">
        <v>69</v>
      </c>
      <c r="B4" s="183">
        <v>-3.3402203630016336E-3</v>
      </c>
      <c r="C4" s="10"/>
    </row>
    <row r="5" spans="1:3" ht="14.25" x14ac:dyDescent="0.2">
      <c r="A5" s="131" t="s">
        <v>21</v>
      </c>
      <c r="B5" s="139">
        <v>-9.7195741287670057E-4</v>
      </c>
      <c r="C5" s="10"/>
    </row>
    <row r="6" spans="1:3" ht="14.25" x14ac:dyDescent="0.2">
      <c r="A6" s="131" t="s">
        <v>54</v>
      </c>
      <c r="B6" s="139">
        <v>1.9401104439817907E-3</v>
      </c>
      <c r="C6" s="10"/>
    </row>
    <row r="7" spans="1:3" ht="14.25" x14ac:dyDescent="0.2">
      <c r="A7" s="131" t="s">
        <v>106</v>
      </c>
      <c r="B7" s="139">
        <v>3.9810527318568933E-3</v>
      </c>
      <c r="C7" s="10"/>
    </row>
    <row r="8" spans="1:3" ht="14.25" x14ac:dyDescent="0.2">
      <c r="A8" s="131" t="s">
        <v>71</v>
      </c>
      <c r="B8" s="139">
        <v>4.0912950317093522E-3</v>
      </c>
      <c r="C8" s="10"/>
    </row>
    <row r="9" spans="1:3" ht="14.25" x14ac:dyDescent="0.2">
      <c r="A9" s="131" t="s">
        <v>67</v>
      </c>
      <c r="B9" s="139">
        <v>4.1207122258137829E-3</v>
      </c>
      <c r="C9" s="10"/>
    </row>
    <row r="10" spans="1:3" ht="14.25" x14ac:dyDescent="0.2">
      <c r="A10" s="131" t="s">
        <v>74</v>
      </c>
      <c r="B10" s="139">
        <v>4.7460167043109625E-3</v>
      </c>
      <c r="C10" s="10"/>
    </row>
    <row r="11" spans="1:3" ht="14.25" x14ac:dyDescent="0.2">
      <c r="A11" s="131" t="s">
        <v>72</v>
      </c>
      <c r="B11" s="139">
        <v>4.7653850784021845E-3</v>
      </c>
      <c r="C11" s="10"/>
    </row>
    <row r="12" spans="1:3" ht="14.25" x14ac:dyDescent="0.2">
      <c r="A12" s="131" t="s">
        <v>53</v>
      </c>
      <c r="B12" s="139">
        <v>6.0606060606400725E-3</v>
      </c>
      <c r="C12" s="10"/>
    </row>
    <row r="13" spans="1:3" ht="14.25" x14ac:dyDescent="0.2">
      <c r="A13" s="131" t="s">
        <v>64</v>
      </c>
      <c r="B13" s="139">
        <v>7.518284833450517E-3</v>
      </c>
      <c r="C13" s="10"/>
    </row>
    <row r="14" spans="1:3" ht="14.25" x14ac:dyDescent="0.2">
      <c r="A14" s="131" t="s">
        <v>57</v>
      </c>
      <c r="B14" s="139">
        <v>8.1055486894074935E-3</v>
      </c>
      <c r="C14" s="10"/>
    </row>
    <row r="15" spans="1:3" ht="14.25" x14ac:dyDescent="0.2">
      <c r="A15" s="131" t="s">
        <v>55</v>
      </c>
      <c r="B15" s="139">
        <v>8.8720145469265432E-3</v>
      </c>
      <c r="C15" s="10"/>
    </row>
    <row r="16" spans="1:3" ht="14.25" x14ac:dyDescent="0.2">
      <c r="A16" s="131" t="s">
        <v>17</v>
      </c>
      <c r="B16" s="139">
        <v>9.8180644068033285E-3</v>
      </c>
      <c r="C16" s="10"/>
    </row>
    <row r="17" spans="1:3" ht="14.25" x14ac:dyDescent="0.2">
      <c r="A17" s="131" t="s">
        <v>94</v>
      </c>
      <c r="B17" s="139">
        <v>2.7243271594187268E-2</v>
      </c>
      <c r="C17" s="10"/>
    </row>
    <row r="18" spans="1:3" ht="14.25" x14ac:dyDescent="0.2">
      <c r="A18" s="133" t="s">
        <v>27</v>
      </c>
      <c r="B18" s="138">
        <v>3.6468208593367149E-3</v>
      </c>
      <c r="C18" s="10"/>
    </row>
    <row r="19" spans="1:3" ht="14.25" x14ac:dyDescent="0.2">
      <c r="A19" s="133" t="s">
        <v>1</v>
      </c>
      <c r="B19" s="138">
        <v>0</v>
      </c>
      <c r="C19" s="10"/>
    </row>
    <row r="20" spans="1:3" ht="14.25" x14ac:dyDescent="0.2">
      <c r="A20" s="133" t="s">
        <v>0</v>
      </c>
      <c r="B20" s="138">
        <v>0</v>
      </c>
      <c r="C20" s="57"/>
    </row>
    <row r="21" spans="1:3" ht="14.25" x14ac:dyDescent="0.2">
      <c r="A21" s="133" t="s">
        <v>28</v>
      </c>
      <c r="B21" s="138">
        <v>2.8969623946649037E-2</v>
      </c>
      <c r="C21" s="9"/>
    </row>
    <row r="22" spans="1:3" ht="14.25" x14ac:dyDescent="0.2">
      <c r="A22" s="133" t="s">
        <v>29</v>
      </c>
      <c r="B22" s="138">
        <v>3.9322955845271235E-3</v>
      </c>
      <c r="C22" s="73"/>
    </row>
    <row r="23" spans="1:3" ht="14.25" x14ac:dyDescent="0.2">
      <c r="A23" s="133" t="s">
        <v>30</v>
      </c>
      <c r="B23" s="138">
        <v>1.2328767123287671E-2</v>
      </c>
      <c r="C23" s="10"/>
    </row>
    <row r="24" spans="1:3" ht="15" thickBot="1" x14ac:dyDescent="0.25">
      <c r="A24" s="134" t="s">
        <v>96</v>
      </c>
      <c r="B24" s="140">
        <v>5.9458623731438287E-2</v>
      </c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  <c r="C27" s="10"/>
    </row>
    <row r="28" spans="1:3" x14ac:dyDescent="0.2">
      <c r="C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</sheetData>
  <autoFilter ref="A1:B1" xr:uid="{4C4A7C5D-7793-4699-ADBD-2394BB82940F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D657-093A-4856-9294-FFF9BDF93ACF}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2.8554687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5" t="s">
        <v>100</v>
      </c>
      <c r="B1" s="185"/>
      <c r="C1" s="185"/>
      <c r="D1" s="185"/>
      <c r="E1" s="185"/>
      <c r="F1" s="185"/>
      <c r="G1" s="185"/>
      <c r="H1" s="185"/>
      <c r="I1" s="185"/>
      <c r="J1" s="185"/>
      <c r="K1" s="13"/>
      <c r="L1" s="14"/>
      <c r="M1" s="14"/>
    </row>
    <row r="2" spans="1:13" ht="30.75" thickBot="1" x14ac:dyDescent="0.25">
      <c r="A2" s="15" t="s">
        <v>36</v>
      </c>
      <c r="B2" s="15" t="s">
        <v>22</v>
      </c>
      <c r="C2" s="44" t="s">
        <v>32</v>
      </c>
      <c r="D2" s="44" t="s">
        <v>33</v>
      </c>
      <c r="E2" s="44" t="s">
        <v>37</v>
      </c>
      <c r="F2" s="44" t="s">
        <v>38</v>
      </c>
      <c r="G2" s="44" t="s">
        <v>39</v>
      </c>
      <c r="H2" s="44" t="s">
        <v>12</v>
      </c>
      <c r="I2" s="44" t="s">
        <v>13</v>
      </c>
      <c r="J2" s="25" t="s">
        <v>14</v>
      </c>
    </row>
    <row r="3" spans="1:13" x14ac:dyDescent="0.2">
      <c r="A3" s="21">
        <v>1</v>
      </c>
      <c r="B3" s="81" t="s">
        <v>20</v>
      </c>
      <c r="C3" s="108" t="s">
        <v>20</v>
      </c>
      <c r="D3" s="109" t="s">
        <v>20</v>
      </c>
      <c r="E3" s="82" t="s">
        <v>20</v>
      </c>
      <c r="F3" s="83" t="s">
        <v>20</v>
      </c>
      <c r="G3" s="82" t="s">
        <v>20</v>
      </c>
      <c r="H3" s="52" t="s">
        <v>20</v>
      </c>
      <c r="I3" s="81" t="s">
        <v>20</v>
      </c>
      <c r="J3" s="84" t="s">
        <v>20</v>
      </c>
    </row>
    <row r="4" spans="1:13" ht="15.75" thickBot="1" x14ac:dyDescent="0.25">
      <c r="A4" s="186" t="s">
        <v>44</v>
      </c>
      <c r="B4" s="187"/>
      <c r="C4" s="110" t="s">
        <v>45</v>
      </c>
      <c r="D4" s="110" t="s">
        <v>45</v>
      </c>
      <c r="E4" s="96" t="s">
        <v>20</v>
      </c>
      <c r="F4" s="97" t="s">
        <v>20</v>
      </c>
      <c r="G4" s="110" t="s">
        <v>45</v>
      </c>
      <c r="H4" s="110" t="s">
        <v>45</v>
      </c>
      <c r="I4" s="110" t="s">
        <v>45</v>
      </c>
      <c r="J4" s="110" t="s">
        <v>45</v>
      </c>
    </row>
    <row r="5" spans="1:13" x14ac:dyDescent="0.2">
      <c r="A5" s="189"/>
      <c r="B5" s="189"/>
      <c r="C5" s="189"/>
      <c r="D5" s="189"/>
      <c r="E5" s="189"/>
      <c r="F5" s="189"/>
      <c r="G5" s="189"/>
      <c r="H5" s="189"/>
    </row>
  </sheetData>
  <mergeCells count="3">
    <mergeCell ref="A1:J1"/>
    <mergeCell ref="A4:B4"/>
    <mergeCell ref="A5:H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F2B7-5E9D-48AC-8B2D-C12540677F58}">
  <sheetPr>
    <tabColor indexed="22"/>
  </sheetPr>
  <dimension ref="A1:K26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01" t="s">
        <v>101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customFormat="1" ht="15.75" customHeight="1" thickBot="1" x14ac:dyDescent="0.25">
      <c r="A2" s="192" t="s">
        <v>36</v>
      </c>
      <c r="B2" s="100"/>
      <c r="C2" s="101"/>
      <c r="D2" s="102"/>
      <c r="E2" s="194" t="s">
        <v>62</v>
      </c>
      <c r="F2" s="194"/>
      <c r="G2" s="194"/>
      <c r="H2" s="194"/>
      <c r="I2" s="194"/>
      <c r="J2" s="194"/>
      <c r="K2" s="194"/>
    </row>
    <row r="3" spans="1:11" customFormat="1" ht="45.75" thickBot="1" x14ac:dyDescent="0.25">
      <c r="A3" s="193"/>
      <c r="B3" s="103" t="s">
        <v>22</v>
      </c>
      <c r="C3" s="26" t="s">
        <v>10</v>
      </c>
      <c r="D3" s="26" t="s">
        <v>11</v>
      </c>
      <c r="E3" s="17" t="s">
        <v>82</v>
      </c>
      <c r="F3" s="17" t="s">
        <v>91</v>
      </c>
      <c r="G3" s="17" t="s">
        <v>92</v>
      </c>
      <c r="H3" s="17" t="s">
        <v>80</v>
      </c>
      <c r="I3" s="17" t="s">
        <v>93</v>
      </c>
      <c r="J3" s="17" t="s">
        <v>46</v>
      </c>
      <c r="K3" s="18" t="s">
        <v>83</v>
      </c>
    </row>
    <row r="4" spans="1:11" customFormat="1" collapsed="1" x14ac:dyDescent="0.2">
      <c r="A4" s="21">
        <v>1</v>
      </c>
      <c r="B4" s="27" t="s">
        <v>20</v>
      </c>
      <c r="C4" s="104" t="s">
        <v>20</v>
      </c>
      <c r="D4" s="104" t="s">
        <v>20</v>
      </c>
      <c r="E4" s="98" t="s">
        <v>20</v>
      </c>
      <c r="F4" s="98" t="s">
        <v>20</v>
      </c>
      <c r="G4" s="98" t="s">
        <v>20</v>
      </c>
      <c r="H4" s="98" t="s">
        <v>20</v>
      </c>
      <c r="I4" s="98" t="s">
        <v>20</v>
      </c>
      <c r="J4" s="105" t="s">
        <v>20</v>
      </c>
      <c r="K4" s="156" t="s">
        <v>20</v>
      </c>
    </row>
    <row r="5" spans="1:11" ht="15.75" thickBot="1" x14ac:dyDescent="0.25">
      <c r="A5" s="141"/>
      <c r="B5" s="146" t="s">
        <v>95</v>
      </c>
      <c r="C5" s="147" t="s">
        <v>45</v>
      </c>
      <c r="D5" s="147" t="s">
        <v>45</v>
      </c>
      <c r="E5" s="148" t="s">
        <v>20</v>
      </c>
      <c r="F5" s="148" t="s">
        <v>20</v>
      </c>
      <c r="G5" s="148" t="s">
        <v>20</v>
      </c>
      <c r="H5" s="148" t="s">
        <v>20</v>
      </c>
      <c r="I5" s="148" t="s">
        <v>20</v>
      </c>
      <c r="J5" s="147" t="s">
        <v>45</v>
      </c>
      <c r="K5" s="148" t="s">
        <v>20</v>
      </c>
    </row>
    <row r="6" spans="1:11" x14ac:dyDescent="0.2">
      <c r="A6" s="202" t="s">
        <v>84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5" thickBot="1" x14ac:dyDescent="0.2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</row>
    <row r="8" spans="1:11" x14ac:dyDescent="0.2">
      <c r="B8" s="29"/>
      <c r="C8" s="30"/>
      <c r="D8" s="30"/>
      <c r="E8" s="29"/>
      <c r="F8" s="29"/>
      <c r="G8" s="29"/>
      <c r="H8" s="29"/>
      <c r="I8" s="29"/>
    </row>
    <row r="9" spans="1:11" x14ac:dyDescent="0.2">
      <c r="B9" s="29"/>
      <c r="C9" s="30"/>
      <c r="D9" s="30"/>
      <c r="E9" s="115"/>
      <c r="F9" s="29"/>
      <c r="G9" s="29"/>
      <c r="H9" s="29"/>
      <c r="I9" s="29"/>
    </row>
    <row r="10" spans="1:11" x14ac:dyDescent="0.2">
      <c r="B10" s="29"/>
      <c r="C10" s="30"/>
      <c r="D10" s="30"/>
      <c r="E10" s="29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5">
    <mergeCell ref="A7:K7"/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BA0B-F0A7-41EE-BA17-B5AB6F42A37C}">
  <sheetPr>
    <tabColor indexed="22"/>
  </sheetPr>
  <dimension ref="A1:K35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97" t="s">
        <v>102</v>
      </c>
      <c r="B1" s="197"/>
      <c r="C1" s="197"/>
      <c r="D1" s="197"/>
      <c r="E1" s="197"/>
      <c r="F1" s="197"/>
      <c r="G1" s="197"/>
    </row>
    <row r="2" spans="1:11" s="31" customFormat="1" ht="15.75" customHeight="1" thickBot="1" x14ac:dyDescent="0.25">
      <c r="A2" s="192" t="s">
        <v>36</v>
      </c>
      <c r="B2" s="88"/>
      <c r="C2" s="198" t="s">
        <v>23</v>
      </c>
      <c r="D2" s="199"/>
      <c r="E2" s="198" t="s">
        <v>24</v>
      </c>
      <c r="F2" s="199"/>
      <c r="G2" s="89"/>
    </row>
    <row r="3" spans="1:11" s="31" customFormat="1" ht="45.75" thickBot="1" x14ac:dyDescent="0.25">
      <c r="A3" s="193"/>
      <c r="B3" s="35" t="s">
        <v>22</v>
      </c>
      <c r="C3" s="35" t="s">
        <v>47</v>
      </c>
      <c r="D3" s="35" t="s">
        <v>25</v>
      </c>
      <c r="E3" s="35" t="s">
        <v>26</v>
      </c>
      <c r="F3" s="35" t="s">
        <v>25</v>
      </c>
      <c r="G3" s="36" t="s">
        <v>89</v>
      </c>
    </row>
    <row r="4" spans="1:11" s="31" customFormat="1" x14ac:dyDescent="0.2">
      <c r="A4" s="21">
        <v>1</v>
      </c>
      <c r="B4" s="181" t="s">
        <v>20</v>
      </c>
      <c r="C4" s="38" t="s">
        <v>20</v>
      </c>
      <c r="D4" s="98" t="s">
        <v>20</v>
      </c>
      <c r="E4" s="39" t="s">
        <v>20</v>
      </c>
      <c r="F4" s="98" t="s">
        <v>20</v>
      </c>
      <c r="G4" s="40" t="s">
        <v>20</v>
      </c>
    </row>
    <row r="5" spans="1:11" s="31" customFormat="1" ht="15.75" thickBot="1" x14ac:dyDescent="0.25">
      <c r="A5" s="111"/>
      <c r="B5" s="90" t="s">
        <v>44</v>
      </c>
      <c r="C5" s="112" t="s">
        <v>20</v>
      </c>
      <c r="D5" s="95" t="s">
        <v>20</v>
      </c>
      <c r="E5" s="92" t="s">
        <v>20</v>
      </c>
      <c r="F5" s="95" t="s">
        <v>20</v>
      </c>
      <c r="G5" s="93" t="s">
        <v>20</v>
      </c>
    </row>
    <row r="6" spans="1:11" s="31" customFormat="1" ht="15" customHeight="1" thickBot="1" x14ac:dyDescent="0.25">
      <c r="A6" s="200"/>
      <c r="B6" s="200"/>
      <c r="C6" s="200"/>
      <c r="D6" s="200"/>
      <c r="E6" s="200"/>
      <c r="F6" s="200"/>
      <c r="G6" s="200"/>
      <c r="H6" s="7"/>
      <c r="I6" s="7"/>
      <c r="J6" s="7"/>
      <c r="K6" s="7"/>
    </row>
    <row r="7" spans="1:11" s="31" customFormat="1" x14ac:dyDescent="0.2">
      <c r="D7" s="41"/>
    </row>
    <row r="8" spans="1:11" s="31" customFormat="1" x14ac:dyDescent="0.2">
      <c r="A8" s="29"/>
      <c r="D8" s="41"/>
    </row>
    <row r="9" spans="1:11" s="31" customFormat="1" x14ac:dyDescent="0.2">
      <c r="A9" s="29"/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>
      <c r="D28" s="41"/>
    </row>
    <row r="29" spans="4:9" s="31" customFormat="1" x14ac:dyDescent="0.2"/>
    <row r="30" spans="4:9" s="31" customFormat="1" x14ac:dyDescent="0.2"/>
    <row r="31" spans="4:9" s="31" customFormat="1" x14ac:dyDescent="0.2">
      <c r="H31" s="22"/>
      <c r="I31" s="22"/>
    </row>
    <row r="34" spans="1:5" ht="30.75" thickBot="1" x14ac:dyDescent="0.25">
      <c r="B34" s="42" t="s">
        <v>22</v>
      </c>
      <c r="C34" s="35" t="s">
        <v>50</v>
      </c>
      <c r="D34" s="35" t="s">
        <v>51</v>
      </c>
      <c r="E34" s="36" t="s">
        <v>48</v>
      </c>
    </row>
    <row r="35" spans="1:5" x14ac:dyDescent="0.2">
      <c r="A35" s="22">
        <v>1</v>
      </c>
      <c r="B35" s="37" t="str">
        <f>B4</f>
        <v>н.д.</v>
      </c>
      <c r="C35" s="116" t="str">
        <f>C4</f>
        <v>н.д.</v>
      </c>
      <c r="D35" s="98" t="str">
        <f>D4</f>
        <v>н.д.</v>
      </c>
      <c r="E35" s="117" t="str">
        <f>G4</f>
        <v>н.д.</v>
      </c>
    </row>
  </sheetData>
  <mergeCells count="5">
    <mergeCell ref="A6:G6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A7B6-5BBD-4F51-92B4-0BFC5E7C3311}">
  <sheetPr>
    <tabColor indexed="22"/>
  </sheetPr>
  <dimension ref="A1:D22"/>
  <sheetViews>
    <sheetView zoomScale="85" workbookViewId="0">
      <selection activeCell="A8" sqref="A8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22</v>
      </c>
      <c r="B1" s="67" t="s">
        <v>78</v>
      </c>
      <c r="C1" s="10"/>
      <c r="D1" s="10"/>
    </row>
    <row r="2" spans="1:4" ht="14.25" x14ac:dyDescent="0.2">
      <c r="A2" s="27" t="s">
        <v>20</v>
      </c>
      <c r="B2" s="135" t="s">
        <v>20</v>
      </c>
      <c r="C2" s="10"/>
      <c r="D2" s="10"/>
    </row>
    <row r="3" spans="1:4" ht="14.25" x14ac:dyDescent="0.2">
      <c r="A3" s="27" t="s">
        <v>27</v>
      </c>
      <c r="B3" s="136" t="s">
        <v>20</v>
      </c>
      <c r="C3" s="10"/>
      <c r="D3" s="10"/>
    </row>
    <row r="4" spans="1:4" ht="14.25" x14ac:dyDescent="0.2">
      <c r="A4" s="27" t="s">
        <v>1</v>
      </c>
      <c r="B4" s="136">
        <v>0</v>
      </c>
      <c r="C4" s="10"/>
      <c r="D4" s="10"/>
    </row>
    <row r="5" spans="1:4" ht="14.25" x14ac:dyDescent="0.2">
      <c r="A5" s="27" t="s">
        <v>0</v>
      </c>
      <c r="B5" s="136">
        <v>0</v>
      </c>
      <c r="C5" s="10"/>
      <c r="D5" s="10"/>
    </row>
    <row r="6" spans="1:4" ht="14.25" x14ac:dyDescent="0.2">
      <c r="A6" s="27" t="s">
        <v>28</v>
      </c>
      <c r="B6" s="136">
        <v>2.8969623946649037E-2</v>
      </c>
      <c r="C6" s="10"/>
      <c r="D6" s="10"/>
    </row>
    <row r="7" spans="1:4" ht="14.25" x14ac:dyDescent="0.2">
      <c r="A7" s="27" t="s">
        <v>29</v>
      </c>
      <c r="B7" s="136">
        <v>3.9322955845271235E-3</v>
      </c>
      <c r="C7" s="10"/>
      <c r="D7" s="10"/>
    </row>
    <row r="8" spans="1:4" ht="14.25" x14ac:dyDescent="0.2">
      <c r="A8" s="27" t="s">
        <v>30</v>
      </c>
      <c r="B8" s="136">
        <v>1.2328767123287671E-2</v>
      </c>
      <c r="C8" s="10"/>
      <c r="D8" s="10"/>
    </row>
    <row r="9" spans="1:4" ht="15" thickBot="1" x14ac:dyDescent="0.25">
      <c r="A9" s="75" t="s">
        <v>96</v>
      </c>
      <c r="B9" s="137">
        <v>5.9458623731438287E-2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C09189C8-127C-45CE-8A90-4C6F39E90CB3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2024-09-16T17:34:25Z</dcterms:modified>
</cp:coreProperties>
</file>