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5606BC33-A7CE-426E-97A3-B7638BC121CD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45" l="1"/>
  <c r="G13" i="45"/>
  <c r="F13" i="45"/>
  <c r="H6" i="45"/>
  <c r="C30" i="45" l="1"/>
  <c r="C29" i="45"/>
  <c r="B30" i="45"/>
  <c r="J29" i="45"/>
  <c r="K29" i="45"/>
  <c r="J30" i="45"/>
  <c r="K30" i="45"/>
  <c r="F27" i="45"/>
  <c r="L27" i="45" s="1"/>
  <c r="E13" i="45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<sst xmlns="http://schemas.openxmlformats.org/spreadsheetml/2006/main" count="28" uniqueCount="27">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</sst>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_-* #,##0.0_₴_-;\-* #,##0.0_₴_-;_-* &quot;-&quot;??_₴_-;_-@_-"/>
    <numFmt numFmtId="170" formatCode="#,##0.0"/>
  </numFmts>
  <fonts count="4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58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10" fontId="6" fillId="0" borderId="0" xfId="87" applyNumberFormat="1" applyFont="1" applyAlignment="1">
      <alignment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Border="1" applyAlignment="1">
      <alignment vertical="center"/>
    </xf>
    <xf numFmtId="4" fontId="6" fillId="0" borderId="26" xfId="58" applyNumberFormat="1" applyBorder="1" applyAlignment="1">
      <alignment vertical="center"/>
    </xf>
    <xf numFmtId="4" fontId="7" fillId="0" borderId="20" xfId="58" applyNumberFormat="1" applyFont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Border="1" applyAlignment="1">
      <alignment horizontal="right" vertical="center"/>
    </xf>
    <xf numFmtId="14" fontId="6" fillId="0" borderId="33" xfId="58" applyNumberFormat="1" applyBorder="1" applyAlignment="1">
      <alignment horizontal="center" vertical="center" wrapText="1"/>
    </xf>
    <xf numFmtId="2" fontId="7" fillId="0" borderId="34" xfId="58" applyNumberFormat="1" applyFont="1" applyBorder="1" applyAlignment="1">
      <alignment horizontal="right" vertical="center"/>
    </xf>
    <xf numFmtId="14" fontId="40" fillId="0" borderId="22" xfId="58" applyNumberFormat="1" applyFont="1" applyBorder="1" applyAlignment="1">
      <alignment horizontal="center" vertical="center" wrapText="1"/>
    </xf>
    <xf numFmtId="4" fontId="43" fillId="0" borderId="23" xfId="58" applyNumberFormat="1" applyFont="1" applyBorder="1" applyAlignment="1">
      <alignment vertical="center"/>
    </xf>
    <xf numFmtId="4" fontId="40" fillId="0" borderId="23" xfId="58" applyNumberFormat="1" applyFont="1" applyBorder="1" applyAlignment="1">
      <alignment vertical="center"/>
    </xf>
    <xf numFmtId="4" fontId="43" fillId="0" borderId="24" xfId="58" applyNumberFormat="1" applyFont="1" applyBorder="1" applyAlignment="1">
      <alignment vertical="center"/>
    </xf>
    <xf numFmtId="166" fontId="40" fillId="0" borderId="0" xfId="87" applyNumberFormat="1" applyFont="1" applyAlignment="1">
      <alignment vertical="center"/>
    </xf>
    <xf numFmtId="166" fontId="43" fillId="0" borderId="0" xfId="87" applyNumberFormat="1" applyFont="1" applyAlignment="1">
      <alignment vertical="center"/>
    </xf>
    <xf numFmtId="0" fontId="40" fillId="0" borderId="23" xfId="58" applyFont="1" applyBorder="1" applyAlignment="1">
      <alignment horizontal="center" vertical="center"/>
    </xf>
    <xf numFmtId="167" fontId="40" fillId="0" borderId="23" xfId="58" applyNumberFormat="1" applyFont="1" applyBorder="1" applyAlignment="1">
      <alignment horizontal="center" vertical="center"/>
    </xf>
    <xf numFmtId="166" fontId="40" fillId="0" borderId="23" xfId="58" applyNumberFormat="1" applyFont="1" applyBorder="1" applyAlignment="1">
      <alignment horizontal="center" vertical="center"/>
    </xf>
    <xf numFmtId="166" fontId="40" fillId="0" borderId="24" xfId="58" applyNumberFormat="1" applyFont="1" applyBorder="1" applyAlignment="1">
      <alignment horizontal="center" vertical="center"/>
    </xf>
    <xf numFmtId="0" fontId="44" fillId="0" borderId="0" xfId="31" applyFont="1" applyAlignment="1" applyProtection="1">
      <alignment vertical="center"/>
    </xf>
    <xf numFmtId="166" fontId="6" fillId="0" borderId="0" xfId="75" applyNumberFormat="1" applyFont="1" applyFill="1" applyAlignment="1">
      <alignment vertical="center"/>
    </xf>
    <xf numFmtId="169" fontId="40" fillId="0" borderId="0" xfId="87" applyNumberFormat="1" applyFont="1" applyAlignment="1">
      <alignment vertical="center"/>
    </xf>
    <xf numFmtId="169" fontId="7" fillId="0" borderId="0" xfId="88" applyNumberFormat="1" applyFont="1" applyFill="1" applyAlignment="1">
      <alignment vertical="center"/>
    </xf>
    <xf numFmtId="166" fontId="7" fillId="0" borderId="0" xfId="75" applyNumberFormat="1" applyFont="1" applyFill="1" applyAlignment="1">
      <alignment vertical="center"/>
    </xf>
    <xf numFmtId="0" fontId="35" fillId="0" borderId="0" xfId="58" applyFont="1" applyAlignment="1">
      <alignment horizontal="left" vertical="center"/>
    </xf>
    <xf numFmtId="0" fontId="6" fillId="0" borderId="32" xfId="58" applyBorder="1" applyAlignment="1">
      <alignment horizontal="center" vertical="center"/>
    </xf>
    <xf numFmtId="167" fontId="6" fillId="0" borderId="32" xfId="58" applyNumberFormat="1" applyBorder="1" applyAlignment="1">
      <alignment horizontal="center" vertical="center"/>
    </xf>
    <xf numFmtId="166" fontId="6" fillId="0" borderId="32" xfId="58" applyNumberFormat="1" applyBorder="1" applyAlignment="1">
      <alignment horizontal="center" vertical="center"/>
    </xf>
    <xf numFmtId="166" fontId="6" fillId="0" borderId="34" xfId="58" applyNumberFormat="1" applyBorder="1" applyAlignment="1">
      <alignment horizontal="center" vertical="center"/>
    </xf>
    <xf numFmtId="2" fontId="7" fillId="0" borderId="35" xfId="58" applyNumberFormat="1" applyFont="1" applyBorder="1" applyAlignment="1">
      <alignment horizontal="right" vertical="center"/>
    </xf>
    <xf numFmtId="166" fontId="6" fillId="0" borderId="0" xfId="87" applyNumberFormat="1" applyFont="1" applyAlignment="1">
      <alignment vertical="center"/>
    </xf>
    <xf numFmtId="169" fontId="6" fillId="27" borderId="0" xfId="88" applyNumberFormat="1" applyFont="1" applyFill="1" applyAlignment="1">
      <alignment vertical="center"/>
    </xf>
    <xf numFmtId="169" fontId="7" fillId="27" borderId="0" xfId="88" applyNumberFormat="1" applyFont="1" applyFill="1" applyAlignment="1">
      <alignment vertical="center"/>
    </xf>
    <xf numFmtId="0" fontId="35" fillId="27" borderId="0" xfId="58" applyFont="1" applyFill="1" applyAlignment="1">
      <alignment horizontal="left" vertical="center"/>
    </xf>
    <xf numFmtId="166" fontId="6" fillId="27" borderId="0" xfId="75" applyNumberFormat="1" applyFont="1" applyFill="1" applyAlignment="1">
      <alignment vertical="center"/>
    </xf>
    <xf numFmtId="166" fontId="7" fillId="27" borderId="0" xfId="75" applyNumberFormat="1" applyFont="1" applyFill="1" applyAlignment="1">
      <alignment vertical="center"/>
    </xf>
    <xf numFmtId="14" fontId="40" fillId="0" borderId="22" xfId="58" applyNumberFormat="1" applyFont="1" applyBorder="1" applyAlignment="1">
      <alignment horizontal="right" vertical="center" wrapText="1"/>
    </xf>
    <xf numFmtId="9" fontId="6" fillId="0" borderId="0" xfId="87" applyFont="1" applyAlignment="1">
      <alignment vertical="center"/>
    </xf>
    <xf numFmtId="166" fontId="6" fillId="0" borderId="0" xfId="87" applyNumberFormat="1" applyFont="1" applyFill="1" applyAlignment="1">
      <alignment vertical="center"/>
    </xf>
    <xf numFmtId="170" fontId="6" fillId="0" borderId="0" xfId="58" applyNumberFormat="1" applyAlignment="1">
      <alignment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Alignment="1">
      <alignment horizontal="center" vertical="center"/>
    </xf>
    <xf numFmtId="0" fontId="35" fillId="0" borderId="17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КУА'!$A$6:$A$13</c:f>
              <c:numCache>
                <c:formatCode>m/d/yyyy</c:formatCode>
                <c:ptCount val="8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45657</c:v>
                </c:pt>
                <c:pt idx="4">
                  <c:v>45747</c:v>
                </c:pt>
                <c:pt idx="5">
                  <c:v>45838</c:v>
                </c:pt>
                <c:pt idx="6">
                  <c:v>45930</c:v>
                </c:pt>
                <c:pt idx="7">
                  <c:v>46022</c:v>
                </c:pt>
              </c:numCache>
            </c:numRef>
          </c:cat>
          <c:val>
            <c:numRef>
              <c:f>'Активи СК в управлінні КУА'!$B$6:$B$13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КУА'!$A$6:$A$13</c:f>
              <c:numCache>
                <c:formatCode>m/d/yyyy</c:formatCode>
                <c:ptCount val="8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45657</c:v>
                </c:pt>
                <c:pt idx="4">
                  <c:v>45747</c:v>
                </c:pt>
                <c:pt idx="5">
                  <c:v>45838</c:v>
                </c:pt>
                <c:pt idx="6">
                  <c:v>45930</c:v>
                </c:pt>
                <c:pt idx="7">
                  <c:v>46022</c:v>
                </c:pt>
              </c:numCache>
            </c:numRef>
          </c:cat>
          <c:val>
            <c:numRef>
              <c:f>'Активи СК в управлінні КУА'!$C$6:$C$13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КУА'!$A$6:$A$13</c:f>
              <c:numCache>
                <c:formatCode>m/d/yyyy</c:formatCode>
                <c:ptCount val="8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45657</c:v>
                </c:pt>
                <c:pt idx="4">
                  <c:v>45747</c:v>
                </c:pt>
                <c:pt idx="5">
                  <c:v>45838</c:v>
                </c:pt>
                <c:pt idx="6">
                  <c:v>45930</c:v>
                </c:pt>
                <c:pt idx="7">
                  <c:v>46022</c:v>
                </c:pt>
              </c:numCache>
            </c:numRef>
          </c:cat>
          <c:val>
            <c:numRef>
              <c:f>'Активи СК в управлінні КУА'!$D$6:$D$13</c:f>
              <c:numCache>
                <c:formatCode>0.0</c:formatCode>
                <c:ptCount val="8"/>
                <c:pt idx="0">
                  <c:v>191.48</c:v>
                </c:pt>
                <c:pt idx="1">
                  <c:v>140.80910477</c:v>
                </c:pt>
                <c:pt idx="2">
                  <c:v>200.62540258999999</c:v>
                </c:pt>
                <c:pt idx="3">
                  <c:v>257.42</c:v>
                </c:pt>
                <c:pt idx="4">
                  <c:v>270.95</c:v>
                </c:pt>
                <c:pt idx="5">
                  <c:v>293.13</c:v>
                </c:pt>
                <c:pt idx="6">
                  <c:v>302.66000000000003</c:v>
                </c:pt>
                <c:pt idx="7">
                  <c:v>296.70999999999998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4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3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12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3.4306161443107726E-2"/>
                  <c:y val="4.730002946203992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98.99%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КУА'!$B$19:$E$19,'Активи СК в управлінні КУА'!$G$19:$K$19)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КУА'!$B$27:$E$27,'Активи СК в управлінні КУА'!$G$27:$K$27)</c:f>
              <c:numCache>
                <c:formatCode>#,##0.00</c:formatCode>
                <c:ptCount val="9"/>
                <c:pt idx="0">
                  <c:v>2.99844935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293.70768707000002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4294086506011102E-2"/>
                  <c:y val="4.732580435886397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99.97%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КУА'!$B$19:$E$19,'Активи СК в управлінні КУА'!$G$19:$K$19)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КУА'!$B$26:$E$26,'Активи СК в управлінні КУА'!$G$26:$K$26)</c:f>
              <c:numCache>
                <c:formatCode>#,##0.00</c:formatCode>
                <c:ptCount val="9"/>
                <c:pt idx="0">
                  <c:v>0.10549425999999999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302.55430588000002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12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5343974987768694"/>
          <c:h val="0.6830342755412945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7045071580683146E-2"/>
                  <c:y val="4.730038771963156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99.92%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КУА'!$B$19:$E$19,'Активи СК в управлінні КУА'!$G$19:$K$19)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КУА'!$B$23:$E$23,'Активи СК в управлінні КУА'!$G$23:$K$23)</c:f>
              <c:numCache>
                <c:formatCode>0.00</c:formatCode>
                <c:ptCount val="9"/>
                <c:pt idx="0">
                  <c:v>0.20294553000000001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257.21414921000002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15</xdr:col>
      <xdr:colOff>373380</xdr:colOff>
      <xdr:row>16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491490</xdr:colOff>
      <xdr:row>30</xdr:row>
      <xdr:rowOff>15240</xdr:rowOff>
    </xdr:from>
    <xdr:to>
      <xdr:col>12</xdr:col>
      <xdr:colOff>31296</xdr:colOff>
      <xdr:row>46</xdr:row>
      <xdr:rowOff>167639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46</xdr:row>
      <xdr:rowOff>119743</xdr:rowOff>
    </xdr:from>
    <xdr:to>
      <xdr:col>8</xdr:col>
      <xdr:colOff>696685</xdr:colOff>
      <xdr:row>63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5</xdr:col>
      <xdr:colOff>504824</xdr:colOff>
      <xdr:row>46</xdr:row>
      <xdr:rowOff>160020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vrylyuk\Desktop\&#1040;&#1085;&#1072;&#1089;&#1090;&#1072;&#1089;&#1110;&#1103;%20&#1043;&#1072;&#1074;&#1088;&#1080;&#1083;&#1102;&#1082;\&#1040;&#1053;&#1040;&#1051;&#1030;&#1058;&#1048;&#1050;&#1040;%20&#1056;&#1048;&#1053;&#1050;&#1059;\!%20&#1050;&#1042;&#1040;&#1056;&#1058;&#1040;&#1051;&#1068;&#1053;&#1030;%20&#1047;&#1042;&#1030;&#1058;&#1048;\2019\Q4%202019\!%20final\4.%20Q4%202019%20&amp;%20FY%202019_PR_I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К в управлінні"/>
    </sheetNames>
    <sheetDataSet>
      <sheetData sheetId="0">
        <row r="19">
          <cell r="D19">
            <v>96.654706000000004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31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" customWidth="1"/>
    <col min="2" max="2" width="15.7109375" style="1" customWidth="1"/>
    <col min="3" max="3" width="14.140625" style="1" customWidth="1"/>
    <col min="4" max="4" width="12.5703125" style="1" customWidth="1"/>
    <col min="5" max="5" width="13.85546875" style="1" bestFit="1" customWidth="1"/>
    <col min="6" max="6" width="13.5703125" style="1" customWidth="1"/>
    <col min="7" max="8" width="12.28515625" style="1" customWidth="1"/>
    <col min="9" max="9" width="13.42578125" style="1" customWidth="1"/>
    <col min="10" max="11" width="12.28515625" style="1" customWidth="1"/>
    <col min="12" max="12" width="13.7109375" style="1" customWidth="1"/>
    <col min="13" max="13" width="10.85546875" style="1" customWidth="1"/>
    <col min="14" max="15" width="9.7109375" style="1" customWidth="1"/>
    <col min="16" max="16" width="10.5703125" style="1" customWidth="1"/>
    <col min="17" max="16384" width="9.140625" style="1"/>
  </cols>
  <sheetData>
    <row r="1" spans="1:8" s="64" customFormat="1" ht="25.9" customHeight="1">
      <c r="A1" s="64" t="s">
        <v>26</v>
      </c>
    </row>
    <row r="2" spans="1:8" s="65" customFormat="1" ht="6" customHeight="1"/>
    <row r="3" spans="1:8" s="66" customFormat="1" ht="16.5" thickBot="1">
      <c r="A3" s="66" t="s">
        <v>10</v>
      </c>
    </row>
    <row r="4" spans="1:8" ht="31.5" customHeight="1">
      <c r="A4" s="67" t="s">
        <v>16</v>
      </c>
      <c r="B4" s="69" t="s">
        <v>4</v>
      </c>
      <c r="C4" s="69" t="s">
        <v>17</v>
      </c>
      <c r="D4" s="71" t="s">
        <v>20</v>
      </c>
      <c r="E4" s="73" t="s">
        <v>7</v>
      </c>
      <c r="F4" s="74"/>
      <c r="G4" s="74"/>
      <c r="H4" s="23"/>
    </row>
    <row r="5" spans="1:8" ht="31.5" customHeight="1" thickBot="1">
      <c r="A5" s="68"/>
      <c r="B5" s="70"/>
      <c r="C5" s="70"/>
      <c r="D5" s="72"/>
      <c r="E5" s="17" t="s">
        <v>8</v>
      </c>
      <c r="F5" s="17" t="s">
        <v>9</v>
      </c>
      <c r="G5" s="15" t="s">
        <v>24</v>
      </c>
      <c r="H5" s="23"/>
    </row>
    <row r="6" spans="1:8" ht="18.75" customHeight="1">
      <c r="A6" s="26">
        <v>44561</v>
      </c>
      <c r="B6" s="44">
        <v>1</v>
      </c>
      <c r="C6" s="44">
        <v>2</v>
      </c>
      <c r="D6" s="45">
        <v>191.48</v>
      </c>
      <c r="E6" s="46">
        <v>2.1172204149112028E-2</v>
      </c>
      <c r="F6" s="46">
        <v>0.1218654792594327</v>
      </c>
      <c r="G6" s="46">
        <v>0.1218654792594327</v>
      </c>
      <c r="H6" s="47">
        <f>D6/'[11]СК в управлінні'!$D$19-1</f>
        <v>0.98107270638224264</v>
      </c>
    </row>
    <row r="7" spans="1:8" ht="18.75" customHeight="1">
      <c r="A7" s="26">
        <v>44926</v>
      </c>
      <c r="B7" s="44">
        <v>1</v>
      </c>
      <c r="C7" s="44">
        <v>1</v>
      </c>
      <c r="D7" s="45">
        <v>140.80910477</v>
      </c>
      <c r="E7" s="46">
        <v>4.3030715908764602E-2</v>
      </c>
      <c r="F7" s="46">
        <v>-0.26462761243994148</v>
      </c>
      <c r="G7" s="46">
        <v>-0.26462761243994148</v>
      </c>
      <c r="H7" s="47">
        <v>-0.17503463382731799</v>
      </c>
    </row>
    <row r="8" spans="1:8" ht="18.75" customHeight="1">
      <c r="A8" s="26">
        <v>45291</v>
      </c>
      <c r="B8" s="44">
        <v>1</v>
      </c>
      <c r="C8" s="44">
        <v>1</v>
      </c>
      <c r="D8" s="45">
        <v>200.62540258999999</v>
      </c>
      <c r="E8" s="46">
        <v>0.10402530338087668</v>
      </c>
      <c r="F8" s="46">
        <v>0.42480419087746446</v>
      </c>
      <c r="G8" s="46">
        <v>0.42480419087746446</v>
      </c>
      <c r="H8" s="23"/>
    </row>
    <row r="9" spans="1:8" s="8" customFormat="1" ht="18.75" customHeight="1" outlineLevel="1">
      <c r="A9" s="28">
        <v>45657</v>
      </c>
      <c r="B9" s="34">
        <v>1</v>
      </c>
      <c r="C9" s="34">
        <v>1</v>
      </c>
      <c r="D9" s="35">
        <v>257.42</v>
      </c>
      <c r="E9" s="36">
        <v>6.3157357381767643E-2</v>
      </c>
      <c r="F9" s="36">
        <v>0.28307328691601485</v>
      </c>
      <c r="G9" s="37">
        <v>0.28307328691601485</v>
      </c>
      <c r="H9" s="38"/>
    </row>
    <row r="10" spans="1:8" s="8" customFormat="1" ht="18.75" customHeight="1" outlineLevel="1">
      <c r="A10" s="55">
        <v>45747</v>
      </c>
      <c r="B10" s="34">
        <v>1</v>
      </c>
      <c r="C10" s="34">
        <v>1</v>
      </c>
      <c r="D10" s="35">
        <v>270.95</v>
      </c>
      <c r="E10" s="36">
        <v>5.2579889007257741E-2</v>
      </c>
      <c r="F10" s="36">
        <v>5.2579889007257741E-2</v>
      </c>
      <c r="G10" s="37">
        <v>0.26502343674600737</v>
      </c>
      <c r="H10" s="38"/>
    </row>
    <row r="11" spans="1:8" s="8" customFormat="1" ht="18.75" customHeight="1" outlineLevel="1">
      <c r="A11" s="55">
        <v>45838</v>
      </c>
      <c r="B11" s="34">
        <v>1</v>
      </c>
      <c r="C11" s="34">
        <v>1</v>
      </c>
      <c r="D11" s="35">
        <v>293.13</v>
      </c>
      <c r="E11" s="36">
        <v>8.1860121793688956E-2</v>
      </c>
      <c r="F11" s="36">
        <v>0.1387227099681454</v>
      </c>
      <c r="G11" s="37">
        <v>0.2652911468899728</v>
      </c>
      <c r="H11" s="38"/>
    </row>
    <row r="12" spans="1:8" s="8" customFormat="1" ht="18.75" customHeight="1">
      <c r="A12" s="55">
        <v>45930</v>
      </c>
      <c r="B12" s="34">
        <v>1</v>
      </c>
      <c r="C12" s="34">
        <v>1</v>
      </c>
      <c r="D12" s="35">
        <v>302.66000000000003</v>
      </c>
      <c r="E12" s="36">
        <v>3.2510490703783201E-2</v>
      </c>
      <c r="F12" s="36">
        <v>0.17574314404475144</v>
      </c>
      <c r="G12" s="37">
        <v>0.24998884954363354</v>
      </c>
      <c r="H12" s="38"/>
    </row>
    <row r="13" spans="1:8" ht="18.75" customHeight="1" thickBot="1">
      <c r="A13" s="16">
        <v>46022</v>
      </c>
      <c r="B13" s="11">
        <v>1</v>
      </c>
      <c r="C13" s="11">
        <v>1</v>
      </c>
      <c r="D13" s="12">
        <v>296.70999999999998</v>
      </c>
      <c r="E13" s="13">
        <f>D13/D12-1</f>
        <v>-1.9659023326505154E-2</v>
      </c>
      <c r="F13" s="13">
        <f>D13/$D$9-1</f>
        <v>0.15262994328335</v>
      </c>
      <c r="G13" s="14">
        <f>D13/D9-1</f>
        <v>0.15262994328335</v>
      </c>
      <c r="H13" s="23"/>
    </row>
    <row r="14" spans="1:8" s="2" customFormat="1" ht="15" customHeight="1">
      <c r="A14" s="61" t="s">
        <v>25</v>
      </c>
      <c r="B14" s="61"/>
      <c r="C14" s="61"/>
      <c r="D14" s="61"/>
      <c r="E14" s="61"/>
      <c r="F14" s="61"/>
      <c r="G14" s="61"/>
      <c r="H14" s="23"/>
    </row>
    <row r="15" spans="1:8" s="2" customFormat="1" ht="15" customHeight="1">
      <c r="A15" s="62" t="s">
        <v>5</v>
      </c>
      <c r="B15" s="62"/>
      <c r="C15" s="62"/>
      <c r="D15" s="62"/>
      <c r="E15" s="62"/>
      <c r="F15" s="62"/>
      <c r="G15" s="62"/>
      <c r="H15" s="23"/>
    </row>
    <row r="16" spans="1:8" s="2" customFormat="1" ht="15" customHeight="1">
      <c r="A16" s="63" t="s">
        <v>19</v>
      </c>
      <c r="B16" s="63"/>
      <c r="C16" s="63"/>
      <c r="D16" s="63"/>
      <c r="E16" s="63"/>
      <c r="F16" s="63"/>
      <c r="G16" s="63"/>
      <c r="H16" s="23"/>
    </row>
    <row r="17" spans="1:17" s="60" customFormat="1"/>
    <row r="18" spans="1:17" s="59" customFormat="1" ht="19.5" customHeight="1" thickBot="1">
      <c r="A18" s="59" t="s">
        <v>14</v>
      </c>
    </row>
    <row r="19" spans="1:17" ht="82.15" customHeight="1" thickBot="1">
      <c r="A19" s="3" t="s">
        <v>16</v>
      </c>
      <c r="B19" s="4" t="s">
        <v>13</v>
      </c>
      <c r="C19" s="4" t="s">
        <v>3</v>
      </c>
      <c r="D19" s="4" t="s">
        <v>1</v>
      </c>
      <c r="E19" s="5" t="s">
        <v>0</v>
      </c>
      <c r="F19" s="4" t="s">
        <v>12</v>
      </c>
      <c r="G19" s="6" t="s">
        <v>2</v>
      </c>
      <c r="H19" s="6" t="s">
        <v>22</v>
      </c>
      <c r="I19" s="6" t="s">
        <v>23</v>
      </c>
      <c r="J19" s="6" t="s">
        <v>6</v>
      </c>
      <c r="K19" s="7" t="s">
        <v>11</v>
      </c>
      <c r="L19" s="9" t="s">
        <v>18</v>
      </c>
      <c r="M19" s="8" t="s">
        <v>21</v>
      </c>
      <c r="N19" s="56"/>
    </row>
    <row r="20" spans="1:17" ht="18" customHeight="1">
      <c r="A20" s="26">
        <v>44561</v>
      </c>
      <c r="B20" s="24">
        <v>0.26118560000000002</v>
      </c>
      <c r="C20" s="24">
        <v>0</v>
      </c>
      <c r="D20" s="24">
        <v>0</v>
      </c>
      <c r="E20" s="24">
        <v>0</v>
      </c>
      <c r="F20" s="24">
        <v>191.21804656</v>
      </c>
      <c r="G20" s="25">
        <v>0</v>
      </c>
      <c r="H20" s="25">
        <v>0</v>
      </c>
      <c r="I20" s="25">
        <v>0</v>
      </c>
      <c r="J20" s="25">
        <v>191.21804656</v>
      </c>
      <c r="K20" s="25">
        <v>0</v>
      </c>
      <c r="L20" s="48">
        <v>191.47923216000001</v>
      </c>
      <c r="M20" s="10"/>
    </row>
    <row r="21" spans="1:17" ht="18" customHeight="1">
      <c r="A21" s="26">
        <v>44926</v>
      </c>
      <c r="B21" s="24">
        <v>0.16758228999999999</v>
      </c>
      <c r="C21" s="24">
        <v>0</v>
      </c>
      <c r="D21" s="24">
        <v>0</v>
      </c>
      <c r="E21" s="24">
        <v>0</v>
      </c>
      <c r="F21" s="24">
        <v>140.64152247999999</v>
      </c>
      <c r="G21" s="25">
        <v>0</v>
      </c>
      <c r="H21" s="25">
        <v>0</v>
      </c>
      <c r="I21" s="25">
        <v>0</v>
      </c>
      <c r="J21" s="25">
        <v>140.64152247999999</v>
      </c>
      <c r="K21" s="25">
        <v>0</v>
      </c>
      <c r="L21" s="27">
        <v>140.80910477</v>
      </c>
      <c r="M21" s="10"/>
    </row>
    <row r="22" spans="1:17" ht="18" customHeight="1">
      <c r="A22" s="26">
        <v>45291</v>
      </c>
      <c r="B22" s="24">
        <v>0.18487569000000001</v>
      </c>
      <c r="C22" s="24">
        <v>0</v>
      </c>
      <c r="D22" s="24">
        <v>0</v>
      </c>
      <c r="E22" s="24">
        <v>0</v>
      </c>
      <c r="F22" s="24">
        <v>200.44052690000001</v>
      </c>
      <c r="G22" s="25">
        <v>0</v>
      </c>
      <c r="H22" s="25">
        <v>0</v>
      </c>
      <c r="I22" s="25">
        <v>0</v>
      </c>
      <c r="J22" s="25">
        <v>200.44052690000001</v>
      </c>
      <c r="K22" s="25">
        <v>0</v>
      </c>
      <c r="L22" s="27">
        <v>200.62540259000002</v>
      </c>
      <c r="M22" s="49"/>
      <c r="N22" s="49"/>
      <c r="O22" s="18"/>
      <c r="P22" s="18"/>
    </row>
    <row r="23" spans="1:17" ht="18" customHeight="1">
      <c r="A23" s="26">
        <v>45657</v>
      </c>
      <c r="B23" s="24">
        <v>0.20294553000000001</v>
      </c>
      <c r="C23" s="24">
        <v>0</v>
      </c>
      <c r="D23" s="24">
        <v>0</v>
      </c>
      <c r="E23" s="24">
        <v>0</v>
      </c>
      <c r="F23" s="24">
        <v>257.21414921000002</v>
      </c>
      <c r="G23" s="25">
        <v>0</v>
      </c>
      <c r="H23" s="25">
        <v>0</v>
      </c>
      <c r="I23" s="25">
        <v>0</v>
      </c>
      <c r="J23" s="25">
        <v>257.21414921000002</v>
      </c>
      <c r="K23" s="25">
        <v>0</v>
      </c>
      <c r="L23" s="27">
        <v>257.41709474000004</v>
      </c>
      <c r="M23" s="10"/>
      <c r="O23" s="39"/>
      <c r="P23" s="18"/>
    </row>
    <row r="24" spans="1:17" s="8" customFormat="1" ht="18" hidden="1" customHeight="1" outlineLevel="1">
      <c r="A24" s="55">
        <v>45747</v>
      </c>
      <c r="B24" s="29">
        <v>4.8891089999999998E-2</v>
      </c>
      <c r="C24" s="29">
        <v>0</v>
      </c>
      <c r="D24" s="29">
        <v>0</v>
      </c>
      <c r="E24" s="29">
        <v>0</v>
      </c>
      <c r="F24" s="29">
        <v>270.90316591999994</v>
      </c>
      <c r="G24" s="30">
        <v>0</v>
      </c>
      <c r="H24" s="30">
        <v>0</v>
      </c>
      <c r="I24" s="30">
        <v>0</v>
      </c>
      <c r="J24" s="30">
        <v>270.90316591999994</v>
      </c>
      <c r="K24" s="30">
        <v>0</v>
      </c>
      <c r="L24" s="31">
        <v>270.95205700999992</v>
      </c>
      <c r="M24" s="40"/>
      <c r="N24" s="32"/>
      <c r="O24" s="33"/>
      <c r="P24" s="33"/>
    </row>
    <row r="25" spans="1:17" s="8" customFormat="1" ht="18" hidden="1" customHeight="1" outlineLevel="1">
      <c r="A25" s="55">
        <v>45838</v>
      </c>
      <c r="B25" s="29">
        <v>5.076779E-2</v>
      </c>
      <c r="C25" s="29">
        <v>0</v>
      </c>
      <c r="D25" s="29">
        <v>0</v>
      </c>
      <c r="E25" s="29">
        <v>0</v>
      </c>
      <c r="F25" s="29">
        <v>293.0813943</v>
      </c>
      <c r="G25" s="30">
        <v>0</v>
      </c>
      <c r="H25" s="30">
        <v>0</v>
      </c>
      <c r="I25" s="30">
        <v>0</v>
      </c>
      <c r="J25" s="30">
        <v>293.0813943</v>
      </c>
      <c r="K25" s="30">
        <v>0</v>
      </c>
      <c r="L25" s="31">
        <v>293.13216209000001</v>
      </c>
      <c r="M25" s="40"/>
      <c r="N25" s="32"/>
      <c r="O25" s="33"/>
      <c r="P25" s="33"/>
    </row>
    <row r="26" spans="1:17" s="8" customFormat="1" ht="18" customHeight="1" collapsed="1">
      <c r="A26" s="55">
        <v>45930</v>
      </c>
      <c r="B26" s="29">
        <v>0.10549425999999999</v>
      </c>
      <c r="C26" s="29">
        <v>0</v>
      </c>
      <c r="D26" s="29">
        <v>0</v>
      </c>
      <c r="E26" s="29">
        <v>0</v>
      </c>
      <c r="F26" s="29">
        <v>302.55430588000002</v>
      </c>
      <c r="G26" s="30">
        <v>0</v>
      </c>
      <c r="H26" s="30">
        <v>0</v>
      </c>
      <c r="I26" s="30">
        <v>0</v>
      </c>
      <c r="J26" s="30">
        <v>302.55430588000002</v>
      </c>
      <c r="K26" s="30">
        <v>0</v>
      </c>
      <c r="L26" s="31">
        <v>302.65980014000002</v>
      </c>
      <c r="M26" s="40"/>
      <c r="N26" s="32"/>
      <c r="O26" s="33"/>
      <c r="P26" s="33"/>
    </row>
    <row r="27" spans="1:17" ht="18" customHeight="1" thickBot="1">
      <c r="A27" s="16">
        <v>46022</v>
      </c>
      <c r="B27" s="19">
        <v>2.99844935</v>
      </c>
      <c r="C27" s="19">
        <v>0</v>
      </c>
      <c r="D27" s="19">
        <v>0</v>
      </c>
      <c r="E27" s="19">
        <v>0</v>
      </c>
      <c r="F27" s="19">
        <f>SUM(G27:K27)</f>
        <v>293.70768707000002</v>
      </c>
      <c r="G27" s="20">
        <v>0</v>
      </c>
      <c r="H27" s="20">
        <v>0</v>
      </c>
      <c r="I27" s="20">
        <v>0</v>
      </c>
      <c r="J27" s="20">
        <v>293.70768707000002</v>
      </c>
      <c r="K27" s="20">
        <v>0</v>
      </c>
      <c r="L27" s="21">
        <f>SUM(B27:F27)</f>
        <v>296.70613642000001</v>
      </c>
      <c r="M27" s="57"/>
      <c r="N27" s="58"/>
      <c r="O27" s="39"/>
      <c r="P27" s="22"/>
      <c r="Q27" s="22"/>
    </row>
    <row r="28" spans="1:17">
      <c r="A28" s="61" t="s">
        <v>15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7">
      <c r="A29" s="43"/>
      <c r="B29" s="50">
        <f>B27-B26</f>
        <v>2.8929550900000001</v>
      </c>
      <c r="C29" s="51">
        <f>B27-B23</f>
        <v>2.79550382</v>
      </c>
      <c r="D29" s="52"/>
      <c r="E29" s="52"/>
      <c r="F29" s="52"/>
      <c r="G29" s="52"/>
      <c r="H29" s="52"/>
      <c r="I29" s="52"/>
      <c r="J29" s="50">
        <f>J27-J26</f>
        <v>-8.8466188099999954</v>
      </c>
      <c r="K29" s="51">
        <f>J27-J23</f>
        <v>36.493537860000004</v>
      </c>
      <c r="M29" s="41"/>
      <c r="N29" s="42"/>
    </row>
    <row r="30" spans="1:17">
      <c r="A30" s="43"/>
      <c r="B30" s="53">
        <f>B27/B26-1</f>
        <v>27.422867272589052</v>
      </c>
      <c r="C30" s="54">
        <f>B27/B23-1</f>
        <v>13.774650863214379</v>
      </c>
      <c r="D30" s="52"/>
      <c r="E30" s="52"/>
      <c r="F30" s="52"/>
      <c r="G30" s="52"/>
      <c r="H30" s="52"/>
      <c r="I30" s="52"/>
      <c r="J30" s="53">
        <f>J27/J26-1</f>
        <v>-2.9239771631307643E-2</v>
      </c>
      <c r="K30" s="54">
        <f>J27/J23-1</f>
        <v>0.1418799781119553</v>
      </c>
      <c r="M30" s="41"/>
      <c r="N30" s="42"/>
    </row>
    <row r="31" spans="1:17">
      <c r="M31" s="10"/>
    </row>
  </sheetData>
  <mergeCells count="14">
    <mergeCell ref="A28:L28"/>
    <mergeCell ref="A1:XFD1"/>
    <mergeCell ref="A2:XFD2"/>
    <mergeCell ref="A3:XFD3"/>
    <mergeCell ref="A4:A5"/>
    <mergeCell ref="B4:B5"/>
    <mergeCell ref="C4:C5"/>
    <mergeCell ref="D4:D5"/>
    <mergeCell ref="E4:G4"/>
    <mergeCell ref="A18:XFD18"/>
    <mergeCell ref="A17:XFD17"/>
    <mergeCell ref="A14:G14"/>
    <mergeCell ref="A15:G15"/>
    <mergeCell ref="A16:G16"/>
  </mergeCells>
  <conditionalFormatting sqref="E8:G13">
    <cfRule type="cellIs" dxfId="1" priority="1" operator="lessThan">
      <formula>0</formula>
    </cfRule>
  </conditionalFormatting>
  <conditionalFormatting sqref="E6:H7">
    <cfRule type="cellIs" dxfId="0" priority="3" operator="lessThan">
      <formula>0</formula>
    </cfRule>
  </conditionalFormatting>
  <hyperlinks>
    <hyperlink ref="A16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2026-05-20T05:52:04Z</dcterms:modified>
</cp:coreProperties>
</file>