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АНАЛІТИКА РИНКУ\! КВАРТАЛЬНІ ЗВІТИ\2019\Q3 2019\! final\"/>
    </mc:Choice>
  </mc:AlternateContent>
  <bookViews>
    <workbookView xWindow="216" yWindow="6732" windowWidth="8016" windowHeight="6432" tabRatio="917" activeTab="3"/>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відкритих ІСІ" sheetId="74" r:id="rId5"/>
    <sheet name="Інвестори" sheetId="75" r:id="rId6"/>
    <sheet name="Структура активів_типи ІСІ" sheetId="69" r:id="rId7"/>
    <sheet name="Зміни у структурі активів" sheetId="70"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6"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6"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6"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6"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6"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6"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6"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6"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6"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6"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6"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6"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6"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6"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6"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6"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6"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6"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6"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6"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C28" i="64" l="1"/>
  <c r="F28" i="64"/>
  <c r="I28" i="64"/>
  <c r="L28" i="64"/>
  <c r="O29" i="64"/>
  <c r="B7" i="63" l="1"/>
  <c r="B6" i="63"/>
  <c r="B5" i="63"/>
  <c r="B4" i="63"/>
  <c r="B8" i="63"/>
  <c r="B24" i="63"/>
  <c r="B23" i="63"/>
  <c r="B22" i="63"/>
  <c r="B21" i="63"/>
  <c r="B25" i="63"/>
  <c r="B40" i="63"/>
  <c r="J89" i="75" l="1"/>
  <c r="J88" i="75"/>
  <c r="J87" i="75"/>
  <c r="J86" i="75"/>
  <c r="J85" i="75"/>
  <c r="J84" i="75"/>
  <c r="J83" i="75"/>
  <c r="J82" i="75"/>
  <c r="J37" i="75" l="1"/>
  <c r="J36" i="75"/>
  <c r="J35" i="75"/>
  <c r="J34" i="75"/>
  <c r="J33" i="75"/>
  <c r="J32" i="75"/>
  <c r="J31" i="75"/>
  <c r="J30" i="75"/>
  <c r="O76" i="64"/>
  <c r="L76" i="64"/>
  <c r="I76" i="64"/>
  <c r="F76" i="64"/>
  <c r="C76" i="64"/>
  <c r="L44" i="64" l="1"/>
  <c r="I44" i="64"/>
  <c r="F44" i="64"/>
  <c r="C44" i="64"/>
  <c r="D46" i="63"/>
  <c r="B45" i="63"/>
  <c r="G44" i="63"/>
  <c r="E44" i="63"/>
  <c r="D44" i="63"/>
  <c r="C44" i="63"/>
  <c r="G43" i="63"/>
  <c r="F43" i="63"/>
  <c r="E43" i="63"/>
  <c r="D43" i="63"/>
  <c r="C43" i="63"/>
  <c r="B44" i="63"/>
  <c r="B43" i="63"/>
  <c r="K29" i="63"/>
  <c r="G28" i="63"/>
  <c r="L29" i="63"/>
  <c r="J29" i="63"/>
  <c r="I29" i="63"/>
  <c r="G29" i="63"/>
  <c r="F29" i="63"/>
  <c r="D29" i="63"/>
  <c r="C29" i="63"/>
  <c r="L28" i="63"/>
  <c r="K28" i="63"/>
  <c r="J28" i="63"/>
  <c r="I28" i="63"/>
  <c r="F28" i="63"/>
  <c r="D28" i="63"/>
  <c r="C28" i="63"/>
  <c r="F15" i="55" l="1"/>
  <c r="O21" i="63" l="1"/>
  <c r="M25" i="63" l="1"/>
  <c r="H25" i="63"/>
  <c r="E25" i="63"/>
  <c r="M29" i="63" l="1"/>
  <c r="M28" i="63"/>
  <c r="H29" i="63"/>
  <c r="H31" i="63"/>
  <c r="H28" i="63"/>
  <c r="H30" i="63"/>
  <c r="B28" i="63"/>
  <c r="E29" i="63"/>
  <c r="E28" i="63"/>
  <c r="B29" i="63" l="1"/>
  <c r="B30" i="63"/>
  <c r="B31" i="63"/>
  <c r="O45" i="64" l="1"/>
  <c r="B46" i="63" l="1"/>
  <c r="S14" i="63"/>
  <c r="T14" i="63"/>
  <c r="P21" i="63" l="1"/>
  <c r="J63" i="75" l="1"/>
  <c r="J62" i="75"/>
  <c r="J61" i="75"/>
  <c r="J60" i="75"/>
  <c r="J59" i="75"/>
  <c r="J58" i="75"/>
  <c r="J57" i="75"/>
  <c r="J56" i="75"/>
  <c r="J11" i="75"/>
  <c r="K11" i="75" s="1"/>
  <c r="J10" i="75"/>
  <c r="K10" i="75" s="1"/>
  <c r="J9" i="75"/>
  <c r="K9" i="75" s="1"/>
  <c r="J8" i="75"/>
  <c r="K8" i="75" s="1"/>
  <c r="J7" i="75"/>
  <c r="J6" i="75"/>
  <c r="K6" i="75" s="1"/>
  <c r="J5" i="75"/>
  <c r="K5" i="75" s="1"/>
  <c r="J4" i="75"/>
  <c r="K4" i="75" s="1"/>
  <c r="B25" i="74"/>
  <c r="C24" i="74"/>
  <c r="B24" i="74"/>
  <c r="C16" i="74"/>
  <c r="B16" i="74"/>
  <c r="K7" i="75" l="1"/>
  <c r="L7" i="75" s="1"/>
  <c r="L4" i="75"/>
  <c r="L5" i="75"/>
  <c r="L11" i="75"/>
  <c r="L9" i="75"/>
  <c r="L6" i="75"/>
  <c r="L10" i="75"/>
  <c r="L8" i="75"/>
  <c r="O61" i="64" l="1"/>
  <c r="L60" i="64"/>
  <c r="I60" i="64"/>
  <c r="F60" i="64"/>
  <c r="C60" i="64"/>
  <c r="B81" i="69" l="1"/>
  <c r="Q13" i="69"/>
  <c r="N13" i="69"/>
  <c r="K13" i="69"/>
  <c r="H13" i="69"/>
  <c r="E13" i="69"/>
  <c r="B13" i="69"/>
  <c r="G46" i="63"/>
  <c r="E46" i="63"/>
  <c r="C46" i="63"/>
  <c r="G45" i="63"/>
  <c r="F45" i="63"/>
  <c r="E45" i="63"/>
  <c r="D45" i="63"/>
  <c r="C45" i="63"/>
  <c r="G42" i="63"/>
  <c r="E42" i="63"/>
  <c r="D42" i="63"/>
  <c r="C42" i="63"/>
  <c r="G41" i="63"/>
  <c r="F41" i="63"/>
  <c r="E41" i="63"/>
  <c r="D41" i="63"/>
  <c r="C41" i="63"/>
  <c r="M31" i="63"/>
  <c r="L31" i="63"/>
  <c r="J31" i="63"/>
  <c r="I31" i="63"/>
  <c r="G31" i="63"/>
  <c r="F31" i="63"/>
  <c r="E31" i="63"/>
  <c r="D31" i="63"/>
  <c r="C31" i="63"/>
  <c r="V21" i="63"/>
  <c r="U21" i="63"/>
  <c r="T21" i="63"/>
  <c r="S21" i="63"/>
  <c r="R21" i="63"/>
  <c r="Q21" i="63"/>
  <c r="M30" i="63"/>
  <c r="L30" i="63"/>
  <c r="K30" i="63"/>
  <c r="J30" i="63"/>
  <c r="I30" i="63"/>
  <c r="G30" i="63"/>
  <c r="F30" i="63"/>
  <c r="E30" i="63"/>
  <c r="D30" i="63"/>
  <c r="C30" i="63"/>
  <c r="M27" i="63"/>
  <c r="L27" i="63"/>
  <c r="K27" i="63"/>
  <c r="J27" i="63"/>
  <c r="I27" i="63"/>
  <c r="H27" i="63"/>
  <c r="G27" i="63"/>
  <c r="F27" i="63"/>
  <c r="E27" i="63"/>
  <c r="D27" i="63"/>
  <c r="C27" i="63"/>
  <c r="M26" i="63"/>
  <c r="L26" i="63"/>
  <c r="K26" i="63"/>
  <c r="J26" i="63"/>
  <c r="I26" i="63"/>
  <c r="H26" i="63"/>
  <c r="G26" i="63"/>
  <c r="F26" i="63"/>
  <c r="E26" i="63"/>
  <c r="D26" i="63"/>
  <c r="C26" i="63"/>
  <c r="R14" i="63"/>
  <c r="Q14" i="63"/>
  <c r="P14" i="63"/>
  <c r="N21" i="63" l="1"/>
  <c r="U14" i="63"/>
  <c r="B27" i="63"/>
  <c r="B26" i="63"/>
  <c r="B42" i="63"/>
  <c r="B41" i="63"/>
</calcChain>
</file>

<file path=xl/sharedStrings.xml><?xml version="1.0" encoding="utf-8"?>
<sst xmlns="http://schemas.openxmlformats.org/spreadsheetml/2006/main" count="837" uniqueCount="218">
  <si>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</si>
  <si>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</si>
  <si>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</si>
  <si>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</si>
  <si>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</si>
  <si>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</si>
  <si>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</si>
  <si>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</si>
  <si>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</si>
  <si>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</si>
  <si>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</si>
  <si>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</si>
  <si>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</si>
  <si>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</si>
  <si>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</si>
  <si>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</si>
  <si>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</si>
  <si>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</si>
  <si>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</si>
  <si>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</si>
  <si>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</si>
  <si>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</si>
  <si>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</si>
  <si>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</si>
  <si>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</si>
  <si>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</si>
  <si>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</si>
  <si>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</si>
  <si>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</si>
  <si>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</si>
  <si>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</si>
  <si>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</si>
  <si>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</si>
  <si>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</si>
  <si>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</si>
  <si>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</si>
  <si>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</si>
  <si>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</si>
  <si>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</si>
  <si>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</si>
  <si>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</si>
  <si>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</si>
  <si>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</si>
  <si>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</si>
  <si>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</si>
  <si>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</si>
  <si>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</si>
  <si>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</si>
  <si>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</si>
  <si>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</si>
  <si>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</si>
  <si>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</si>
  <si>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</si>
  <si>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</si>
  <si>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</si>
  <si>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</si>
  <si>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</si>
  <si>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</si>
  <si>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</si>
  <si>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</si>
  <si>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</si>
  <si>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</si>
  <si>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http://www.uaib.com.ua/analituaib/rankings/kua.html</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</si>
  <si>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</si>
  <si>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</si>
  <si>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</si>
  <si>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</si>
  <si>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</si>
  <si>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</si>
  <si>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</si>
  <si>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</si>
  <si>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</si>
  <si>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</si>
  <si>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</si>
  <si>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</si>
  <si>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</si>
  <si>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</si>
  <si>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</si>
  <si>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</si>
  <si>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</si>
  <si>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http://www.uaib.com.ua/analituaib/rankings/ici.html</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</si>
  <si>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</si>
  <si>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</si>
  <si>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</si>
  <si>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</si>
  <si>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</si>
  <si>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</si>
  <si>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</si>
  <si>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</si>
  <si>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</si>
  <si>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</si>
  <si>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</si>
  <si>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</si>
  <si>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</si>
  <si>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</si>
  <si>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</si>
  <si>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</si>
  <si>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</si>
  <si>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</si>
  <si>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</si>
  <si>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</si>
  <si>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</si>
  <si>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</si>
  <si>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</si>
  <si>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</si>
  <si>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</si>
  <si>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</si>
  <si>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</si>
  <si>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</si>
  <si>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</si>
  <si>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</si>
  <si>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</si>
  <si>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</si>
  <si>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</si>
  <si>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</si>
  <si>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</si>
  <si>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</si>
  <si>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</si>
  <si>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</si>
  <si>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</si>
  <si>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</si>
  <si>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</si>
  <si>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</si>
  <si>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</si>
  <si>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</si>
  <si>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</si>
  <si>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</si>
  <si>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</si>
  <si>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</si>
  <si>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</si>
  <si>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</si>
  <si>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</si>
  <si>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</si>
  <si>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</si>
  <si>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</si>
  <si>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</si>
  <si>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</si>
  <si>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</si>
  <si>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</si>
  <si>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</si>
  <si>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</si>
  <si>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</si>
  <si>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</si>
  <si>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</si>
  <si>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Рік</t>
  </si>
  <si>
    <t>Станом на 31.12.2018</t>
  </si>
  <si>
    <t>Інші активи (у т. ч. ДЗ та КП)</t>
  </si>
  <si>
    <t>* ДЗ та КП - дебіторська заборгованість (у т. ч. позики) та корпоративні права.</t>
  </si>
  <si>
    <t>Інфляція (індекс споживчих цін)**</t>
  </si>
  <si>
    <t>Нерухомість у Києві (у дол. США)***</t>
  </si>
  <si>
    <t>Нерухомість у Києві (у грн.)***</t>
  </si>
  <si>
    <t>Облігації державні (у т.ч. ОВДП)</t>
  </si>
  <si>
    <t>30.09.2018</t>
  </si>
  <si>
    <t>31.12.2018</t>
  </si>
  <si>
    <t>31.03.2019</t>
  </si>
  <si>
    <t>Зміна за рік</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</si>
  <si>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</si>
  <si>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</si>
  <si>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</si>
  <si>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вересень '18</t>
  </si>
  <si>
    <t>За 12 місяців</t>
  </si>
  <si>
    <t>3 кв. '18</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</si>
  <si>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</si>
  <si>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</si>
  <si>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</si>
  <si>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</si>
  <si>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жовтень '18</t>
  </si>
  <si>
    <t>листопад '18</t>
  </si>
  <si>
    <t>грудень '18</t>
  </si>
  <si>
    <t>січень '19</t>
  </si>
  <si>
    <t>лютий  '19</t>
  </si>
  <si>
    <t>березень '19</t>
  </si>
  <si>
    <t>4 кв. '18</t>
  </si>
  <si>
    <t>1 кв. '19</t>
  </si>
  <si>
    <t>Закриті ІСІ з публічним розміщенням</t>
  </si>
  <si>
    <t>Тип ЦП</t>
  </si>
  <si>
    <t xml:space="preserve">Облігації державні </t>
  </si>
  <si>
    <t>Сукупна вартість ЦП у портфелях ІСІ, млн. грн.</t>
  </si>
  <si>
    <t>Ренкінгування - за квартальним показником.</t>
  </si>
  <si>
    <t>Закриті - з прив. розміщ. (крім венчурних)</t>
  </si>
  <si>
    <t>Закриті - з публ. розміщ.</t>
  </si>
  <si>
    <t>Інші (диверсиф. та спеціаліз.) фонди з публ. емісією</t>
  </si>
  <si>
    <t>** Інфляція розрахована за даними Державної служби статистики України (до попереднього місяця).</t>
  </si>
  <si>
    <r>
      <rPr>
        <i/>
        <u/>
        <sz val="8"/>
        <rFont val="Arial"/>
        <family val="2"/>
        <charset val="204"/>
      </rPr>
      <t>Примітка:</t>
    </r>
    <r>
      <rPr>
        <i/>
        <sz val="8"/>
        <rFont val="Arial"/>
        <family val="2"/>
        <charset val="204"/>
      </rPr>
      <t xml:space="preserve">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r>
  </si>
  <si>
    <t>Кількість КУА (усіх)</t>
  </si>
  <si>
    <t xml:space="preserve">Кількість сформованих ІСІ (такі, що досягли нормативу мін. обсягу активів) </t>
  </si>
  <si>
    <t>30.06.2019</t>
  </si>
  <si>
    <t>Зміна з початку 2019 року</t>
  </si>
  <si>
    <t>квітень '19</t>
  </si>
  <si>
    <t>травень  '19</t>
  </si>
  <si>
    <t>червень '19</t>
  </si>
  <si>
    <t>2 кв. '19</t>
  </si>
  <si>
    <t>Станом на 30.06.2019</t>
  </si>
  <si>
    <t>2-й квартал 2019 року</t>
  </si>
  <si>
    <t>Зміна за квартал, млн. грн.</t>
  </si>
  <si>
    <t>* ДЗ та КП - дебіторська заборгованість та корпоративні права.</t>
  </si>
  <si>
    <t>З початку 2019 року</t>
  </si>
  <si>
    <t>Примітка: дані щодо закритих диверсифікованих ПІФ скориговано на 31.03.2019 із 27, щодо венчурних КІФ та загальну кількість визнаних ІСІ - скориговано на всі попередні дати (КІФ - відповідно, із 332, 342, 361 та 370; загальну - з 1203, 1209, 1228, 1237). Приріст кількості фондів за категоріями визначається з урахуванням нових фондів, що досягли нормаитвів, ліквідованих протягом періоду фондів, а також може залежати від незначної зміни повноти і регулярності подання звітності щодо фондів.</t>
  </si>
  <si>
    <t>Зміна за квартал, %</t>
  </si>
  <si>
    <t>Зміна за рік %</t>
  </si>
  <si>
    <t>*** Доходність нерухомості у грн. розрахована за даними щодо вартості житлової нерухомості у Києві на порталі "Столичная недвижимость": http://100realty.ua; у дол. США - як середня за даними порталів: http://100realty.ua, http://www.domik.ua, http://realt.ua (доходність у дол. США надається індикативно, оскільки для коректного порівняння з іншими напрямками інвестування доречно враховувати тільки показник у гривні).</t>
  </si>
  <si>
    <t>* КУА - компанії з управління активами; ІСІ - інститути спільного інвестування; НПФ - недержавні пенсійні фонди. Для 2 кв. 2018 - 1 кв. 2019 рр. скориговано кількысть сформованих ІСІ (додано один фонд у 2-3 кв. 2018 р., два фонди у 4 кв. 2018 р. та 5 фондів у 1 кв. 2019 р.) з урахуванням нових даних.</t>
  </si>
  <si>
    <t>30.09.2017</t>
  </si>
  <si>
    <t>Зміна за 3-й квартал 2019 року</t>
  </si>
  <si>
    <t>Зміна за 3-й квартал 2019</t>
  </si>
  <si>
    <t>липень '19</t>
  </si>
  <si>
    <t>3 кв. '19</t>
  </si>
  <si>
    <t>Чистий притік/відтік капіталу у 3-му кв. 2018-19 рр., тис. грн.</t>
  </si>
  <si>
    <t>Інвестори ІСІ за категоріями станом на 30.09.2019, кількість та частка у загальній кількості</t>
  </si>
  <si>
    <t>Розподіл ВЧА ІСІ за категоріями інвесторів станом на 30.09.2019, частка у ВЧА*</t>
  </si>
  <si>
    <t>Станом на 30.09.2018</t>
  </si>
  <si>
    <t>Станом на 30.09.2019</t>
  </si>
  <si>
    <t>3-й квартал 2019 року</t>
  </si>
  <si>
    <t>Зведений портфель цінних паперів та деривативів ІСІ у 3-му кварталі 2019 року</t>
  </si>
  <si>
    <t>30.09.2019</t>
  </si>
  <si>
    <t>серпень '19</t>
  </si>
  <si>
    <t>вересень '19</t>
  </si>
  <si>
    <t xml:space="preserve">* Доходність ІСІ розрахована за даними звітності за 3-й квартал 2019 року щодо 17-ти відкритих, 15-ти інтервальних, 63-х закритих ІСІ (у т. ч. 31-го із публічним та 32-х - із приватним розміщенням) та за даними звітності за попередні квартали – див. Ренкінги: ІСІ за типами фондів та ІСІ (диверсифіковані публічні) - за класами фондів.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</si>
</sst>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s>
  <fonts count="77">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b/>
      <i/>
      <sz val="11"/>
      <color indexed="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u/>
      <sz val="10"/>
      <color theme="10"/>
      <name val="Arial"/>
      <family val="2"/>
      <charset val="204"/>
    </font>
    <font>
      <sz val="9"/>
      <name val="Arial Cyr"/>
      <charset val="204"/>
    </font>
    <font>
      <i/>
      <sz val="10"/>
      <color rgb="FFFF0000"/>
      <name val="Arial"/>
      <family val="2"/>
      <charset val="204"/>
    </font>
    <font>
      <b/>
      <sz val="10"/>
      <color indexed="23"/>
      <name val="Arial"/>
      <family val="2"/>
      <charset val="204"/>
    </font>
    <font>
      <i/>
      <sz val="10"/>
      <color theme="1"/>
      <name val="Arial"/>
      <family val="2"/>
      <charset val="204"/>
    </font>
    <font>
      <i/>
      <u/>
      <sz val="8"/>
      <name val="Arial"/>
      <family val="2"/>
      <charset val="204"/>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right/>
      <top style="medium">
        <color theme="8" tint="-0.24994659260841701"/>
      </top>
      <bottom style="dotted">
        <color indexed="23"/>
      </bottom>
      <diagonal/>
    </border>
    <border>
      <left style="thin">
        <color indexed="21"/>
      </left>
      <right style="dotted">
        <color indexed="23"/>
      </right>
      <top style="dotted">
        <color indexed="23"/>
      </top>
      <bottom style="dotted">
        <color indexed="21"/>
      </bottom>
      <diagonal/>
    </border>
    <border>
      <left style="dotted">
        <color indexed="23"/>
      </left>
      <right/>
      <top style="dotted">
        <color indexed="23"/>
      </top>
      <bottom style="dotted">
        <color indexed="21"/>
      </bottom>
      <diagonal/>
    </border>
    <border>
      <left style="thin">
        <color indexed="21"/>
      </left>
      <right style="dotted">
        <color indexed="23"/>
      </right>
      <top style="dotted">
        <color indexed="21"/>
      </top>
      <bottom style="dotted">
        <color indexed="23"/>
      </bottom>
      <diagonal/>
    </border>
    <border>
      <left style="dotted">
        <color indexed="23"/>
      </left>
      <right/>
      <top style="dotted">
        <color indexed="21"/>
      </top>
      <bottom style="dotted">
        <color indexed="23"/>
      </bottom>
      <diagonal/>
    </border>
    <border>
      <left/>
      <right style="dotted">
        <color indexed="23"/>
      </right>
      <top style="thin">
        <color indexed="21"/>
      </top>
      <bottom/>
      <diagonal/>
    </border>
  </borders>
  <cellStyleXfs count="102">
    <xf numFmtId="0" fontId="0" fillId="0" borderId="0"/>
    <xf numFmtId="49" fontId="16" fillId="0" borderId="0">
      <alignment horizontal="centerContinuous" vertical="top" wrapText="1"/>
    </xf>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53" fillId="0" borderId="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7" borderId="1" applyNumberFormat="0" applyAlignment="0" applyProtection="0"/>
    <xf numFmtId="0" fontId="39" fillId="20" borderId="2" applyNumberFormat="0" applyAlignment="0" applyProtection="0"/>
    <xf numFmtId="0" fontId="40" fillId="20" borderId="1" applyNumberFormat="0" applyAlignment="0" applyProtection="0"/>
    <xf numFmtId="0" fontId="5"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41" fillId="0" borderId="4"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4" fillId="0" borderId="7" applyNumberFormat="0" applyFill="0" applyAlignment="0" applyProtection="0"/>
    <xf numFmtId="0" fontId="45" fillId="21" borderId="8" applyNumberFormat="0" applyAlignment="0" applyProtection="0"/>
    <xf numFmtId="0" fontId="46" fillId="0" borderId="0" applyNumberFormat="0" applyFill="0" applyBorder="0" applyAlignment="0" applyProtection="0"/>
    <xf numFmtId="0" fontId="47" fillId="22" borderId="0" applyNumberFormat="0" applyBorder="0" applyAlignment="0" applyProtection="0"/>
    <xf numFmtId="0" fontId="10" fillId="0" borderId="0"/>
    <xf numFmtId="0" fontId="6" fillId="0" borderId="0"/>
    <xf numFmtId="0" fontId="6" fillId="0" borderId="0"/>
    <xf numFmtId="0" fontId="11" fillId="0" borderId="0"/>
    <xf numFmtId="0" fontId="63" fillId="0" borderId="0"/>
    <xf numFmtId="0" fontId="6" fillId="0" borderId="0"/>
    <xf numFmtId="0" fontId="11" fillId="0" borderId="0"/>
    <xf numFmtId="0" fontId="6" fillId="0" borderId="0"/>
    <xf numFmtId="0" fontId="8" fillId="0" borderId="0"/>
    <xf numFmtId="0" fontId="8" fillId="0" borderId="0"/>
    <xf numFmtId="0" fontId="55" fillId="0" borderId="0"/>
    <xf numFmtId="0" fontId="36" fillId="0" borderId="0"/>
    <xf numFmtId="0"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8" fillId="3" borderId="0" applyNumberFormat="0" applyBorder="0" applyAlignment="0" applyProtection="0"/>
    <xf numFmtId="0" fontId="49"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2"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71" fillId="0" borderId="0" applyNumberFormat="0" applyFill="0" applyBorder="0" applyAlignment="0" applyProtection="0"/>
    <xf numFmtId="0" fontId="2" fillId="0" borderId="0"/>
    <xf numFmtId="0" fontId="4" fillId="0" borderId="0"/>
    <xf numFmtId="0" fontId="2" fillId="0" borderId="0"/>
    <xf numFmtId="0" fontId="2" fillId="0" borderId="0"/>
    <xf numFmtId="9" fontId="36"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81">
    <xf numFmtId="0" fontId="0" fillId="0" borderId="0" xfId="0"/>
    <xf numFmtId="0" fontId="6" fillId="0" borderId="0" xfId="60"/>
    <xf numFmtId="0" fontId="6" fillId="0" borderId="0" xfId="60" applyFill="1"/>
    <xf numFmtId="0" fontId="6" fillId="0" borderId="0" xfId="60" applyAlignment="1">
      <alignment horizontal="center"/>
    </xf>
    <xf numFmtId="0" fontId="6" fillId="0" borderId="0" xfId="60" applyFill="1" applyBorder="1"/>
    <xf numFmtId="10" fontId="6" fillId="0" borderId="0" xfId="60" applyNumberFormat="1" applyFill="1" applyBorder="1"/>
    <xf numFmtId="0" fontId="7" fillId="0" borderId="12" xfId="60" applyFont="1" applyBorder="1" applyAlignment="1">
      <alignment horizontal="center" vertical="center" wrapText="1"/>
    </xf>
    <xf numFmtId="0" fontId="7" fillId="0" borderId="14" xfId="60" applyFont="1" applyBorder="1" applyAlignment="1">
      <alignment vertical="center"/>
    </xf>
    <xf numFmtId="0" fontId="6" fillId="0" borderId="0" xfId="58" applyBorder="1"/>
    <xf numFmtId="14" fontId="6" fillId="0" borderId="0" xfId="58" applyNumberFormat="1" applyBorder="1"/>
    <xf numFmtId="0" fontId="13" fillId="0" borderId="15" xfId="58" applyFont="1" applyBorder="1" applyAlignment="1">
      <alignment horizontal="center" vertical="center" wrapText="1"/>
    </xf>
    <xf numFmtId="0" fontId="14" fillId="0" borderId="16" xfId="58" applyFont="1" applyBorder="1" applyAlignment="1">
      <alignment vertical="center"/>
    </xf>
    <xf numFmtId="0" fontId="14" fillId="0" borderId="17" xfId="58" applyFont="1" applyBorder="1" applyAlignment="1">
      <alignment vertical="center"/>
    </xf>
    <xf numFmtId="0" fontId="13" fillId="0" borderId="14" xfId="58" applyFont="1" applyBorder="1" applyAlignment="1">
      <alignment vertical="center"/>
    </xf>
    <xf numFmtId="4" fontId="6" fillId="0" borderId="0" xfId="58" applyNumberFormat="1" applyBorder="1"/>
    <xf numFmtId="164" fontId="6" fillId="0" borderId="0" xfId="58" applyNumberFormat="1" applyBorder="1"/>
    <xf numFmtId="10" fontId="6" fillId="0" borderId="0" xfId="58" applyNumberFormat="1" applyBorder="1"/>
    <xf numFmtId="0" fontId="15" fillId="0" borderId="0" xfId="58" applyFont="1" applyFill="1" applyBorder="1" applyAlignment="1"/>
    <xf numFmtId="0" fontId="14" fillId="0" borderId="0" xfId="60" applyFont="1" applyBorder="1"/>
    <xf numFmtId="0" fontId="14" fillId="0" borderId="0" xfId="60" applyFont="1" applyFill="1" applyBorder="1"/>
    <xf numFmtId="10" fontId="14" fillId="0" borderId="0" xfId="60" applyNumberFormat="1" applyFont="1" applyFill="1" applyBorder="1"/>
    <xf numFmtId="0" fontId="7" fillId="0" borderId="15" xfId="58" applyFont="1" applyBorder="1" applyAlignment="1">
      <alignment horizontal="center" vertical="center" wrapText="1"/>
    </xf>
    <xf numFmtId="0" fontId="7" fillId="0" borderId="18" xfId="63" applyFont="1" applyBorder="1" applyAlignment="1">
      <alignment horizontal="center" vertical="center" wrapText="1"/>
    </xf>
    <xf numFmtId="0" fontId="9" fillId="0" borderId="15" xfId="58" applyFont="1" applyBorder="1" applyAlignment="1">
      <alignment horizontal="center" vertical="center" wrapText="1"/>
    </xf>
    <xf numFmtId="0" fontId="27" fillId="0" borderId="0" xfId="60" applyFont="1"/>
    <xf numFmtId="10" fontId="18" fillId="0" borderId="0" xfId="63" applyNumberFormat="1" applyFont="1" applyBorder="1" applyAlignment="1">
      <alignment horizontal="center" vertical="center" wrapText="1"/>
    </xf>
    <xf numFmtId="0" fontId="11" fillId="0" borderId="0" xfId="63" applyBorder="1"/>
    <xf numFmtId="10" fontId="11" fillId="0" borderId="0" xfId="63" applyNumberFormat="1" applyBorder="1"/>
    <xf numFmtId="0" fontId="6" fillId="0" borderId="0" xfId="62"/>
    <xf numFmtId="4" fontId="7" fillId="0" borderId="0" xfId="58" applyNumberFormat="1" applyFont="1" applyFill="1" applyBorder="1" applyAlignment="1">
      <alignment horizontal="center" vertical="center"/>
    </xf>
    <xf numFmtId="0" fontId="6" fillId="0" borderId="0" xfId="64" applyBorder="1" applyAlignment="1">
      <alignment horizontal="center"/>
    </xf>
    <xf numFmtId="0" fontId="24" fillId="0" borderId="21" xfId="60" applyFont="1" applyBorder="1" applyAlignment="1">
      <alignment vertical="center"/>
    </xf>
    <xf numFmtId="0" fontId="7" fillId="0" borderId="29" xfId="63" applyFont="1" applyBorder="1" applyAlignment="1">
      <alignment horizontal="center" vertical="center" wrapText="1"/>
    </xf>
    <xf numFmtId="0" fontId="11" fillId="0" borderId="28" xfId="63" applyFont="1" applyBorder="1" applyAlignment="1">
      <alignment horizontal="center" vertical="center" wrapText="1"/>
    </xf>
    <xf numFmtId="14" fontId="6" fillId="0" borderId="0" xfId="63" applyNumberFormat="1" applyFont="1" applyBorder="1" applyAlignment="1">
      <alignment horizontal="center" vertical="center" wrapText="1"/>
    </xf>
    <xf numFmtId="14" fontId="13" fillId="0" borderId="30" xfId="58" applyNumberFormat="1" applyFont="1" applyBorder="1" applyAlignment="1">
      <alignment horizontal="center" vertical="center" wrapText="1"/>
    </xf>
    <xf numFmtId="0" fontId="35" fillId="0" borderId="0" xfId="63" applyFont="1" applyFill="1"/>
    <xf numFmtId="0" fontId="7" fillId="0" borderId="15" xfId="58" applyFont="1" applyFill="1" applyBorder="1" applyAlignment="1">
      <alignment horizontal="center" vertical="center" wrapText="1"/>
    </xf>
    <xf numFmtId="0" fontId="6" fillId="0" borderId="0" xfId="58" applyFont="1" applyFill="1" applyBorder="1"/>
    <xf numFmtId="4" fontId="6" fillId="0" borderId="0" xfId="58" applyNumberFormat="1" applyFont="1" applyFill="1" applyBorder="1" applyAlignment="1">
      <alignment vertical="center"/>
    </xf>
    <xf numFmtId="0" fontId="6" fillId="0" borderId="0" xfId="62" applyFont="1"/>
    <xf numFmtId="0" fontId="6" fillId="0" borderId="20" xfId="60" applyFont="1" applyBorder="1" applyAlignment="1">
      <alignment vertical="center"/>
    </xf>
    <xf numFmtId="0" fontId="6" fillId="0" borderId="17" xfId="60" applyFont="1" applyBorder="1" applyAlignment="1">
      <alignment vertical="center"/>
    </xf>
    <xf numFmtId="3" fontId="25" fillId="0" borderId="22" xfId="60" applyNumberFormat="1" applyFont="1" applyFill="1" applyBorder="1" applyAlignment="1" applyProtection="1"/>
    <xf numFmtId="0" fontId="6" fillId="0" borderId="16" xfId="60" applyFont="1" applyBorder="1" applyAlignment="1">
      <alignment vertical="center"/>
    </xf>
    <xf numFmtId="3" fontId="9" fillId="0" borderId="12" xfId="60" applyNumberFormat="1" applyFont="1" applyFill="1" applyBorder="1" applyAlignment="1" applyProtection="1"/>
    <xf numFmtId="0" fontId="7" fillId="0" borderId="28" xfId="60" applyFont="1" applyBorder="1" applyAlignment="1">
      <alignment vertical="center"/>
    </xf>
    <xf numFmtId="0" fontId="9" fillId="0" borderId="12" xfId="63" applyFont="1" applyFill="1" applyBorder="1" applyAlignment="1">
      <alignment horizontal="center" vertical="center" wrapText="1"/>
    </xf>
    <xf numFmtId="0" fontId="9" fillId="0" borderId="18" xfId="63" applyFont="1" applyBorder="1" applyAlignment="1">
      <alignment horizontal="center" vertical="center" wrapText="1"/>
    </xf>
    <xf numFmtId="0" fontId="19" fillId="0" borderId="18" xfId="63" applyFont="1" applyBorder="1" applyAlignment="1">
      <alignment horizontal="center" vertical="center" wrapText="1"/>
    </xf>
    <xf numFmtId="0" fontId="19" fillId="0" borderId="19" xfId="63" applyFont="1" applyBorder="1" applyAlignment="1">
      <alignment horizontal="center" vertical="center" wrapText="1"/>
    </xf>
    <xf numFmtId="0" fontId="25" fillId="0" borderId="12" xfId="63" applyFont="1" applyFill="1" applyBorder="1" applyAlignment="1">
      <alignment horizontal="center" vertical="center" wrapText="1"/>
    </xf>
    <xf numFmtId="0" fontId="25" fillId="0" borderId="13" xfId="63" applyFont="1" applyFill="1" applyBorder="1" applyAlignment="1">
      <alignment horizontal="center" vertical="center" wrapText="1"/>
    </xf>
    <xf numFmtId="0" fontId="9" fillId="0" borderId="19" xfId="63" applyFont="1" applyBorder="1" applyAlignment="1">
      <alignment horizontal="center" vertical="center" wrapText="1"/>
    </xf>
    <xf numFmtId="0" fontId="6" fillId="0" borderId="0" xfId="60" applyFont="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6" fillId="0" borderId="0" xfId="60" applyFont="1" applyFill="1" applyAlignment="1">
      <alignment vertical="center"/>
    </xf>
    <xf numFmtId="10" fontId="14" fillId="0" borderId="0" xfId="68" applyNumberFormat="1" applyFont="1" applyFill="1" applyBorder="1"/>
    <xf numFmtId="0" fontId="14" fillId="0" borderId="0" xfId="60" applyFont="1"/>
    <xf numFmtId="0" fontId="22" fillId="0" borderId="0" xfId="60" applyFont="1" applyFill="1" applyBorder="1"/>
    <xf numFmtId="10" fontId="22" fillId="0" borderId="0" xfId="60" applyNumberFormat="1" applyFont="1" applyFill="1" applyBorder="1"/>
    <xf numFmtId="1" fontId="11" fillId="0" borderId="0" xfId="63" applyNumberFormat="1"/>
    <xf numFmtId="167" fontId="11" fillId="0" borderId="0" xfId="63" applyNumberFormat="1"/>
    <xf numFmtId="10" fontId="13" fillId="0" borderId="30" xfId="58" applyNumberFormat="1" applyFont="1" applyFill="1" applyBorder="1" applyAlignment="1">
      <alignment horizontal="center" vertical="center" wrapText="1"/>
    </xf>
    <xf numFmtId="0" fontId="20" fillId="0" borderId="0" xfId="62" applyFont="1"/>
    <xf numFmtId="165" fontId="6" fillId="0" borderId="0" xfId="63" applyNumberFormat="1" applyFont="1" applyFill="1" applyBorder="1" applyAlignment="1">
      <alignment horizontal="center" vertical="center" wrapText="1"/>
    </xf>
    <xf numFmtId="0" fontId="9" fillId="0" borderId="37" xfId="63" applyFont="1" applyBorder="1" applyAlignment="1">
      <alignment horizontal="center" vertical="center" wrapText="1"/>
    </xf>
    <xf numFmtId="0" fontId="19" fillId="0" borderId="35" xfId="63" applyFont="1" applyBorder="1" applyAlignment="1">
      <alignment horizontal="center" vertical="center" wrapText="1"/>
    </xf>
    <xf numFmtId="0" fontId="19" fillId="0" borderId="24" xfId="63" applyFont="1" applyFill="1" applyBorder="1" applyAlignment="1">
      <alignment horizontal="center" vertical="center" wrapText="1"/>
    </xf>
    <xf numFmtId="0" fontId="19" fillId="0" borderId="25" xfId="63" applyFont="1" applyFill="1" applyBorder="1" applyAlignment="1">
      <alignment horizontal="center" vertical="center" wrapText="1"/>
    </xf>
    <xf numFmtId="10" fontId="6" fillId="0" borderId="0" xfId="60" applyNumberFormat="1"/>
    <xf numFmtId="0" fontId="20" fillId="0" borderId="0" xfId="60" applyFont="1"/>
    <xf numFmtId="0" fontId="60" fillId="0" borderId="17" xfId="60" applyFont="1" applyBorder="1" applyAlignment="1">
      <alignment vertical="center"/>
    </xf>
    <xf numFmtId="0" fontId="7" fillId="0" borderId="26" xfId="63" applyFont="1" applyBorder="1" applyAlignment="1">
      <alignment horizontal="center" vertical="center" wrapText="1"/>
    </xf>
    <xf numFmtId="0" fontId="11" fillId="0" borderId="26" xfId="63" applyBorder="1" applyAlignment="1">
      <alignment horizontal="center" vertical="center"/>
    </xf>
    <xf numFmtId="0" fontId="11" fillId="0" borderId="27" xfId="63" applyBorder="1" applyAlignment="1">
      <alignment horizontal="center" vertical="center"/>
    </xf>
    <xf numFmtId="168" fontId="6" fillId="0" borderId="0" xfId="58" applyNumberFormat="1"/>
    <xf numFmtId="169" fontId="6" fillId="0" borderId="0" xfId="58" applyNumberFormat="1"/>
    <xf numFmtId="0" fontId="13" fillId="0" borderId="0" xfId="60" applyFont="1" applyAlignment="1">
      <alignment vertical="center"/>
    </xf>
    <xf numFmtId="0" fontId="18" fillId="0" borderId="0" xfId="58" applyFont="1"/>
    <xf numFmtId="0" fontId="18" fillId="0" borderId="0" xfId="60" applyFont="1"/>
    <xf numFmtId="0" fontId="34" fillId="0" borderId="17" xfId="58" applyFont="1" applyBorder="1" applyAlignment="1">
      <alignment vertical="center"/>
    </xf>
    <xf numFmtId="0" fontId="61" fillId="0" borderId="17" xfId="60" applyFont="1" applyBorder="1" applyAlignment="1">
      <alignment horizontal="right" vertical="center"/>
    </xf>
    <xf numFmtId="0" fontId="61" fillId="0" borderId="32" xfId="60" applyFont="1" applyBorder="1" applyAlignment="1">
      <alignment horizontal="right" vertical="center"/>
    </xf>
    <xf numFmtId="0" fontId="34" fillId="0" borderId="14" xfId="58" applyFont="1" applyBorder="1" applyAlignment="1">
      <alignment vertical="center"/>
    </xf>
    <xf numFmtId="0" fontId="21" fillId="0" borderId="32" xfId="60" applyFont="1" applyBorder="1" applyAlignment="1">
      <alignment vertical="center"/>
    </xf>
    <xf numFmtId="0" fontId="7" fillId="0" borderId="0" xfId="58" applyFont="1" applyBorder="1"/>
    <xf numFmtId="0" fontId="7" fillId="0" borderId="0" xfId="58" applyFont="1"/>
    <xf numFmtId="0" fontId="18" fillId="0" borderId="0" xfId="58" applyFont="1" applyBorder="1"/>
    <xf numFmtId="10" fontId="7" fillId="0" borderId="0" xfId="58" applyNumberFormat="1" applyFont="1" applyBorder="1"/>
    <xf numFmtId="0" fontId="21" fillId="0" borderId="32" xfId="60" applyFont="1" applyBorder="1" applyAlignment="1">
      <alignment horizontal="left" vertical="center"/>
    </xf>
    <xf numFmtId="0" fontId="6" fillId="0" borderId="32" xfId="60" applyFont="1" applyBorder="1" applyAlignment="1">
      <alignment vertical="center"/>
    </xf>
    <xf numFmtId="0" fontId="6" fillId="0" borderId="32" xfId="60" applyFont="1" applyBorder="1" applyAlignment="1">
      <alignment horizontal="right" vertical="center"/>
    </xf>
    <xf numFmtId="0" fontId="24" fillId="0" borderId="46" xfId="60" applyFont="1" applyBorder="1" applyAlignment="1">
      <alignment vertical="center"/>
    </xf>
    <xf numFmtId="0" fontId="60" fillId="0" borderId="0" xfId="60" applyFont="1" applyFill="1" applyBorder="1"/>
    <xf numFmtId="0" fontId="64" fillId="0" borderId="0" xfId="60" applyFont="1"/>
    <xf numFmtId="165" fontId="22" fillId="0" borderId="0" xfId="60" applyNumberFormat="1" applyFont="1" applyFill="1" applyBorder="1"/>
    <xf numFmtId="0" fontId="18" fillId="0" borderId="17" xfId="60" applyFont="1" applyBorder="1" applyAlignment="1">
      <alignment vertical="center"/>
    </xf>
    <xf numFmtId="0" fontId="6" fillId="0" borderId="17" xfId="60" applyFont="1" applyBorder="1" applyAlignment="1">
      <alignment horizontal="right" vertical="center"/>
    </xf>
    <xf numFmtId="0" fontId="11" fillId="0" borderId="18" xfId="63" applyFont="1" applyBorder="1" applyAlignment="1">
      <alignment horizontal="center" vertical="center"/>
    </xf>
    <xf numFmtId="0" fontId="11" fillId="0" borderId="19" xfId="63" applyFont="1" applyBorder="1" applyAlignment="1">
      <alignment horizontal="center" vertical="center"/>
    </xf>
    <xf numFmtId="0" fontId="9" fillId="0" borderId="15" xfId="63" applyFont="1" applyBorder="1" applyAlignment="1">
      <alignment horizontal="center" vertical="center" wrapText="1"/>
    </xf>
    <xf numFmtId="3" fontId="6" fillId="0" borderId="0" xfId="60" applyNumberFormat="1"/>
    <xf numFmtId="3" fontId="25" fillId="0" borderId="23" xfId="60" applyNumberFormat="1" applyFont="1" applyFill="1" applyBorder="1" applyAlignment="1" applyProtection="1"/>
    <xf numFmtId="3" fontId="9" fillId="0" borderId="13" xfId="60" applyNumberFormat="1" applyFont="1" applyFill="1" applyBorder="1" applyAlignment="1" applyProtection="1"/>
    <xf numFmtId="3" fontId="19" fillId="0" borderId="18" xfId="60" applyNumberFormat="1" applyFont="1" applyFill="1" applyBorder="1" applyAlignment="1" applyProtection="1"/>
    <xf numFmtId="3" fontId="19" fillId="0" borderId="19" xfId="60" applyNumberFormat="1" applyFont="1" applyFill="1" applyBorder="1" applyAlignment="1" applyProtection="1"/>
    <xf numFmtId="10" fontId="4" fillId="0" borderId="0" xfId="60" applyNumberFormat="1" applyFont="1" applyFill="1" applyBorder="1" applyAlignment="1">
      <alignment horizontal="right" vertical="center" wrapText="1"/>
    </xf>
    <xf numFmtId="0" fontId="4" fillId="0" borderId="17" xfId="60" applyFont="1" applyFill="1" applyBorder="1" applyAlignment="1">
      <alignment vertical="center" wrapText="1"/>
    </xf>
    <xf numFmtId="0" fontId="4" fillId="0" borderId="18" xfId="60" applyFont="1" applyFill="1" applyBorder="1" applyAlignment="1">
      <alignment horizontal="right" vertical="center" wrapText="1"/>
    </xf>
    <xf numFmtId="10" fontId="4" fillId="0" borderId="19" xfId="60" applyNumberFormat="1" applyFont="1" applyFill="1" applyBorder="1" applyAlignment="1">
      <alignment horizontal="right" vertical="center" wrapText="1"/>
    </xf>
    <xf numFmtId="0" fontId="4" fillId="0" borderId="0" xfId="60" applyFont="1" applyFill="1" applyBorder="1" applyAlignment="1">
      <alignment vertical="center" wrapText="1"/>
    </xf>
    <xf numFmtId="0" fontId="14" fillId="0" borderId="20" xfId="58" applyFont="1" applyBorder="1" applyAlignment="1">
      <alignment vertical="center"/>
    </xf>
    <xf numFmtId="0" fontId="29" fillId="0" borderId="54" xfId="58" applyFont="1" applyFill="1" applyBorder="1" applyAlignment="1"/>
    <xf numFmtId="0" fontId="7" fillId="0" borderId="0" xfId="60" applyFont="1" applyFill="1" applyAlignment="1">
      <alignment horizontal="center" vertical="center" wrapText="1"/>
    </xf>
    <xf numFmtId="165" fontId="4" fillId="0" borderId="19" xfId="68" applyNumberFormat="1" applyFont="1" applyFill="1" applyBorder="1" applyAlignment="1">
      <alignment horizontal="right" vertical="center"/>
    </xf>
    <xf numFmtId="10" fontId="4" fillId="0" borderId="37" xfId="60" applyNumberFormat="1" applyFont="1" applyFill="1" applyBorder="1" applyAlignment="1" applyProtection="1"/>
    <xf numFmtId="3" fontId="4" fillId="0" borderId="24" xfId="60" applyNumberFormat="1" applyFont="1" applyFill="1" applyBorder="1" applyAlignment="1" applyProtection="1"/>
    <xf numFmtId="3" fontId="4" fillId="0" borderId="18" xfId="60" applyNumberFormat="1" applyFont="1" applyFill="1" applyBorder="1" applyAlignment="1" applyProtection="1"/>
    <xf numFmtId="3" fontId="4" fillId="0" borderId="35" xfId="60" applyNumberFormat="1" applyFont="1" applyFill="1" applyBorder="1" applyAlignment="1" applyProtection="1"/>
    <xf numFmtId="3" fontId="4" fillId="0" borderId="26" xfId="60" applyNumberFormat="1" applyFont="1" applyFill="1" applyBorder="1" applyAlignment="1" applyProtection="1"/>
    <xf numFmtId="3" fontId="4" fillId="0" borderId="25" xfId="60" applyNumberFormat="1" applyFont="1" applyFill="1" applyBorder="1" applyAlignment="1" applyProtection="1"/>
    <xf numFmtId="3" fontId="4" fillId="0" borderId="19" xfId="60" applyNumberFormat="1" applyFont="1" applyFill="1" applyBorder="1" applyAlignment="1" applyProtection="1"/>
    <xf numFmtId="3" fontId="4" fillId="0" borderId="37" xfId="60" applyNumberFormat="1" applyFont="1" applyFill="1" applyBorder="1" applyAlignment="1" applyProtection="1"/>
    <xf numFmtId="3" fontId="4" fillId="0" borderId="27" xfId="60" applyNumberFormat="1" applyFont="1" applyFill="1" applyBorder="1" applyAlignment="1" applyProtection="1"/>
    <xf numFmtId="10" fontId="60" fillId="0" borderId="0" xfId="71" applyNumberFormat="1" applyFont="1" applyBorder="1" applyAlignment="1">
      <alignment horizontal="center" vertical="center"/>
    </xf>
    <xf numFmtId="10" fontId="61" fillId="0" borderId="0" xfId="71" applyNumberFormat="1" applyFont="1" applyBorder="1" applyAlignment="1">
      <alignment horizontal="center" vertical="center"/>
    </xf>
    <xf numFmtId="10" fontId="21" fillId="0" borderId="0" xfId="71" applyNumberFormat="1" applyFont="1" applyBorder="1" applyAlignment="1">
      <alignment horizontal="center" vertical="center"/>
    </xf>
    <xf numFmtId="10" fontId="21" fillId="0" borderId="36" xfId="71" applyNumberFormat="1" applyFont="1" applyBorder="1" applyAlignment="1">
      <alignment horizontal="center" vertical="center"/>
    </xf>
    <xf numFmtId="10" fontId="4" fillId="0" borderId="0" xfId="60" applyNumberFormat="1" applyFont="1" applyFill="1" applyBorder="1"/>
    <xf numFmtId="165" fontId="4" fillId="0" borderId="0" xfId="60" applyNumberFormat="1" applyFont="1" applyFill="1" applyBorder="1"/>
    <xf numFmtId="0" fontId="61" fillId="0" borderId="0" xfId="60" applyFont="1" applyFill="1" applyBorder="1"/>
    <xf numFmtId="165" fontId="61" fillId="0" borderId="0" xfId="60" applyNumberFormat="1" applyFont="1" applyFill="1" applyBorder="1"/>
    <xf numFmtId="0" fontId="4" fillId="32" borderId="17" xfId="60" applyFont="1" applyFill="1" applyBorder="1" applyAlignment="1">
      <alignment vertical="center" wrapText="1"/>
    </xf>
    <xf numFmtId="0" fontId="4" fillId="33" borderId="17" xfId="60" applyFont="1" applyFill="1" applyBorder="1" applyAlignment="1">
      <alignment vertical="center" wrapText="1"/>
    </xf>
    <xf numFmtId="10" fontId="6" fillId="0" borderId="0" xfId="60" applyNumberFormat="1" applyFont="1"/>
    <xf numFmtId="0" fontId="19" fillId="35" borderId="17" xfId="60" applyFont="1" applyFill="1" applyBorder="1" applyAlignment="1">
      <alignment vertical="center" wrapText="1"/>
    </xf>
    <xf numFmtId="0" fontId="19" fillId="0" borderId="0" xfId="60" applyFont="1" applyFill="1" applyBorder="1" applyAlignment="1">
      <alignment horizontal="right" vertical="center" wrapText="1"/>
    </xf>
    <xf numFmtId="10" fontId="19" fillId="0" borderId="0" xfId="60" applyNumberFormat="1" applyFont="1" applyFill="1" applyBorder="1" applyAlignment="1">
      <alignment horizontal="right" vertical="center" wrapText="1"/>
    </xf>
    <xf numFmtId="10" fontId="19" fillId="0" borderId="19" xfId="60" applyNumberFormat="1" applyFont="1" applyFill="1" applyBorder="1" applyAlignment="1">
      <alignment horizontal="right" vertical="center" wrapText="1"/>
    </xf>
    <xf numFmtId="0" fontId="19" fillId="36" borderId="17" xfId="60" applyFont="1" applyFill="1" applyBorder="1" applyAlignment="1">
      <alignment vertical="center" wrapText="1"/>
    </xf>
    <xf numFmtId="0" fontId="18" fillId="0" borderId="0" xfId="60" applyFont="1" applyFill="1"/>
    <xf numFmtId="0" fontId="19" fillId="34" borderId="17" xfId="60" applyFont="1" applyFill="1" applyBorder="1" applyAlignment="1">
      <alignment vertical="center" wrapText="1"/>
    </xf>
    <xf numFmtId="0" fontId="19" fillId="0" borderId="18" xfId="60" applyFont="1" applyFill="1" applyBorder="1" applyAlignment="1">
      <alignment horizontal="right" vertical="center" wrapText="1"/>
    </xf>
    <xf numFmtId="0" fontId="19" fillId="33" borderId="17" xfId="60" applyFont="1" applyFill="1" applyBorder="1" applyAlignment="1">
      <alignment vertical="center" wrapText="1"/>
    </xf>
    <xf numFmtId="0" fontId="19" fillId="32" borderId="17" xfId="60" applyFont="1" applyFill="1" applyBorder="1" applyAlignment="1">
      <alignment vertical="center" wrapText="1"/>
    </xf>
    <xf numFmtId="0" fontId="25" fillId="0" borderId="25" xfId="63" applyFont="1" applyBorder="1" applyAlignment="1">
      <alignment horizontal="center" vertical="center" wrapText="1"/>
    </xf>
    <xf numFmtId="165" fontId="25" fillId="0" borderId="23" xfId="63" applyNumberFormat="1" applyFont="1" applyBorder="1" applyAlignment="1">
      <alignment horizontal="center" vertical="center" wrapText="1"/>
    </xf>
    <xf numFmtId="1" fontId="25" fillId="0" borderId="33" xfId="63" applyNumberFormat="1" applyFont="1" applyBorder="1" applyAlignment="1">
      <alignment horizontal="center" vertical="center" wrapText="1"/>
    </xf>
    <xf numFmtId="165" fontId="25" fillId="0" borderId="12" xfId="63" applyNumberFormat="1" applyFont="1" applyBorder="1" applyAlignment="1">
      <alignment horizontal="center" vertical="center" wrapText="1"/>
    </xf>
    <xf numFmtId="0" fontId="25" fillId="0" borderId="25" xfId="63" applyFont="1" applyFill="1" applyBorder="1" applyAlignment="1">
      <alignment horizontal="center" vertical="center" wrapText="1"/>
    </xf>
    <xf numFmtId="165" fontId="25" fillId="0" borderId="23" xfId="63" applyNumberFormat="1" applyFont="1" applyFill="1" applyBorder="1" applyAlignment="1">
      <alignment horizontal="center" vertical="center" wrapText="1"/>
    </xf>
    <xf numFmtId="165" fontId="19" fillId="0" borderId="22" xfId="63" applyNumberFormat="1" applyFont="1" applyFill="1" applyBorder="1" applyAlignment="1">
      <alignment horizontal="center" vertical="center" wrapText="1"/>
    </xf>
    <xf numFmtId="165" fontId="19" fillId="0" borderId="23" xfId="63" applyNumberFormat="1" applyFont="1" applyFill="1" applyBorder="1" applyAlignment="1">
      <alignment horizontal="center" vertical="center" wrapText="1"/>
    </xf>
    <xf numFmtId="1" fontId="25" fillId="0" borderId="33" xfId="63" applyNumberFormat="1" applyFont="1" applyFill="1" applyBorder="1" applyAlignment="1">
      <alignment horizontal="center" vertical="center" wrapText="1"/>
    </xf>
    <xf numFmtId="1" fontId="19" fillId="0" borderId="26" xfId="63" applyNumberFormat="1" applyFont="1" applyFill="1" applyBorder="1" applyAlignment="1">
      <alignment horizontal="center" vertical="center" wrapText="1"/>
    </xf>
    <xf numFmtId="1" fontId="19" fillId="0" borderId="33" xfId="63" applyNumberFormat="1" applyFont="1" applyFill="1" applyBorder="1" applyAlignment="1">
      <alignment horizontal="center" vertical="center" wrapText="1"/>
    </xf>
    <xf numFmtId="1" fontId="19" fillId="0" borderId="34" xfId="63" applyNumberFormat="1" applyFont="1" applyFill="1" applyBorder="1" applyAlignment="1">
      <alignment horizontal="center" vertical="center" wrapText="1"/>
    </xf>
    <xf numFmtId="165" fontId="25" fillId="0" borderId="12" xfId="63" applyNumberFormat="1" applyFont="1" applyFill="1" applyBorder="1" applyAlignment="1">
      <alignment horizontal="center" vertical="center" wrapText="1"/>
    </xf>
    <xf numFmtId="165" fontId="19" fillId="0" borderId="12" xfId="63" applyNumberFormat="1" applyFont="1" applyFill="1" applyBorder="1" applyAlignment="1">
      <alignment horizontal="center" vertical="center" wrapText="1"/>
    </xf>
    <xf numFmtId="165" fontId="19" fillId="0" borderId="13" xfId="63" applyNumberFormat="1" applyFont="1" applyFill="1" applyBorder="1" applyAlignment="1">
      <alignment horizontal="center" vertical="center" wrapText="1"/>
    </xf>
    <xf numFmtId="0" fontId="9" fillId="0" borderId="30" xfId="58" applyFont="1" applyFill="1" applyBorder="1" applyAlignment="1">
      <alignment horizontal="center" vertical="center" wrapText="1"/>
    </xf>
    <xf numFmtId="0" fontId="6" fillId="0" borderId="18" xfId="45" applyBorder="1" applyAlignment="1">
      <alignment horizontal="center" vertical="center"/>
    </xf>
    <xf numFmtId="0" fontId="6" fillId="0" borderId="18" xfId="45" applyFont="1" applyBorder="1" applyAlignment="1">
      <alignment horizontal="center" vertical="center"/>
    </xf>
    <xf numFmtId="0" fontId="7" fillId="0" borderId="18" xfId="45" applyFont="1" applyBorder="1" applyAlignment="1">
      <alignment horizontal="center" vertical="center"/>
    </xf>
    <xf numFmtId="0" fontId="7" fillId="0" borderId="19" xfId="45" applyFont="1" applyBorder="1" applyAlignment="1">
      <alignment horizontal="center" vertical="center"/>
    </xf>
    <xf numFmtId="0" fontId="7" fillId="0" borderId="61" xfId="45" applyFont="1" applyBorder="1" applyAlignment="1">
      <alignment horizontal="center" vertical="center"/>
    </xf>
    <xf numFmtId="0" fontId="6" fillId="0" borderId="61" xfId="45" applyBorder="1" applyAlignment="1">
      <alignment horizontal="center" vertical="center"/>
    </xf>
    <xf numFmtId="0" fontId="6" fillId="0" borderId="61" xfId="45" applyFont="1" applyBorder="1" applyAlignment="1">
      <alignment horizontal="center" vertical="center"/>
    </xf>
    <xf numFmtId="0" fontId="7" fillId="0" borderId="62" xfId="45" applyFont="1" applyBorder="1" applyAlignment="1">
      <alignment horizontal="center" vertical="center"/>
    </xf>
    <xf numFmtId="0" fontId="6" fillId="0" borderId="64" xfId="45" applyBorder="1" applyAlignment="1">
      <alignment horizontal="center" vertical="center"/>
    </xf>
    <xf numFmtId="0" fontId="6" fillId="0" borderId="64" xfId="45" applyFont="1" applyBorder="1" applyAlignment="1">
      <alignment horizontal="center" vertical="center"/>
    </xf>
    <xf numFmtId="0" fontId="7" fillId="0" borderId="64" xfId="45" applyFont="1" applyBorder="1" applyAlignment="1">
      <alignment horizontal="center" vertical="center" wrapText="1"/>
    </xf>
    <xf numFmtId="0" fontId="6" fillId="0" borderId="64" xfId="45" applyFont="1" applyBorder="1" applyAlignment="1">
      <alignment horizontal="center" vertical="center" wrapText="1"/>
    </xf>
    <xf numFmtId="0" fontId="7" fillId="0" borderId="0" xfId="45" applyFont="1" applyBorder="1" applyAlignment="1">
      <alignment vertical="center" wrapText="1"/>
    </xf>
    <xf numFmtId="0" fontId="9" fillId="0" borderId="20" xfId="60" applyFont="1" applyFill="1" applyBorder="1" applyAlignment="1">
      <alignment vertical="center" wrapText="1"/>
    </xf>
    <xf numFmtId="0" fontId="9" fillId="0" borderId="24" xfId="60" applyFont="1" applyFill="1" applyBorder="1" applyAlignment="1">
      <alignment horizontal="right" vertical="center" wrapText="1"/>
    </xf>
    <xf numFmtId="10" fontId="9" fillId="0" borderId="25" xfId="60" applyNumberFormat="1" applyFont="1" applyFill="1" applyBorder="1" applyAlignment="1">
      <alignment horizontal="right" vertical="center" wrapText="1"/>
    </xf>
    <xf numFmtId="10" fontId="9" fillId="0" borderId="0" xfId="60" applyNumberFormat="1" applyFont="1" applyFill="1" applyBorder="1" applyAlignment="1">
      <alignment horizontal="right" vertical="center" wrapText="1"/>
    </xf>
    <xf numFmtId="0" fontId="7" fillId="0" borderId="0" xfId="60" applyFont="1" applyAlignment="1">
      <alignment vertical="center"/>
    </xf>
    <xf numFmtId="0" fontId="25" fillId="0" borderId="14" xfId="60" applyFont="1" applyFill="1" applyBorder="1" applyAlignment="1">
      <alignment vertical="center" wrapText="1"/>
    </xf>
    <xf numFmtId="3" fontId="25" fillId="0" borderId="12" xfId="60" applyNumberFormat="1" applyFont="1" applyFill="1" applyBorder="1" applyAlignment="1">
      <alignment horizontal="right" vertical="center"/>
    </xf>
    <xf numFmtId="10" fontId="25" fillId="0" borderId="13" xfId="60" applyNumberFormat="1" applyFont="1" applyFill="1" applyBorder="1" applyAlignment="1">
      <alignment horizontal="right" vertical="center" wrapText="1"/>
    </xf>
    <xf numFmtId="0" fontId="7" fillId="0" borderId="0" xfId="60" applyFont="1" applyFill="1" applyAlignment="1">
      <alignment vertical="center"/>
    </xf>
    <xf numFmtId="0" fontId="7" fillId="0" borderId="15" xfId="60" applyFont="1" applyFill="1" applyBorder="1" applyAlignment="1">
      <alignment horizontal="center" vertical="center" wrapText="1"/>
    </xf>
    <xf numFmtId="0" fontId="7" fillId="40" borderId="30" xfId="60" applyFont="1" applyFill="1" applyBorder="1" applyAlignment="1">
      <alignment horizontal="center" vertical="center" wrapText="1"/>
    </xf>
    <xf numFmtId="0" fontId="7" fillId="42" borderId="30" xfId="60" applyFont="1" applyFill="1" applyBorder="1" applyAlignment="1">
      <alignment horizontal="center" vertical="center" wrapText="1"/>
    </xf>
    <xf numFmtId="0" fontId="7" fillId="44" borderId="30" xfId="60" applyFont="1" applyFill="1" applyBorder="1" applyAlignment="1">
      <alignment horizontal="center" vertical="center" wrapText="1"/>
    </xf>
    <xf numFmtId="0" fontId="7" fillId="43" borderId="30" xfId="60" applyFont="1" applyFill="1" applyBorder="1" applyAlignment="1">
      <alignment horizontal="center" vertical="center" wrapText="1"/>
    </xf>
    <xf numFmtId="0" fontId="7" fillId="45" borderId="30" xfId="60" applyFont="1" applyFill="1" applyBorder="1" applyAlignment="1">
      <alignment horizontal="center" vertical="center" wrapText="1"/>
    </xf>
    <xf numFmtId="10" fontId="18" fillId="46" borderId="0" xfId="60" applyNumberFormat="1" applyFont="1" applyFill="1"/>
    <xf numFmtId="165" fontId="14" fillId="0" borderId="0" xfId="68" applyNumberFormat="1" applyFont="1" applyFill="1" applyBorder="1"/>
    <xf numFmtId="165" fontId="14" fillId="0" borderId="0" xfId="60" applyNumberFormat="1" applyFont="1"/>
    <xf numFmtId="165" fontId="60" fillId="0" borderId="0" xfId="68" applyNumberFormat="1" applyFont="1" applyFill="1" applyBorder="1"/>
    <xf numFmtId="0" fontId="4" fillId="35" borderId="17" xfId="60" applyFont="1" applyFill="1" applyBorder="1" applyAlignment="1">
      <alignment vertical="center" wrapText="1"/>
    </xf>
    <xf numFmtId="0" fontId="4" fillId="0" borderId="0" xfId="60" applyFont="1" applyFill="1" applyBorder="1" applyAlignment="1">
      <alignment horizontal="right" vertical="center" wrapText="1"/>
    </xf>
    <xf numFmtId="0" fontId="7" fillId="0" borderId="0" xfId="60" applyFont="1"/>
    <xf numFmtId="0" fontId="34" fillId="0" borderId="0" xfId="60" applyFont="1" applyFill="1" applyBorder="1"/>
    <xf numFmtId="165" fontId="34" fillId="0" borderId="0" xfId="60" applyNumberFormat="1" applyFont="1" applyFill="1" applyBorder="1"/>
    <xf numFmtId="0" fontId="13" fillId="0" borderId="0" xfId="60" applyFont="1" applyFill="1" applyBorder="1"/>
    <xf numFmtId="10" fontId="13" fillId="0" borderId="0" xfId="68" applyNumberFormat="1" applyFont="1" applyFill="1" applyBorder="1"/>
    <xf numFmtId="0" fontId="21" fillId="0" borderId="0" xfId="60" applyFont="1" applyFill="1" applyBorder="1"/>
    <xf numFmtId="165" fontId="21" fillId="0" borderId="0" xfId="60" applyNumberFormat="1" applyFont="1" applyFill="1" applyBorder="1"/>
    <xf numFmtId="0" fontId="69" fillId="0" borderId="0" xfId="60" applyFont="1"/>
    <xf numFmtId="0" fontId="13" fillId="0" borderId="0" xfId="60" applyFont="1"/>
    <xf numFmtId="0" fontId="56" fillId="0" borderId="0" xfId="60" applyFont="1"/>
    <xf numFmtId="0" fontId="70" fillId="0" borderId="0" xfId="32" applyFont="1" applyAlignment="1" applyProtection="1"/>
    <xf numFmtId="0" fontId="18" fillId="0" borderId="66" xfId="63" applyFont="1" applyFill="1" applyBorder="1" applyAlignment="1">
      <alignment horizontal="center" vertical="center" wrapText="1"/>
    </xf>
    <xf numFmtId="2" fontId="18" fillId="0" borderId="66" xfId="63" applyNumberFormat="1" applyFont="1" applyFill="1" applyBorder="1" applyAlignment="1">
      <alignment horizontal="center" vertical="center" wrapText="1"/>
    </xf>
    <xf numFmtId="0" fontId="19" fillId="0" borderId="66" xfId="63" applyFont="1" applyFill="1" applyBorder="1" applyAlignment="1">
      <alignment horizontal="center" vertical="center" wrapText="1"/>
    </xf>
    <xf numFmtId="0" fontId="4" fillId="39" borderId="17" xfId="60" applyFont="1" applyFill="1" applyBorder="1" applyAlignment="1">
      <alignment vertical="center" wrapText="1"/>
    </xf>
    <xf numFmtId="1" fontId="25" fillId="0" borderId="34" xfId="63" applyNumberFormat="1" applyFont="1" applyFill="1" applyBorder="1" applyAlignment="1">
      <alignment horizontal="center" vertical="center" wrapText="1"/>
    </xf>
    <xf numFmtId="165" fontId="25" fillId="0" borderId="13" xfId="63" applyNumberFormat="1" applyFont="1" applyFill="1" applyBorder="1" applyAlignment="1">
      <alignment horizontal="center" vertical="center" wrapText="1"/>
    </xf>
    <xf numFmtId="10" fontId="4" fillId="0" borderId="19" xfId="60" applyNumberFormat="1" applyFont="1" applyFill="1" applyBorder="1" applyAlignment="1" applyProtection="1"/>
    <xf numFmtId="0" fontId="11" fillId="0" borderId="0" xfId="63"/>
    <xf numFmtId="10" fontId="9" fillId="0" borderId="13" xfId="60" applyNumberFormat="1" applyFont="1" applyFill="1" applyBorder="1" applyAlignment="1" applyProtection="1"/>
    <xf numFmtId="0" fontId="6" fillId="0" borderId="0" xfId="58"/>
    <xf numFmtId="10" fontId="4" fillId="0" borderId="25" xfId="60" applyNumberFormat="1" applyFont="1" applyFill="1" applyBorder="1" applyAlignment="1" applyProtection="1"/>
    <xf numFmtId="10" fontId="25" fillId="0" borderId="23" xfId="60" applyNumberFormat="1" applyFont="1" applyFill="1" applyBorder="1" applyAlignment="1" applyProtection="1"/>
    <xf numFmtId="10" fontId="4" fillId="0" borderId="27" xfId="60" applyNumberFormat="1" applyFont="1" applyFill="1" applyBorder="1" applyAlignment="1" applyProtection="1"/>
    <xf numFmtId="0" fontId="11" fillId="0" borderId="0" xfId="63" applyFill="1"/>
    <xf numFmtId="0" fontId="6" fillId="0" borderId="0" xfId="60" applyFont="1" applyFill="1"/>
    <xf numFmtId="0" fontId="57" fillId="0" borderId="0" xfId="60" applyFont="1" applyAlignment="1">
      <alignment horizontal="left"/>
    </xf>
    <xf numFmtId="14" fontId="18" fillId="0" borderId="67" xfId="60" applyNumberFormat="1" applyFont="1" applyBorder="1" applyAlignment="1">
      <alignment horizontal="center" vertical="center"/>
    </xf>
    <xf numFmtId="14" fontId="4" fillId="0" borderId="17" xfId="63" applyNumberFormat="1" applyFont="1" applyBorder="1" applyAlignment="1">
      <alignment horizontal="center" vertical="center" wrapText="1"/>
    </xf>
    <xf numFmtId="1" fontId="19" fillId="0" borderId="68" xfId="63" applyNumberFormat="1" applyFont="1" applyFill="1" applyBorder="1" applyAlignment="1">
      <alignment horizontal="center" vertical="center" wrapText="1"/>
    </xf>
    <xf numFmtId="0" fontId="19" fillId="0" borderId="37" xfId="63" applyFont="1" applyBorder="1" applyAlignment="1">
      <alignment horizontal="center" vertical="center" wrapText="1"/>
    </xf>
    <xf numFmtId="0" fontId="7" fillId="0" borderId="65" xfId="45" applyFont="1" applyBorder="1" applyAlignment="1">
      <alignment horizontal="center" vertical="center" wrapText="1"/>
    </xf>
    <xf numFmtId="0" fontId="4" fillId="0" borderId="18" xfId="63" applyFont="1" applyFill="1" applyBorder="1" applyAlignment="1">
      <alignment horizontal="center" vertical="center" wrapText="1"/>
    </xf>
    <xf numFmtId="0" fontId="4" fillId="0" borderId="18" xfId="63" applyFont="1" applyBorder="1" applyAlignment="1">
      <alignment horizontal="center" vertical="center" wrapText="1"/>
    </xf>
    <xf numFmtId="14" fontId="4" fillId="0" borderId="17" xfId="63" applyNumberFormat="1" applyFont="1" applyBorder="1" applyAlignment="1">
      <alignment horizontal="right" vertical="center" wrapText="1"/>
    </xf>
    <xf numFmtId="0" fontId="4" fillId="0" borderId="35" xfId="63" applyFont="1" applyFill="1" applyBorder="1" applyAlignment="1">
      <alignment horizontal="center" vertical="center" wrapText="1"/>
    </xf>
    <xf numFmtId="0" fontId="4" fillId="0" borderId="35" xfId="63" applyFont="1" applyBorder="1" applyAlignment="1">
      <alignment horizontal="center" vertical="center" wrapText="1"/>
    </xf>
    <xf numFmtId="0" fontId="33" fillId="0" borderId="0" xfId="63" applyFont="1" applyAlignment="1">
      <alignment horizontal="center"/>
    </xf>
    <xf numFmtId="14" fontId="4" fillId="0" borderId="60" xfId="63" applyNumberFormat="1" applyFont="1" applyBorder="1" applyAlignment="1">
      <alignment horizontal="center" vertical="center" wrapText="1"/>
    </xf>
    <xf numFmtId="0" fontId="33" fillId="0" borderId="65" xfId="63" applyFont="1" applyBorder="1" applyAlignment="1">
      <alignment horizontal="center" vertical="center"/>
    </xf>
    <xf numFmtId="0" fontId="4" fillId="0" borderId="64" xfId="63" applyFont="1" applyFill="1" applyBorder="1" applyAlignment="1">
      <alignment horizontal="center" vertical="center" wrapText="1"/>
    </xf>
    <xf numFmtId="0" fontId="4" fillId="0" borderId="64" xfId="63" applyFont="1" applyBorder="1" applyAlignment="1">
      <alignment horizontal="center" vertical="center" wrapText="1"/>
    </xf>
    <xf numFmtId="0" fontId="4" fillId="0" borderId="29" xfId="63" applyFont="1" applyBorder="1" applyAlignment="1">
      <alignment horizontal="center" vertical="center" wrapText="1"/>
    </xf>
    <xf numFmtId="14" fontId="4" fillId="0" borderId="16" xfId="63" applyNumberFormat="1" applyFont="1" applyBorder="1" applyAlignment="1">
      <alignment horizontal="center" vertical="center" wrapText="1"/>
    </xf>
    <xf numFmtId="0" fontId="4" fillId="0" borderId="0" xfId="63" applyFont="1" applyFill="1" applyBorder="1" applyAlignment="1">
      <alignment horizontal="center" vertical="center" wrapText="1"/>
    </xf>
    <xf numFmtId="0" fontId="72" fillId="0" borderId="0" xfId="63" applyFont="1"/>
    <xf numFmtId="0" fontId="6" fillId="41" borderId="0" xfId="60" applyFont="1" applyFill="1"/>
    <xf numFmtId="0" fontId="4" fillId="47" borderId="17" xfId="60" applyFont="1" applyFill="1" applyBorder="1" applyAlignment="1">
      <alignment vertical="center" wrapText="1"/>
    </xf>
    <xf numFmtId="0" fontId="18" fillId="0" borderId="0" xfId="60" applyFont="1" applyFill="1" applyAlignment="1">
      <alignment vertical="center"/>
    </xf>
    <xf numFmtId="10" fontId="18" fillId="0" borderId="0" xfId="60" applyNumberFormat="1" applyFont="1" applyFill="1"/>
    <xf numFmtId="0" fontId="19" fillId="48" borderId="17" xfId="60" applyFont="1" applyFill="1" applyBorder="1" applyAlignment="1">
      <alignment vertical="center" wrapText="1"/>
    </xf>
    <xf numFmtId="0" fontId="19" fillId="47" borderId="17" xfId="60" applyFont="1" applyFill="1" applyBorder="1" applyAlignment="1">
      <alignment vertical="center" wrapText="1"/>
    </xf>
    <xf numFmtId="0" fontId="19" fillId="42" borderId="17" xfId="60" applyFont="1" applyFill="1" applyBorder="1" applyAlignment="1">
      <alignment vertical="center" wrapText="1"/>
    </xf>
    <xf numFmtId="0" fontId="19" fillId="0" borderId="0" xfId="60" applyFont="1" applyFill="1" applyBorder="1" applyAlignment="1">
      <alignment vertical="center" wrapText="1"/>
    </xf>
    <xf numFmtId="0" fontId="28" fillId="0" borderId="0" xfId="81" applyFont="1" applyFill="1" applyBorder="1"/>
    <xf numFmtId="0" fontId="6" fillId="0" borderId="0" xfId="60" applyFont="1" applyAlignment="1">
      <alignment vertical="center"/>
    </xf>
    <xf numFmtId="0" fontId="4" fillId="0" borderId="0" xfId="81"/>
    <xf numFmtId="10" fontId="60" fillId="0" borderId="27" xfId="82" applyNumberFormat="1" applyFont="1" applyBorder="1" applyAlignment="1">
      <alignment horizontal="center" vertical="center"/>
    </xf>
    <xf numFmtId="10" fontId="15" fillId="0" borderId="0" xfId="58" applyNumberFormat="1" applyFont="1" applyFill="1" applyBorder="1" applyAlignment="1"/>
    <xf numFmtId="10" fontId="61" fillId="0" borderId="27" xfId="82" applyNumberFormat="1" applyFont="1" applyBorder="1" applyAlignment="1">
      <alignment horizontal="center" vertical="center"/>
    </xf>
    <xf numFmtId="10" fontId="21" fillId="0" borderId="27" xfId="82" applyNumberFormat="1" applyFont="1" applyBorder="1" applyAlignment="1">
      <alignment horizontal="center" vertical="center"/>
    </xf>
    <xf numFmtId="10" fontId="59" fillId="0" borderId="36" xfId="82" applyNumberFormat="1" applyFont="1" applyBorder="1" applyAlignment="1">
      <alignment horizontal="center" vertical="center"/>
    </xf>
    <xf numFmtId="0" fontId="6" fillId="0" borderId="0" xfId="58" applyFill="1" applyBorder="1"/>
    <xf numFmtId="10" fontId="6" fillId="0" borderId="0" xfId="58" applyNumberFormat="1"/>
    <xf numFmtId="165" fontId="60" fillId="0" borderId="0" xfId="82" applyNumberFormat="1" applyFont="1" applyFill="1" applyBorder="1"/>
    <xf numFmtId="10" fontId="60" fillId="0" borderId="0" xfId="82" applyNumberFormat="1" applyFont="1" applyFill="1" applyBorder="1"/>
    <xf numFmtId="0" fontId="4" fillId="0" borderId="0" xfId="60" applyFont="1" applyFill="1" applyBorder="1"/>
    <xf numFmtId="0" fontId="60" fillId="0" borderId="0" xfId="81" applyFont="1"/>
    <xf numFmtId="0" fontId="7" fillId="0" borderId="40" xfId="91" applyFont="1" applyFill="1" applyBorder="1" applyAlignment="1">
      <alignment horizontal="center" vertical="center"/>
    </xf>
    <xf numFmtId="0" fontId="7" fillId="0" borderId="41" xfId="91" applyFont="1" applyFill="1" applyBorder="1" applyAlignment="1">
      <alignment horizontal="center" vertical="center"/>
    </xf>
    <xf numFmtId="0" fontId="7" fillId="0" borderId="13" xfId="91" applyFont="1" applyFill="1" applyBorder="1" applyAlignment="1">
      <alignment horizontal="center" vertical="center"/>
    </xf>
    <xf numFmtId="0" fontId="24" fillId="0" borderId="42" xfId="91" applyFont="1" applyFill="1" applyBorder="1" applyAlignment="1">
      <alignment horizontal="left" vertical="center" wrapText="1"/>
    </xf>
    <xf numFmtId="0" fontId="60" fillId="0" borderId="0" xfId="81" applyFont="1" applyAlignment="1">
      <alignment vertical="center"/>
    </xf>
    <xf numFmtId="0" fontId="6" fillId="0" borderId="43" xfId="91" applyFont="1" applyFill="1" applyBorder="1" applyAlignment="1">
      <alignment horizontal="left" vertical="center" wrapText="1"/>
    </xf>
    <xf numFmtId="2" fontId="4" fillId="0" borderId="38" xfId="81" applyNumberFormat="1" applyFont="1" applyBorder="1" applyAlignment="1">
      <alignment horizontal="right" vertical="center"/>
    </xf>
    <xf numFmtId="2" fontId="4" fillId="0" borderId="39" xfId="81" applyNumberFormat="1" applyFont="1" applyBorder="1" applyAlignment="1">
      <alignment horizontal="right" vertical="center"/>
    </xf>
    <xf numFmtId="0" fontId="24" fillId="0" borderId="43" xfId="91" applyFont="1" applyFill="1" applyBorder="1" applyAlignment="1">
      <alignment horizontal="left" vertical="center" wrapText="1"/>
    </xf>
    <xf numFmtId="10" fontId="4" fillId="0" borderId="43" xfId="91" applyNumberFormat="1" applyFont="1" applyFill="1" applyBorder="1" applyAlignment="1">
      <alignment horizontal="left" vertical="center" wrapText="1"/>
    </xf>
    <xf numFmtId="0" fontId="4" fillId="0" borderId="43" xfId="91" applyFont="1" applyFill="1" applyBorder="1" applyAlignment="1">
      <alignment horizontal="left" vertical="center" wrapText="1"/>
    </xf>
    <xf numFmtId="2" fontId="4" fillId="0" borderId="19" xfId="81" applyNumberFormat="1" applyFont="1" applyBorder="1" applyAlignment="1">
      <alignment horizontal="right" vertical="center"/>
    </xf>
    <xf numFmtId="0" fontId="25" fillId="0" borderId="43" xfId="91" applyFont="1" applyFill="1" applyBorder="1" applyAlignment="1">
      <alignment horizontal="left" vertical="center" wrapText="1"/>
    </xf>
    <xf numFmtId="0" fontId="6" fillId="0" borderId="44" xfId="91" applyFont="1" applyFill="1" applyBorder="1" applyAlignment="1">
      <alignment horizontal="left" vertical="center" wrapText="1"/>
    </xf>
    <xf numFmtId="0" fontId="9" fillId="0" borderId="45" xfId="91" applyFont="1" applyFill="1" applyBorder="1" applyAlignment="1">
      <alignment horizontal="left" vertical="center" wrapText="1"/>
    </xf>
    <xf numFmtId="0" fontId="6" fillId="0" borderId="0" xfId="91" applyFill="1"/>
    <xf numFmtId="0" fontId="4" fillId="0" borderId="0" xfId="92"/>
    <xf numFmtId="0" fontId="6" fillId="0" borderId="17" xfId="92" applyFont="1" applyBorder="1" applyAlignment="1">
      <alignment horizontal="left" vertical="center"/>
    </xf>
    <xf numFmtId="0" fontId="32" fillId="0" borderId="14" xfId="92" applyFont="1" applyBorder="1" applyAlignment="1">
      <alignment horizontal="left" wrapText="1"/>
    </xf>
    <xf numFmtId="0" fontId="12" fillId="0" borderId="28" xfId="81" applyFont="1" applyFill="1" applyBorder="1" applyAlignment="1">
      <alignment horizontal="center" vertical="center"/>
    </xf>
    <xf numFmtId="0" fontId="9" fillId="0" borderId="28" xfId="58" applyFont="1" applyBorder="1" applyAlignment="1">
      <alignment horizontal="center" vertical="center" wrapText="1"/>
    </xf>
    <xf numFmtId="0" fontId="4" fillId="0" borderId="0" xfId="81" applyFill="1" applyBorder="1"/>
    <xf numFmtId="0" fontId="4" fillId="0" borderId="20" xfId="81" applyFont="1" applyFill="1" applyBorder="1" applyAlignment="1">
      <alignment horizontal="left" vertical="center" wrapText="1"/>
    </xf>
    <xf numFmtId="0" fontId="4" fillId="0" borderId="17" xfId="81" applyFont="1" applyFill="1" applyBorder="1" applyAlignment="1">
      <alignment horizontal="left" vertical="center" wrapText="1"/>
    </xf>
    <xf numFmtId="165" fontId="4" fillId="0" borderId="19" xfId="81" applyNumberFormat="1" applyFont="1" applyFill="1" applyBorder="1" applyAlignment="1">
      <alignment vertical="center"/>
    </xf>
    <xf numFmtId="165" fontId="4" fillId="0" borderId="19" xfId="81" applyNumberFormat="1" applyFont="1" applyFill="1" applyBorder="1" applyAlignment="1">
      <alignment horizontal="right" vertical="center"/>
    </xf>
    <xf numFmtId="0" fontId="19" fillId="0" borderId="17" xfId="81" applyFont="1" applyFill="1" applyBorder="1" applyAlignment="1">
      <alignment horizontal="left" vertical="center" wrapText="1"/>
    </xf>
    <xf numFmtId="165" fontId="19" fillId="0" borderId="19" xfId="81" applyNumberFormat="1" applyFont="1" applyFill="1" applyBorder="1" applyAlignment="1">
      <alignment horizontal="right" vertical="center"/>
    </xf>
    <xf numFmtId="165" fontId="19" fillId="0" borderId="19" xfId="81" applyNumberFormat="1" applyFont="1" applyFill="1" applyBorder="1" applyAlignment="1">
      <alignment vertical="center"/>
    </xf>
    <xf numFmtId="10" fontId="4" fillId="0" borderId="0" xfId="81" applyNumberFormat="1" applyFill="1" applyBorder="1"/>
    <xf numFmtId="165" fontId="19" fillId="0" borderId="19" xfId="68" applyNumberFormat="1" applyFont="1" applyFill="1" applyBorder="1" applyAlignment="1">
      <alignment horizontal="right" vertical="center"/>
    </xf>
    <xf numFmtId="0" fontId="19" fillId="0" borderId="14" xfId="81" applyFont="1" applyFill="1" applyBorder="1" applyAlignment="1">
      <alignment horizontal="left" vertical="center" wrapText="1"/>
    </xf>
    <xf numFmtId="10" fontId="19" fillId="0" borderId="13" xfId="81" applyNumberFormat="1" applyFont="1" applyBorder="1" applyAlignment="1">
      <alignment horizontal="right" vertical="center"/>
    </xf>
    <xf numFmtId="10" fontId="19" fillId="0" borderId="13" xfId="81" applyNumberFormat="1" applyFont="1" applyFill="1" applyBorder="1" applyAlignment="1">
      <alignment horizontal="right" vertical="center"/>
    </xf>
    <xf numFmtId="165" fontId="60" fillId="0" borderId="25" xfId="71" applyNumberFormat="1" applyFont="1" applyFill="1" applyBorder="1" applyAlignment="1">
      <alignment vertical="center"/>
    </xf>
    <xf numFmtId="165" fontId="60" fillId="0" borderId="27" xfId="71" applyNumberFormat="1" applyFont="1" applyFill="1" applyBorder="1" applyAlignment="1">
      <alignment vertical="center"/>
    </xf>
    <xf numFmtId="165" fontId="61" fillId="0" borderId="27" xfId="71" applyNumberFormat="1" applyFont="1" applyFill="1" applyBorder="1" applyAlignment="1">
      <alignment vertical="center"/>
    </xf>
    <xf numFmtId="165" fontId="21" fillId="0" borderId="27" xfId="71" applyNumberFormat="1" applyFont="1" applyFill="1" applyBorder="1" applyAlignment="1">
      <alignment vertical="center"/>
    </xf>
    <xf numFmtId="165" fontId="60" fillId="0" borderId="26" xfId="71" applyNumberFormat="1" applyFont="1" applyFill="1" applyBorder="1" applyAlignment="1">
      <alignment vertical="center"/>
    </xf>
    <xf numFmtId="165" fontId="59" fillId="0" borderId="50" xfId="71" applyNumberFormat="1" applyFont="1" applyFill="1" applyBorder="1" applyAlignment="1">
      <alignment vertical="center"/>
    </xf>
    <xf numFmtId="165" fontId="59" fillId="0" borderId="36" xfId="71" applyNumberFormat="1" applyFont="1" applyFill="1" applyBorder="1" applyAlignment="1">
      <alignment vertical="center"/>
    </xf>
    <xf numFmtId="168" fontId="14" fillId="0" borderId="25" xfId="58" applyNumberFormat="1" applyFont="1" applyFill="1" applyBorder="1" applyAlignment="1">
      <alignment vertical="center"/>
    </xf>
    <xf numFmtId="168" fontId="60" fillId="0" borderId="25" xfId="58" applyNumberFormat="1" applyFont="1" applyFill="1" applyBorder="1" applyAlignment="1">
      <alignment vertical="center"/>
    </xf>
    <xf numFmtId="168" fontId="14" fillId="0" borderId="19" xfId="58" applyNumberFormat="1" applyFont="1" applyFill="1" applyBorder="1" applyAlignment="1">
      <alignment vertical="center"/>
    </xf>
    <xf numFmtId="168" fontId="60" fillId="0" borderId="19" xfId="58" applyNumberFormat="1" applyFont="1" applyFill="1" applyBorder="1" applyAlignment="1">
      <alignment vertical="center"/>
    </xf>
    <xf numFmtId="168" fontId="34" fillId="0" borderId="19" xfId="58" applyNumberFormat="1" applyFont="1" applyFill="1" applyBorder="1" applyAlignment="1">
      <alignment vertical="center"/>
    </xf>
    <xf numFmtId="168" fontId="21" fillId="0" borderId="19" xfId="58" applyNumberFormat="1" applyFont="1" applyFill="1" applyBorder="1" applyAlignment="1">
      <alignment vertical="center"/>
    </xf>
    <xf numFmtId="168" fontId="13" fillId="0" borderId="13" xfId="58" applyNumberFormat="1" applyFont="1" applyFill="1" applyBorder="1" applyAlignment="1">
      <alignment vertical="center"/>
    </xf>
    <xf numFmtId="168" fontId="59" fillId="0" borderId="13" xfId="58" applyNumberFormat="1" applyFont="1" applyFill="1" applyBorder="1" applyAlignment="1">
      <alignment vertical="center"/>
    </xf>
    <xf numFmtId="165" fontId="14" fillId="0" borderId="27" xfId="71" applyNumberFormat="1" applyFont="1" applyFill="1" applyBorder="1" applyAlignment="1">
      <alignment vertical="center"/>
    </xf>
    <xf numFmtId="165" fontId="14" fillId="0" borderId="27" xfId="71" applyNumberFormat="1" applyFont="1" applyFill="1" applyBorder="1" applyAlignment="1">
      <alignment horizontal="right" vertical="center"/>
    </xf>
    <xf numFmtId="165" fontId="34" fillId="0" borderId="36" xfId="71" applyNumberFormat="1" applyFont="1" applyFill="1" applyBorder="1" applyAlignment="1">
      <alignment horizontal="right" vertical="center"/>
    </xf>
    <xf numFmtId="165" fontId="22" fillId="0" borderId="36" xfId="71" applyNumberFormat="1" applyFont="1" applyFill="1" applyBorder="1" applyAlignment="1">
      <alignment horizontal="right" vertical="center"/>
    </xf>
    <xf numFmtId="0" fontId="59" fillId="0" borderId="54" xfId="58" applyFont="1" applyFill="1" applyBorder="1" applyAlignment="1">
      <alignment horizontal="right"/>
    </xf>
    <xf numFmtId="165" fontId="31" fillId="0" borderId="19" xfId="92" applyNumberFormat="1" applyFont="1" applyBorder="1" applyAlignment="1">
      <alignment horizontal="right" vertical="center"/>
    </xf>
    <xf numFmtId="165" fontId="7" fillId="0" borderId="13" xfId="92" applyNumberFormat="1" applyFont="1" applyBorder="1" applyAlignment="1">
      <alignment horizontal="right" vertical="center"/>
    </xf>
    <xf numFmtId="167" fontId="18" fillId="0" borderId="0" xfId="58" applyNumberFormat="1" applyFont="1" applyBorder="1"/>
    <xf numFmtId="0" fontId="7" fillId="0" borderId="13" xfId="60" applyFont="1" applyBorder="1" applyAlignment="1">
      <alignment horizontal="center" vertical="center" wrapText="1"/>
    </xf>
    <xf numFmtId="0" fontId="7" fillId="0" borderId="13" xfId="60" applyFont="1" applyBorder="1" applyAlignment="1">
      <alignment horizontal="center" vertical="center" wrapText="1"/>
    </xf>
    <xf numFmtId="1" fontId="25" fillId="0" borderId="71" xfId="63" applyNumberFormat="1" applyFont="1" applyFill="1" applyBorder="1" applyAlignment="1">
      <alignment horizontal="center" vertical="center" wrapText="1"/>
    </xf>
    <xf numFmtId="14" fontId="24" fillId="0" borderId="69" xfId="60" applyNumberFormat="1" applyFont="1" applyBorder="1" applyAlignment="1">
      <alignment horizontal="center" vertical="center"/>
    </xf>
    <xf numFmtId="0" fontId="25" fillId="0" borderId="70" xfId="63" applyFont="1" applyFill="1" applyBorder="1" applyAlignment="1">
      <alignment horizontal="center" vertical="center" wrapText="1"/>
    </xf>
    <xf numFmtId="2" fontId="25" fillId="0" borderId="70" xfId="63" applyNumberFormat="1" applyFont="1" applyFill="1" applyBorder="1" applyAlignment="1">
      <alignment horizontal="center" vertical="center" wrapText="1"/>
    </xf>
    <xf numFmtId="10" fontId="7" fillId="0" borderId="0" xfId="60" applyNumberFormat="1" applyFont="1" applyAlignment="1">
      <alignment vertical="center"/>
    </xf>
    <xf numFmtId="0" fontId="28" fillId="0" borderId="0" xfId="0" applyFont="1" applyFill="1" applyBorder="1"/>
    <xf numFmtId="14" fontId="7" fillId="0" borderId="30" xfId="58" applyNumberFormat="1" applyFont="1" applyBorder="1" applyAlignment="1">
      <alignment horizontal="center" vertical="center" wrapText="1"/>
    </xf>
    <xf numFmtId="2" fontId="6" fillId="0" borderId="17" xfId="58" applyNumberFormat="1" applyFont="1" applyFill="1" applyBorder="1" applyAlignment="1">
      <alignment horizontal="left" vertical="center" indent="1"/>
    </xf>
    <xf numFmtId="3" fontId="6" fillId="0" borderId="18" xfId="58" applyNumberFormat="1" applyFont="1" applyFill="1" applyBorder="1" applyAlignment="1">
      <alignment horizontal="right" vertical="center" indent="1"/>
    </xf>
    <xf numFmtId="0" fontId="6" fillId="0" borderId="19" xfId="64" applyBorder="1" applyAlignment="1">
      <alignment horizontal="right" vertical="center" indent="1"/>
    </xf>
    <xf numFmtId="10" fontId="6" fillId="0" borderId="0" xfId="58" applyNumberFormat="1" applyFont="1" applyBorder="1" applyAlignment="1">
      <alignment vertical="center"/>
    </xf>
    <xf numFmtId="10" fontId="6" fillId="0" borderId="17" xfId="82" applyNumberFormat="1" applyFont="1" applyFill="1" applyBorder="1" applyAlignment="1">
      <alignment horizontal="left" vertical="center" indent="1"/>
    </xf>
    <xf numFmtId="0" fontId="6" fillId="0" borderId="17" xfId="58" applyFont="1" applyFill="1" applyBorder="1" applyAlignment="1">
      <alignment horizontal="left" vertical="center" indent="1"/>
    </xf>
    <xf numFmtId="0" fontId="18" fillId="0" borderId="17" xfId="58" applyFont="1" applyFill="1" applyBorder="1" applyAlignment="1">
      <alignment horizontal="left" vertical="center" indent="1"/>
    </xf>
    <xf numFmtId="3" fontId="18" fillId="0" borderId="18" xfId="58" applyNumberFormat="1" applyFont="1" applyFill="1" applyBorder="1" applyAlignment="1">
      <alignment horizontal="right" vertical="center" indent="1"/>
    </xf>
    <xf numFmtId="0" fontId="18" fillId="0" borderId="19" xfId="64" applyFont="1" applyBorder="1" applyAlignment="1">
      <alignment horizontal="right" vertical="center" indent="1"/>
    </xf>
    <xf numFmtId="0" fontId="18" fillId="0" borderId="32" xfId="58" applyFont="1" applyFill="1" applyBorder="1" applyAlignment="1">
      <alignment horizontal="left" vertical="center" indent="1"/>
    </xf>
    <xf numFmtId="3" fontId="18" fillId="0" borderId="35" xfId="58" applyNumberFormat="1" applyFont="1" applyFill="1" applyBorder="1" applyAlignment="1">
      <alignment horizontal="right" vertical="center" indent="1"/>
    </xf>
    <xf numFmtId="0" fontId="18" fillId="0" borderId="37" xfId="64" applyFont="1" applyBorder="1" applyAlignment="1">
      <alignment horizontal="right" vertical="center" indent="1"/>
    </xf>
    <xf numFmtId="0" fontId="13" fillId="0" borderId="0" xfId="58" applyFont="1" applyBorder="1" applyAlignment="1">
      <alignment vertical="center"/>
    </xf>
    <xf numFmtId="3" fontId="6" fillId="0" borderId="25" xfId="58" applyNumberFormat="1" applyFont="1" applyFill="1" applyBorder="1" applyAlignment="1">
      <alignment horizontal="right" vertical="center" indent="1"/>
    </xf>
    <xf numFmtId="3" fontId="6" fillId="0" borderId="19" xfId="58" applyNumberFormat="1" applyFont="1" applyFill="1" applyBorder="1" applyAlignment="1">
      <alignment horizontal="right" vertical="center" indent="1"/>
    </xf>
    <xf numFmtId="0" fontId="18" fillId="0" borderId="14" xfId="58" applyFont="1" applyFill="1" applyBorder="1" applyAlignment="1">
      <alignment horizontal="left" vertical="center" indent="1"/>
    </xf>
    <xf numFmtId="3" fontId="18" fillId="0" borderId="13" xfId="58" applyNumberFormat="1" applyFont="1" applyFill="1" applyBorder="1" applyAlignment="1">
      <alignment horizontal="right" vertical="center" indent="1"/>
    </xf>
    <xf numFmtId="0" fontId="74" fillId="0" borderId="0" xfId="62" applyFont="1" applyAlignment="1">
      <alignment horizontal="center"/>
    </xf>
    <xf numFmtId="3" fontId="74" fillId="0" borderId="0" xfId="62" applyNumberFormat="1" applyFont="1" applyAlignment="1">
      <alignment horizontal="right" indent="1"/>
    </xf>
    <xf numFmtId="167" fontId="6" fillId="0" borderId="0" xfId="60" applyNumberFormat="1"/>
    <xf numFmtId="3" fontId="65" fillId="0" borderId="0" xfId="60" applyNumberFormat="1" applyFont="1"/>
    <xf numFmtId="0" fontId="7" fillId="0" borderId="45" xfId="62" applyFont="1" applyBorder="1" applyAlignment="1">
      <alignment horizontal="left" vertical="center"/>
    </xf>
    <xf numFmtId="3" fontId="7" fillId="0" borderId="45" xfId="62" applyNumberFormat="1" applyFont="1" applyBorder="1" applyAlignment="1">
      <alignment horizontal="right" vertical="center"/>
    </xf>
    <xf numFmtId="1" fontId="7" fillId="0" borderId="45" xfId="62" applyNumberFormat="1" applyFont="1" applyBorder="1" applyAlignment="1">
      <alignment horizontal="right" vertical="center"/>
    </xf>
    <xf numFmtId="165" fontId="4" fillId="0" borderId="24" xfId="60" applyNumberFormat="1" applyFont="1" applyFill="1" applyBorder="1" applyAlignment="1" applyProtection="1"/>
    <xf numFmtId="165" fontId="4" fillId="0" borderId="18" xfId="60" applyNumberFormat="1" applyFont="1" applyFill="1" applyBorder="1" applyAlignment="1" applyProtection="1"/>
    <xf numFmtId="165" fontId="4" fillId="0" borderId="35" xfId="60" applyNumberFormat="1" applyFont="1" applyFill="1" applyBorder="1" applyAlignment="1" applyProtection="1"/>
    <xf numFmtId="165" fontId="25" fillId="0" borderId="22" xfId="60" applyNumberFormat="1" applyFont="1" applyFill="1" applyBorder="1" applyAlignment="1" applyProtection="1"/>
    <xf numFmtId="165" fontId="4" fillId="0" borderId="26" xfId="60" applyNumberFormat="1" applyFont="1" applyFill="1" applyBorder="1" applyAlignment="1" applyProtection="1"/>
    <xf numFmtId="165" fontId="9" fillId="0" borderId="12" xfId="60" applyNumberFormat="1" applyFont="1" applyFill="1" applyBorder="1" applyAlignment="1" applyProtection="1"/>
    <xf numFmtId="165" fontId="19" fillId="0" borderId="18" xfId="60" applyNumberFormat="1" applyFont="1" applyFill="1" applyBorder="1" applyAlignment="1" applyProtection="1"/>
    <xf numFmtId="0" fontId="7" fillId="0" borderId="15" xfId="61" applyFont="1" applyBorder="1" applyAlignment="1">
      <alignment horizontal="center" vertical="center" wrapText="1"/>
    </xf>
    <xf numFmtId="0" fontId="7" fillId="0" borderId="29" xfId="61" applyFont="1" applyBorder="1" applyAlignment="1">
      <alignment horizontal="center" vertical="center" wrapText="1"/>
    </xf>
    <xf numFmtId="0" fontId="7" fillId="0" borderId="30" xfId="61" applyFont="1" applyBorder="1" applyAlignment="1">
      <alignment horizontal="center" vertical="center" wrapText="1"/>
    </xf>
    <xf numFmtId="165" fontId="7" fillId="0" borderId="13" xfId="92" applyNumberFormat="1" applyFont="1" applyBorder="1" applyAlignment="1">
      <alignment horizontal="right"/>
    </xf>
    <xf numFmtId="168" fontId="30" fillId="0" borderId="18" xfId="92" applyNumberFormat="1" applyFont="1" applyBorder="1" applyAlignment="1">
      <alignment horizontal="right" vertical="center"/>
    </xf>
    <xf numFmtId="168" fontId="19" fillId="0" borderId="18" xfId="92" applyNumberFormat="1" applyFont="1" applyBorder="1" applyAlignment="1">
      <alignment horizontal="right" vertical="center"/>
    </xf>
    <xf numFmtId="168" fontId="32" fillId="0" borderId="12" xfId="92" applyNumberFormat="1" applyFont="1" applyBorder="1" applyAlignment="1">
      <alignment horizontal="right" vertical="center"/>
    </xf>
    <xf numFmtId="168" fontId="30" fillId="0" borderId="19" xfId="92" applyNumberFormat="1" applyFont="1" applyBorder="1" applyAlignment="1">
      <alignment horizontal="right" vertical="center"/>
    </xf>
    <xf numFmtId="168" fontId="4" fillId="0" borderId="19" xfId="81" applyNumberFormat="1" applyBorder="1" applyAlignment="1">
      <alignment vertical="center"/>
    </xf>
    <xf numFmtId="168" fontId="19" fillId="0" borderId="19" xfId="92" applyNumberFormat="1" applyFont="1" applyBorder="1" applyAlignment="1">
      <alignment horizontal="right" vertical="center"/>
    </xf>
    <xf numFmtId="168" fontId="32" fillId="0" borderId="13" xfId="92" applyNumberFormat="1" applyFont="1" applyBorder="1" applyAlignment="1">
      <alignment horizontal="right" vertical="center"/>
    </xf>
    <xf numFmtId="165" fontId="4" fillId="0" borderId="25" xfId="81" applyNumberFormat="1" applyFont="1" applyFill="1" applyBorder="1" applyAlignment="1">
      <alignment vertical="center"/>
    </xf>
    <xf numFmtId="0" fontId="28" fillId="0" borderId="0" xfId="81" applyFont="1" applyFill="1" applyBorder="1" applyAlignment="1">
      <alignment vertical="top"/>
    </xf>
    <xf numFmtId="0" fontId="19" fillId="0" borderId="0" xfId="81" applyFont="1" applyFill="1" applyBorder="1" applyAlignment="1">
      <alignment horizontal="left" vertical="center" wrapText="1"/>
    </xf>
    <xf numFmtId="10" fontId="19" fillId="0" borderId="0" xfId="81" applyNumberFormat="1" applyFont="1" applyBorder="1" applyAlignment="1">
      <alignment horizontal="right" vertical="center"/>
    </xf>
    <xf numFmtId="10" fontId="19" fillId="0" borderId="0" xfId="81" applyNumberFormat="1" applyFont="1" applyFill="1" applyBorder="1" applyAlignment="1">
      <alignment horizontal="right" vertical="center"/>
    </xf>
    <xf numFmtId="0" fontId="4" fillId="0" borderId="0" xfId="92" applyAlignment="1"/>
    <xf numFmtId="0" fontId="9" fillId="0" borderId="0" xfId="58" applyFont="1" applyBorder="1" applyAlignment="1">
      <alignment vertical="center" wrapText="1"/>
    </xf>
    <xf numFmtId="0" fontId="4" fillId="0" borderId="0" xfId="81" applyFill="1" applyBorder="1" applyAlignment="1"/>
    <xf numFmtId="0" fontId="4" fillId="0" borderId="0" xfId="81" applyAlignment="1"/>
    <xf numFmtId="165" fontId="6" fillId="0" borderId="0" xfId="60" applyNumberFormat="1"/>
    <xf numFmtId="0" fontId="75" fillId="0" borderId="24" xfId="63" applyFont="1" applyFill="1" applyBorder="1" applyAlignment="1">
      <alignment horizontal="center" vertical="center" wrapText="1"/>
    </xf>
    <xf numFmtId="0" fontId="75" fillId="0" borderId="25" xfId="63" applyFont="1" applyFill="1" applyBorder="1" applyAlignment="1">
      <alignment horizontal="center" vertical="center" wrapText="1"/>
    </xf>
    <xf numFmtId="165" fontId="75" fillId="0" borderId="22" xfId="63" applyNumberFormat="1" applyFont="1" applyFill="1" applyBorder="1" applyAlignment="1">
      <alignment horizontal="center" vertical="center" wrapText="1"/>
    </xf>
    <xf numFmtId="165" fontId="75" fillId="0" borderId="23" xfId="63" applyNumberFormat="1" applyFont="1" applyFill="1" applyBorder="1" applyAlignment="1">
      <alignment horizontal="center" vertical="center" wrapText="1"/>
    </xf>
    <xf numFmtId="1" fontId="75" fillId="0" borderId="26" xfId="63" applyNumberFormat="1" applyFont="1" applyFill="1" applyBorder="1" applyAlignment="1">
      <alignment horizontal="center" vertical="center" wrapText="1"/>
    </xf>
    <xf numFmtId="1" fontId="75" fillId="0" borderId="33" xfId="63" applyNumberFormat="1" applyFont="1" applyFill="1" applyBorder="1" applyAlignment="1">
      <alignment horizontal="center" vertical="center" wrapText="1"/>
    </xf>
    <xf numFmtId="1" fontId="75" fillId="0" borderId="34" xfId="63" applyNumberFormat="1" applyFont="1" applyFill="1" applyBorder="1" applyAlignment="1">
      <alignment horizontal="center" vertical="center" wrapText="1"/>
    </xf>
    <xf numFmtId="165" fontId="75" fillId="0" borderId="12" xfId="63" applyNumberFormat="1" applyFont="1" applyFill="1" applyBorder="1" applyAlignment="1">
      <alignment horizontal="center" vertical="center" wrapText="1"/>
    </xf>
    <xf numFmtId="165" fontId="75" fillId="0" borderId="13" xfId="63" applyNumberFormat="1" applyFont="1" applyFill="1" applyBorder="1" applyAlignment="1">
      <alignment horizontal="center" vertical="center" wrapText="1"/>
    </xf>
    <xf numFmtId="3" fontId="6" fillId="0" borderId="0" xfId="60" applyNumberFormat="1" applyFill="1"/>
    <xf numFmtId="3" fontId="65" fillId="0" borderId="0" xfId="60" applyNumberFormat="1" applyFont="1" applyFill="1"/>
    <xf numFmtId="3" fontId="73" fillId="0" borderId="0" xfId="60" applyNumberFormat="1" applyFont="1" applyFill="1"/>
    <xf numFmtId="3" fontId="66" fillId="0" borderId="0" xfId="60" applyNumberFormat="1" applyFont="1" applyFill="1"/>
    <xf numFmtId="3" fontId="67" fillId="0" borderId="0" xfId="60" applyNumberFormat="1" applyFont="1" applyFill="1"/>
    <xf numFmtId="0" fontId="9" fillId="0" borderId="0" xfId="58" applyFont="1" applyFill="1" applyBorder="1" applyAlignment="1">
      <alignment vertical="center" wrapText="1"/>
    </xf>
    <xf numFmtId="0" fontId="56" fillId="0" borderId="0" xfId="45" applyFont="1" applyBorder="1" applyAlignment="1">
      <alignment horizontal="center" vertical="center" wrapText="1"/>
    </xf>
    <xf numFmtId="0" fontId="7" fillId="0" borderId="13" xfId="60" applyFont="1" applyBorder="1" applyAlignment="1">
      <alignment horizontal="center" vertical="center" wrapText="1"/>
    </xf>
    <xf numFmtId="10" fontId="4" fillId="0" borderId="24" xfId="60" applyNumberFormat="1" applyFont="1" applyFill="1" applyBorder="1" applyAlignment="1" applyProtection="1"/>
    <xf numFmtId="10" fontId="4" fillId="0" borderId="18" xfId="60" applyNumberFormat="1" applyFont="1" applyFill="1" applyBorder="1" applyAlignment="1" applyProtection="1"/>
    <xf numFmtId="10" fontId="19" fillId="0" borderId="18" xfId="60" applyNumberFormat="1" applyFont="1" applyFill="1" applyBorder="1" applyAlignment="1" applyProtection="1"/>
    <xf numFmtId="10" fontId="19" fillId="0" borderId="19" xfId="60" applyNumberFormat="1" applyFont="1" applyFill="1" applyBorder="1" applyAlignment="1" applyProtection="1"/>
    <xf numFmtId="3" fontId="18" fillId="0" borderId="0" xfId="60" applyNumberFormat="1" applyFont="1"/>
    <xf numFmtId="10" fontId="4" fillId="0" borderId="35" xfId="60" applyNumberFormat="1" applyFont="1" applyFill="1" applyBorder="1" applyAlignment="1" applyProtection="1"/>
    <xf numFmtId="10" fontId="25" fillId="0" borderId="22" xfId="60" applyNumberFormat="1" applyFont="1" applyFill="1" applyBorder="1" applyAlignment="1" applyProtection="1"/>
    <xf numFmtId="3" fontId="24" fillId="0" borderId="0" xfId="60" applyNumberFormat="1" applyFont="1"/>
    <xf numFmtId="10" fontId="4" fillId="0" borderId="26" xfId="60" applyNumberFormat="1" applyFont="1" applyFill="1" applyBorder="1" applyAlignment="1" applyProtection="1"/>
    <xf numFmtId="10" fontId="9" fillId="0" borderId="12" xfId="60" applyNumberFormat="1" applyFont="1" applyFill="1" applyBorder="1" applyAlignment="1" applyProtection="1"/>
    <xf numFmtId="3" fontId="7" fillId="0" borderId="0" xfId="60" applyNumberFormat="1" applyFont="1"/>
    <xf numFmtId="165" fontId="4" fillId="0" borderId="25" xfId="81" applyNumberFormat="1" applyFont="1" applyFill="1" applyBorder="1" applyAlignment="1">
      <alignment horizontal="right" vertical="center"/>
    </xf>
    <xf numFmtId="10" fontId="18" fillId="0" borderId="0" xfId="60" applyNumberFormat="1" applyFont="1" applyFill="1" applyAlignment="1">
      <alignment vertical="center"/>
    </xf>
    <xf numFmtId="10" fontId="67" fillId="0" borderId="0" xfId="60" applyNumberFormat="1" applyFont="1" applyFill="1" applyBorder="1" applyAlignment="1">
      <alignment horizontal="right" vertical="center" wrapText="1"/>
    </xf>
    <xf numFmtId="10" fontId="19" fillId="0" borderId="0" xfId="60" applyNumberFormat="1" applyFont="1" applyFill="1" applyAlignment="1">
      <alignment vertical="center"/>
    </xf>
    <xf numFmtId="10" fontId="19" fillId="0" borderId="0" xfId="60" applyNumberFormat="1" applyFont="1" applyFill="1"/>
    <xf numFmtId="3" fontId="4" fillId="0" borderId="0" xfId="60" applyNumberFormat="1" applyFont="1" applyFill="1"/>
    <xf numFmtId="165" fontId="65" fillId="0" borderId="0" xfId="60" applyNumberFormat="1" applyFont="1" applyFill="1" applyBorder="1" applyAlignment="1" applyProtection="1"/>
    <xf numFmtId="165" fontId="66" fillId="0" borderId="0" xfId="60" applyNumberFormat="1" applyFont="1" applyFill="1" applyBorder="1" applyAlignment="1" applyProtection="1"/>
    <xf numFmtId="165" fontId="67" fillId="0" borderId="0" xfId="60" applyNumberFormat="1" applyFont="1" applyFill="1" applyBorder="1" applyAlignment="1" applyProtection="1"/>
    <xf numFmtId="165" fontId="4" fillId="0" borderId="25" xfId="60" applyNumberFormat="1" applyFont="1" applyFill="1" applyBorder="1" applyAlignment="1" applyProtection="1"/>
    <xf numFmtId="165" fontId="4" fillId="0" borderId="19" xfId="60" applyNumberFormat="1" applyFont="1" applyFill="1" applyBorder="1" applyAlignment="1" applyProtection="1"/>
    <xf numFmtId="165" fontId="4" fillId="0" borderId="37" xfId="60" applyNumberFormat="1" applyFont="1" applyFill="1" applyBorder="1" applyAlignment="1" applyProtection="1"/>
    <xf numFmtId="165" fontId="25" fillId="0" borderId="23" xfId="60" applyNumberFormat="1" applyFont="1" applyFill="1" applyBorder="1" applyAlignment="1" applyProtection="1"/>
    <xf numFmtId="165" fontId="4" fillId="0" borderId="27" xfId="60" applyNumberFormat="1" applyFont="1" applyFill="1" applyBorder="1" applyAlignment="1" applyProtection="1"/>
    <xf numFmtId="165" fontId="9" fillId="0" borderId="13" xfId="60" applyNumberFormat="1" applyFont="1" applyFill="1" applyBorder="1" applyAlignment="1" applyProtection="1"/>
    <xf numFmtId="10" fontId="25" fillId="0" borderId="0" xfId="60" applyNumberFormat="1" applyFont="1" applyFill="1" applyBorder="1" applyAlignment="1">
      <alignment horizontal="right" vertical="center" wrapText="1"/>
    </xf>
    <xf numFmtId="165" fontId="60" fillId="0" borderId="27" xfId="71" applyNumberFormat="1" applyFont="1" applyFill="1" applyBorder="1" applyAlignment="1">
      <alignment horizontal="right" vertical="center"/>
    </xf>
    <xf numFmtId="165" fontId="21" fillId="0" borderId="36" xfId="71" applyNumberFormat="1" applyFont="1" applyFill="1" applyBorder="1" applyAlignment="1">
      <alignment horizontal="right" vertical="center"/>
    </xf>
    <xf numFmtId="2" fontId="25" fillId="0" borderId="52" xfId="81" applyNumberFormat="1" applyFont="1" applyBorder="1" applyAlignment="1">
      <alignment horizontal="right" vertical="center"/>
    </xf>
    <xf numFmtId="165" fontId="25" fillId="0" borderId="25" xfId="81" applyNumberFormat="1" applyFont="1" applyBorder="1" applyAlignment="1">
      <alignment horizontal="right" vertical="center"/>
    </xf>
    <xf numFmtId="2" fontId="4" fillId="0" borderId="73" xfId="81" applyNumberFormat="1" applyFont="1" applyBorder="1" applyAlignment="1">
      <alignment horizontal="right" vertical="center"/>
    </xf>
    <xf numFmtId="2" fontId="25" fillId="0" borderId="38" xfId="81" applyNumberFormat="1" applyFont="1" applyBorder="1" applyAlignment="1">
      <alignment horizontal="right" vertical="center"/>
    </xf>
    <xf numFmtId="165" fontId="25" fillId="0" borderId="39" xfId="81" applyNumberFormat="1" applyFont="1" applyBorder="1" applyAlignment="1">
      <alignment horizontal="right" vertical="center"/>
    </xf>
    <xf numFmtId="2" fontId="25" fillId="0" borderId="75" xfId="81" applyNumberFormat="1" applyFont="1" applyBorder="1" applyAlignment="1">
      <alignment horizontal="right" vertical="center"/>
    </xf>
    <xf numFmtId="165" fontId="25" fillId="0" borderId="76" xfId="81" applyNumberFormat="1" applyFont="1" applyBorder="1" applyAlignment="1">
      <alignment horizontal="right" vertical="center"/>
    </xf>
    <xf numFmtId="165" fontId="25" fillId="0" borderId="19" xfId="81" applyNumberFormat="1" applyFont="1" applyBorder="1" applyAlignment="1">
      <alignment horizontal="right" vertical="center"/>
    </xf>
    <xf numFmtId="165" fontId="4" fillId="0" borderId="19" xfId="81" applyNumberFormat="1" applyFont="1" applyBorder="1" applyAlignment="1">
      <alignment horizontal="right" vertical="center"/>
    </xf>
    <xf numFmtId="2" fontId="4" fillId="0" borderId="53" xfId="81" applyNumberFormat="1" applyFont="1" applyBorder="1" applyAlignment="1">
      <alignment horizontal="right" vertical="center"/>
    </xf>
    <xf numFmtId="165" fontId="4" fillId="0" borderId="23" xfId="81" applyNumberFormat="1" applyFont="1" applyBorder="1" applyAlignment="1">
      <alignment horizontal="right" vertical="center"/>
    </xf>
    <xf numFmtId="2" fontId="9" fillId="0" borderId="47" xfId="81" applyNumberFormat="1" applyFont="1" applyBorder="1" applyAlignment="1">
      <alignment horizontal="right" vertical="center"/>
    </xf>
    <xf numFmtId="165" fontId="9" fillId="0" borderId="51" xfId="81" applyNumberFormat="1" applyFont="1" applyBorder="1" applyAlignment="1">
      <alignment horizontal="right" vertical="center"/>
    </xf>
    <xf numFmtId="2" fontId="4" fillId="0" borderId="52" xfId="81" applyNumberFormat="1" applyFont="1" applyBorder="1" applyAlignment="1">
      <alignment horizontal="right" vertical="center"/>
    </xf>
    <xf numFmtId="165" fontId="4" fillId="0" borderId="58" xfId="81" applyNumberFormat="1" applyFont="1" applyBorder="1" applyAlignment="1">
      <alignment horizontal="right" vertical="center"/>
    </xf>
    <xf numFmtId="2" fontId="19" fillId="0" borderId="52" xfId="81" applyNumberFormat="1" applyFont="1" applyBorder="1" applyAlignment="1">
      <alignment horizontal="right" vertical="center"/>
    </xf>
    <xf numFmtId="165" fontId="19" fillId="0" borderId="58" xfId="81" applyNumberFormat="1" applyFont="1" applyBorder="1" applyAlignment="1">
      <alignment horizontal="right" vertical="center"/>
    </xf>
    <xf numFmtId="165" fontId="4" fillId="0" borderId="74" xfId="81" applyNumberFormat="1" applyFont="1" applyBorder="1" applyAlignment="1">
      <alignment horizontal="right" vertical="center"/>
    </xf>
    <xf numFmtId="0" fontId="6" fillId="0" borderId="0" xfId="60"/>
    <xf numFmtId="165" fontId="9" fillId="0" borderId="48" xfId="81" applyNumberFormat="1" applyFont="1" applyBorder="1" applyAlignment="1">
      <alignment horizontal="right" vertical="center"/>
    </xf>
    <xf numFmtId="165" fontId="4" fillId="0" borderId="39" xfId="81" applyNumberFormat="1" applyFont="1" applyBorder="1" applyAlignment="1">
      <alignment horizontal="right" vertical="center"/>
    </xf>
    <xf numFmtId="0" fontId="6" fillId="0" borderId="0" xfId="60"/>
    <xf numFmtId="0" fontId="6" fillId="0" borderId="0" xfId="60" applyFont="1"/>
    <xf numFmtId="14" fontId="13" fillId="0" borderId="30" xfId="58" applyNumberFormat="1" applyFont="1" applyFill="1" applyBorder="1" applyAlignment="1">
      <alignment horizontal="center" vertical="center" wrapText="1"/>
    </xf>
    <xf numFmtId="14" fontId="59" fillId="0" borderId="30" xfId="58" applyNumberFormat="1" applyFont="1" applyFill="1" applyBorder="1" applyAlignment="1">
      <alignment horizontal="center" vertical="center" wrapText="1"/>
    </xf>
    <xf numFmtId="0" fontId="4" fillId="0" borderId="66" xfId="63" applyFont="1" applyFill="1" applyBorder="1" applyAlignment="1">
      <alignment horizontal="center" vertical="center" wrapText="1"/>
    </xf>
    <xf numFmtId="0" fontId="19" fillId="0" borderId="66" xfId="63" applyFont="1" applyFill="1" applyBorder="1" applyAlignment="1">
      <alignment horizontal="center" vertical="center" wrapText="1"/>
    </xf>
    <xf numFmtId="14" fontId="4" fillId="0" borderId="67" xfId="60" applyNumberFormat="1" applyFont="1" applyBorder="1" applyAlignment="1">
      <alignment horizontal="center" vertical="center"/>
    </xf>
    <xf numFmtId="1" fontId="4" fillId="0" borderId="68" xfId="63" applyNumberFormat="1" applyFont="1" applyFill="1" applyBorder="1" applyAlignment="1">
      <alignment horizontal="center" vertical="center" wrapText="1"/>
    </xf>
    <xf numFmtId="2" fontId="4" fillId="0" borderId="66" xfId="63" applyNumberFormat="1" applyFont="1" applyFill="1" applyBorder="1" applyAlignment="1">
      <alignment horizontal="center" vertical="center" wrapText="1"/>
    </xf>
    <xf numFmtId="0" fontId="9" fillId="0" borderId="65" xfId="63" applyFont="1" applyFill="1" applyBorder="1" applyAlignment="1">
      <alignment horizontal="center" vertical="center" wrapText="1"/>
    </xf>
    <xf numFmtId="0" fontId="6" fillId="0" borderId="64" xfId="45" applyFill="1" applyBorder="1" applyAlignment="1">
      <alignment horizontal="center" vertical="center"/>
    </xf>
    <xf numFmtId="0" fontId="6" fillId="0" borderId="64" xfId="45" applyFont="1" applyFill="1" applyBorder="1" applyAlignment="1">
      <alignment horizontal="center" vertical="center"/>
    </xf>
    <xf numFmtId="0" fontId="7" fillId="0" borderId="65" xfId="45" applyFont="1" applyFill="1" applyBorder="1" applyAlignment="1">
      <alignment horizontal="center" vertical="center"/>
    </xf>
    <xf numFmtId="49" fontId="13" fillId="0" borderId="30" xfId="58" applyNumberFormat="1" applyFont="1" applyFill="1" applyBorder="1" applyAlignment="1">
      <alignment horizontal="center" vertical="center" wrapText="1"/>
    </xf>
    <xf numFmtId="0" fontId="59" fillId="0" borderId="15" xfId="58" applyFont="1" applyBorder="1" applyAlignment="1">
      <alignment horizontal="center" vertical="center" wrapText="1"/>
    </xf>
    <xf numFmtId="10" fontId="59" fillId="0" borderId="30" xfId="59" applyNumberFormat="1" applyFont="1" applyFill="1" applyBorder="1" applyAlignment="1">
      <alignment horizontal="center" vertical="center" wrapText="1"/>
    </xf>
    <xf numFmtId="10" fontId="59" fillId="0" borderId="30" xfId="58" applyNumberFormat="1" applyFont="1" applyFill="1" applyBorder="1" applyAlignment="1">
      <alignment horizontal="center" vertical="center" wrapText="1"/>
    </xf>
    <xf numFmtId="0" fontId="60" fillId="0" borderId="16" xfId="58" applyFont="1" applyBorder="1" applyAlignment="1">
      <alignment vertical="center"/>
    </xf>
    <xf numFmtId="0" fontId="60" fillId="0" borderId="17" xfId="58" applyFont="1" applyBorder="1" applyAlignment="1">
      <alignment vertical="center"/>
    </xf>
    <xf numFmtId="0" fontId="21" fillId="0" borderId="17" xfId="58" applyFont="1" applyBorder="1" applyAlignment="1">
      <alignment vertical="center"/>
    </xf>
    <xf numFmtId="0" fontId="59" fillId="0" borderId="14" xfId="58" applyFont="1" applyBorder="1" applyAlignment="1">
      <alignment vertical="center"/>
    </xf>
    <xf numFmtId="49" fontId="59" fillId="0" borderId="30" xfId="58" applyNumberFormat="1" applyFont="1" applyFill="1" applyBorder="1" applyAlignment="1">
      <alignment horizontal="center" vertical="center" wrapText="1"/>
    </xf>
    <xf numFmtId="10" fontId="6" fillId="0" borderId="0" xfId="60" applyNumberFormat="1" applyFont="1" applyFill="1"/>
    <xf numFmtId="0" fontId="11" fillId="0" borderId="18" xfId="63" applyFont="1" applyFill="1" applyBorder="1" applyAlignment="1">
      <alignment horizontal="center" vertical="center"/>
    </xf>
    <xf numFmtId="0" fontId="11" fillId="0" borderId="19" xfId="63" applyFont="1" applyFill="1" applyBorder="1" applyAlignment="1">
      <alignment horizontal="center" vertical="center"/>
    </xf>
    <xf numFmtId="10" fontId="4" fillId="0" borderId="0" xfId="81" applyNumberFormat="1" applyFont="1" applyFill="1" applyBorder="1"/>
    <xf numFmtId="0" fontId="4" fillId="0" borderId="0" xfId="81" applyFont="1" applyFill="1" applyBorder="1" applyAlignment="1"/>
    <xf numFmtId="0" fontId="4" fillId="0" borderId="17" xfId="92" applyFont="1" applyBorder="1" applyAlignment="1">
      <alignment horizontal="left" vertical="center"/>
    </xf>
    <xf numFmtId="168" fontId="4" fillId="0" borderId="18" xfId="92" applyNumberFormat="1" applyFont="1" applyBorder="1" applyAlignment="1">
      <alignment horizontal="right" vertical="center"/>
    </xf>
    <xf numFmtId="165" fontId="4" fillId="0" borderId="19" xfId="92" applyNumberFormat="1" applyFont="1" applyBorder="1" applyAlignment="1">
      <alignment horizontal="right" vertical="center"/>
    </xf>
    <xf numFmtId="168" fontId="4" fillId="0" borderId="19" xfId="92" applyNumberFormat="1" applyFont="1" applyBorder="1" applyAlignment="1">
      <alignment horizontal="right" vertical="center"/>
    </xf>
    <xf numFmtId="168" fontId="4" fillId="0" borderId="18" xfId="81" applyNumberFormat="1" applyFont="1" applyBorder="1" applyAlignment="1">
      <alignment vertical="center"/>
    </xf>
    <xf numFmtId="168" fontId="4" fillId="0" borderId="19" xfId="81" applyNumberFormat="1" applyFont="1" applyBorder="1" applyAlignment="1">
      <alignment vertical="center"/>
    </xf>
    <xf numFmtId="165" fontId="19" fillId="0" borderId="19" xfId="92" applyNumberFormat="1" applyFont="1" applyBorder="1" applyAlignment="1">
      <alignment horizontal="right" vertical="center"/>
    </xf>
    <xf numFmtId="0" fontId="9" fillId="0" borderId="14" xfId="92" applyFont="1" applyBorder="1" applyAlignment="1">
      <alignment horizontal="left" wrapText="1"/>
    </xf>
    <xf numFmtId="168" fontId="9" fillId="0" borderId="12" xfId="92" applyNumberFormat="1" applyFont="1" applyBorder="1" applyAlignment="1">
      <alignment horizontal="right" vertical="center"/>
    </xf>
    <xf numFmtId="165" fontId="9" fillId="0" borderId="13" xfId="92" applyNumberFormat="1" applyFont="1" applyBorder="1" applyAlignment="1">
      <alignment horizontal="right" vertical="center"/>
    </xf>
    <xf numFmtId="168" fontId="9" fillId="0" borderId="13" xfId="92" applyNumberFormat="1" applyFont="1" applyBorder="1" applyAlignment="1">
      <alignment horizontal="right" vertical="center"/>
    </xf>
    <xf numFmtId="165" fontId="9" fillId="0" borderId="13" xfId="92" applyNumberFormat="1" applyFont="1" applyBorder="1" applyAlignment="1">
      <alignment horizontal="right"/>
    </xf>
    <xf numFmtId="0" fontId="62" fillId="28" borderId="0" xfId="60" applyFont="1" applyFill="1" applyBorder="1" applyAlignment="1">
      <alignment horizontal="left" vertical="center"/>
    </xf>
    <xf numFmtId="0" fontId="62" fillId="28" borderId="54" xfId="60" applyFont="1" applyFill="1" applyBorder="1" applyAlignment="1">
      <alignment horizontal="left" vertical="center"/>
    </xf>
    <xf numFmtId="0" fontId="57" fillId="0" borderId="31" xfId="60" applyFont="1" applyBorder="1" applyAlignment="1">
      <alignment horizontal="left" vertical="center" wrapText="1"/>
    </xf>
    <xf numFmtId="0" fontId="57" fillId="0" borderId="0" xfId="60" applyFont="1" applyBorder="1" applyAlignment="1">
      <alignment horizontal="left" vertical="center" wrapText="1"/>
    </xf>
    <xf numFmtId="0" fontId="19" fillId="0" borderId="20" xfId="63" applyFont="1" applyFill="1" applyBorder="1" applyAlignment="1">
      <alignment horizontal="center" vertical="center" wrapText="1"/>
    </xf>
    <xf numFmtId="0" fontId="19" fillId="0" borderId="21" xfId="63" applyFont="1" applyFill="1" applyBorder="1" applyAlignment="1">
      <alignment horizontal="center" vertical="center" wrapText="1"/>
    </xf>
    <xf numFmtId="0" fontId="62" fillId="26" borderId="0" xfId="81" applyFont="1" applyFill="1" applyBorder="1" applyAlignment="1">
      <alignment horizontal="left" vertical="center" wrapText="1"/>
    </xf>
    <xf numFmtId="0" fontId="62" fillId="26" borderId="54" xfId="81" applyFont="1" applyFill="1" applyBorder="1" applyAlignment="1">
      <alignment horizontal="left" vertical="center" wrapText="1"/>
    </xf>
    <xf numFmtId="0" fontId="9" fillId="0" borderId="20" xfId="63" applyFont="1" applyBorder="1" applyAlignment="1">
      <alignment horizontal="center" vertical="center" wrapText="1"/>
    </xf>
    <xf numFmtId="0" fontId="9" fillId="0" borderId="14" xfId="63" applyFont="1" applyBorder="1" applyAlignment="1">
      <alignment horizontal="center" vertical="center" wrapText="1"/>
    </xf>
    <xf numFmtId="0" fontId="9" fillId="0" borderId="24" xfId="63" applyFont="1" applyBorder="1" applyAlignment="1">
      <alignment horizontal="center" vertical="center" wrapText="1"/>
    </xf>
    <xf numFmtId="0" fontId="9" fillId="0" borderId="12" xfId="63" applyFont="1" applyBorder="1" applyAlignment="1">
      <alignment horizontal="center" vertical="center" wrapText="1"/>
    </xf>
    <xf numFmtId="0" fontId="9" fillId="0" borderId="25" xfId="63" applyFont="1" applyBorder="1" applyAlignment="1">
      <alignment horizontal="center" vertical="center" wrapText="1"/>
    </xf>
    <xf numFmtId="0" fontId="9" fillId="0" borderId="42" xfId="63" applyFont="1" applyBorder="1" applyAlignment="1">
      <alignment horizontal="center" vertical="center" wrapText="1"/>
    </xf>
    <xf numFmtId="0" fontId="5" fillId="0" borderId="0" xfId="32" applyAlignment="1" applyProtection="1">
      <alignment horizontal="center"/>
    </xf>
    <xf numFmtId="0" fontId="11" fillId="0" borderId="0" xfId="63" applyAlignment="1">
      <alignment horizontal="center"/>
    </xf>
    <xf numFmtId="0" fontId="56" fillId="0" borderId="0" xfId="45" applyFont="1" applyBorder="1" applyAlignment="1">
      <alignment horizontal="center" vertical="center" wrapText="1"/>
    </xf>
    <xf numFmtId="0" fontId="19" fillId="0" borderId="55" xfId="63" applyFont="1" applyFill="1" applyBorder="1" applyAlignment="1">
      <alignment horizontal="center" vertical="center" wrapText="1"/>
    </xf>
    <xf numFmtId="0" fontId="19" fillId="0" borderId="14" xfId="63" applyFont="1" applyFill="1" applyBorder="1" applyAlignment="1">
      <alignment horizontal="center" vertical="center" wrapText="1"/>
    </xf>
    <xf numFmtId="0" fontId="62" fillId="25" borderId="0" xfId="81" applyFont="1" applyFill="1" applyBorder="1" applyAlignment="1">
      <alignment horizontal="left" vertical="center" wrapText="1"/>
    </xf>
    <xf numFmtId="0" fontId="62" fillId="25" borderId="54" xfId="81" applyFont="1" applyFill="1" applyBorder="1" applyAlignment="1">
      <alignment horizontal="left" vertical="center" wrapText="1"/>
    </xf>
    <xf numFmtId="0" fontId="68" fillId="0" borderId="31" xfId="63" applyFont="1" applyBorder="1" applyAlignment="1">
      <alignment horizontal="left"/>
    </xf>
    <xf numFmtId="0" fontId="19" fillId="0" borderId="77" xfId="63" applyFont="1" applyFill="1" applyBorder="1" applyAlignment="1">
      <alignment horizontal="center" vertical="center" wrapText="1"/>
    </xf>
    <xf numFmtId="0" fontId="19" fillId="0" borderId="46" xfId="63" applyFont="1" applyFill="1" applyBorder="1" applyAlignment="1">
      <alignment horizontal="center" vertical="center" wrapText="1"/>
    </xf>
    <xf numFmtId="0" fontId="68" fillId="0" borderId="0" xfId="63" applyFont="1" applyBorder="1" applyAlignment="1">
      <alignment horizontal="left"/>
    </xf>
    <xf numFmtId="0" fontId="70" fillId="0" borderId="0" xfId="32" applyFont="1" applyBorder="1" applyAlignment="1" applyProtection="1">
      <alignment horizontal="left"/>
    </xf>
    <xf numFmtId="0" fontId="58" fillId="0" borderId="31" xfId="90" applyFont="1" applyFill="1" applyBorder="1" applyAlignment="1">
      <alignment horizontal="left" vertical="center" wrapText="1"/>
    </xf>
    <xf numFmtId="0" fontId="20" fillId="0" borderId="0" xfId="81" applyFont="1" applyBorder="1" applyAlignment="1">
      <alignment horizontal="center" vertical="center" wrapText="1"/>
    </xf>
    <xf numFmtId="0" fontId="62" fillId="29" borderId="0" xfId="45" applyFont="1" applyFill="1" applyBorder="1" applyAlignment="1">
      <alignment horizontal="left"/>
    </xf>
    <xf numFmtId="0" fontId="9" fillId="0" borderId="60" xfId="63" applyFont="1" applyBorder="1" applyAlignment="1">
      <alignment horizontal="center" vertical="center" wrapText="1"/>
    </xf>
    <xf numFmtId="0" fontId="9" fillId="0" borderId="63" xfId="63" applyFont="1" applyBorder="1" applyAlignment="1">
      <alignment horizontal="center" vertical="center" wrapText="1"/>
    </xf>
    <xf numFmtId="0" fontId="7" fillId="0" borderId="62" xfId="45" applyFont="1" applyBorder="1" applyAlignment="1">
      <alignment horizontal="center" vertical="center" wrapText="1"/>
    </xf>
    <xf numFmtId="0" fontId="7" fillId="0" borderId="65" xfId="45" applyFont="1" applyBorder="1" applyAlignment="1">
      <alignment horizontal="center" vertical="center" wrapText="1"/>
    </xf>
    <xf numFmtId="0" fontId="7" fillId="0" borderId="61" xfId="45" applyFont="1" applyBorder="1" applyAlignment="1">
      <alignment horizontal="center" vertical="center" wrapText="1"/>
    </xf>
    <xf numFmtId="0" fontId="7" fillId="0" borderId="72" xfId="45" applyFont="1" applyBorder="1" applyAlignment="1">
      <alignment horizontal="center" vertical="center" wrapText="1"/>
    </xf>
    <xf numFmtId="0" fontId="58" fillId="0" borderId="0" xfId="90" applyFont="1" applyFill="1" applyBorder="1" applyAlignment="1">
      <alignment horizontal="left" vertical="center" wrapText="1"/>
    </xf>
    <xf numFmtId="0" fontId="62" fillId="25" borderId="0" xfId="60" applyFont="1" applyFill="1" applyAlignment="1">
      <alignment horizontal="left" vertical="center"/>
    </xf>
    <xf numFmtId="14" fontId="7" fillId="41" borderId="0" xfId="60" applyNumberFormat="1" applyFont="1" applyFill="1" applyBorder="1" applyAlignment="1">
      <alignment horizontal="left"/>
    </xf>
    <xf numFmtId="0" fontId="4" fillId="0" borderId="0" xfId="60" applyFont="1" applyFill="1" applyBorder="1" applyAlignment="1">
      <alignment horizontal="center" vertical="center" wrapText="1"/>
    </xf>
    <xf numFmtId="0" fontId="6" fillId="0" borderId="0" xfId="58" applyAlignment="1">
      <alignment horizontal="center"/>
    </xf>
    <xf numFmtId="0" fontId="23" fillId="25" borderId="0" xfId="58" applyFont="1" applyFill="1" applyBorder="1" applyAlignment="1">
      <alignment horizontal="left"/>
    </xf>
    <xf numFmtId="0" fontId="23" fillId="37" borderId="0" xfId="58" applyFont="1" applyFill="1" applyBorder="1" applyAlignment="1">
      <alignment horizontal="left"/>
    </xf>
    <xf numFmtId="0" fontId="23" fillId="37" borderId="54" xfId="58" applyFont="1" applyFill="1" applyBorder="1" applyAlignment="1">
      <alignment horizontal="left"/>
    </xf>
    <xf numFmtId="0" fontId="26" fillId="26" borderId="0" xfId="58" applyFont="1" applyFill="1" applyAlignment="1">
      <alignment horizontal="left" vertical="center"/>
    </xf>
    <xf numFmtId="0" fontId="23" fillId="26" borderId="0" xfId="58" applyFont="1" applyFill="1" applyBorder="1" applyAlignment="1">
      <alignment horizontal="left"/>
    </xf>
    <xf numFmtId="0" fontId="23" fillId="38" borderId="0" xfId="58" applyFont="1" applyFill="1" applyBorder="1" applyAlignment="1">
      <alignment horizontal="left"/>
    </xf>
    <xf numFmtId="0" fontId="26" fillId="25" borderId="0" xfId="58" applyFont="1" applyFill="1" applyAlignment="1">
      <alignment horizontal="left" vertical="center"/>
    </xf>
    <xf numFmtId="0" fontId="57" fillId="0" borderId="0" xfId="58" applyFont="1" applyAlignment="1">
      <alignment horizontal="center"/>
    </xf>
    <xf numFmtId="0" fontId="6" fillId="0" borderId="0" xfId="58" applyBorder="1" applyAlignment="1">
      <alignment horizontal="center"/>
    </xf>
    <xf numFmtId="0" fontId="57" fillId="0" borderId="31" xfId="58" applyFont="1" applyBorder="1" applyAlignment="1">
      <alignment horizontal="left" vertical="center" wrapText="1"/>
    </xf>
    <xf numFmtId="0" fontId="58" fillId="0" borderId="31" xfId="58" applyFont="1" applyBorder="1" applyAlignment="1">
      <alignment horizontal="left" vertical="center" wrapText="1"/>
    </xf>
    <xf numFmtId="0" fontId="18" fillId="0" borderId="0" xfId="58" applyFont="1" applyBorder="1" applyAlignment="1">
      <alignment horizontal="center" vertical="center" wrapText="1"/>
    </xf>
    <xf numFmtId="0" fontId="62" fillId="27" borderId="0" xfId="58" applyFont="1" applyFill="1" applyBorder="1" applyAlignment="1">
      <alignment horizontal="left" vertical="center"/>
    </xf>
    <xf numFmtId="0" fontId="62" fillId="27" borderId="54" xfId="58" applyFont="1" applyFill="1" applyBorder="1" applyAlignment="1">
      <alignment horizontal="left" vertical="center"/>
    </xf>
    <xf numFmtId="0" fontId="23" fillId="27" borderId="54" xfId="58" applyFont="1" applyFill="1" applyBorder="1" applyAlignment="1">
      <alignment horizontal="left" vertical="center"/>
    </xf>
    <xf numFmtId="0" fontId="13" fillId="29" borderId="0" xfId="60" applyFont="1" applyFill="1" applyBorder="1" applyAlignment="1">
      <alignment horizontal="left" vertical="center"/>
    </xf>
    <xf numFmtId="0" fontId="26" fillId="30" borderId="0" xfId="81" applyFont="1" applyFill="1" applyBorder="1" applyAlignment="1">
      <alignment horizontal="left" vertical="center"/>
    </xf>
    <xf numFmtId="0" fontId="26" fillId="30" borderId="54" xfId="81" applyFont="1" applyFill="1" applyBorder="1" applyAlignment="1">
      <alignment horizontal="left" vertical="center"/>
    </xf>
    <xf numFmtId="0" fontId="7" fillId="0" borderId="56" xfId="60" applyFont="1" applyBorder="1" applyAlignment="1">
      <alignment horizontal="center" vertical="center" wrapText="1"/>
    </xf>
    <xf numFmtId="0" fontId="7" fillId="0" borderId="57" xfId="60" applyFont="1" applyBorder="1" applyAlignment="1">
      <alignment horizontal="center" vertical="center" wrapText="1"/>
    </xf>
    <xf numFmtId="0" fontId="7" fillId="0" borderId="25" xfId="60" applyFont="1" applyBorder="1" applyAlignment="1">
      <alignment horizontal="center" vertical="center"/>
    </xf>
    <xf numFmtId="0" fontId="7" fillId="0" borderId="42" xfId="60" applyFont="1" applyBorder="1" applyAlignment="1">
      <alignment horizontal="center" vertical="center"/>
    </xf>
    <xf numFmtId="0" fontId="7" fillId="0" borderId="20" xfId="60" applyFont="1" applyBorder="1" applyAlignment="1">
      <alignment horizontal="center" vertical="center"/>
    </xf>
    <xf numFmtId="0" fontId="7" fillId="0" borderId="31" xfId="60" applyFont="1" applyBorder="1" applyAlignment="1">
      <alignment horizontal="center" vertical="center" wrapText="1"/>
    </xf>
    <xf numFmtId="0" fontId="7" fillId="0" borderId="54" xfId="60" applyFont="1" applyBorder="1" applyAlignment="1">
      <alignment horizontal="center" vertical="center" wrapText="1"/>
    </xf>
    <xf numFmtId="0" fontId="7" fillId="0" borderId="13" xfId="60" applyFont="1" applyBorder="1" applyAlignment="1">
      <alignment horizontal="center" vertical="center" wrapText="1"/>
    </xf>
    <xf numFmtId="0" fontId="7" fillId="0" borderId="14" xfId="60" applyFont="1" applyBorder="1" applyAlignment="1">
      <alignment horizontal="center" vertical="center" wrapText="1"/>
    </xf>
    <xf numFmtId="0" fontId="7" fillId="0" borderId="49" xfId="60" applyFont="1" applyBorder="1" applyAlignment="1">
      <alignment horizontal="center" vertical="center" wrapText="1"/>
    </xf>
    <xf numFmtId="0" fontId="7" fillId="0" borderId="28" xfId="60" applyFont="1" applyBorder="1" applyAlignment="1">
      <alignment horizontal="center" vertical="center"/>
    </xf>
    <xf numFmtId="0" fontId="7" fillId="0" borderId="54" xfId="60" applyFont="1" applyBorder="1" applyAlignment="1">
      <alignment horizontal="center" vertical="center"/>
    </xf>
    <xf numFmtId="0" fontId="29" fillId="30" borderId="54" xfId="81" applyFont="1" applyFill="1" applyBorder="1" applyAlignment="1">
      <alignment horizontal="left" vertical="center"/>
    </xf>
    <xf numFmtId="0" fontId="29" fillId="30" borderId="28" xfId="81" applyFont="1" applyFill="1" applyBorder="1" applyAlignment="1">
      <alignment horizontal="left" vertical="center"/>
    </xf>
    <xf numFmtId="0" fontId="20" fillId="0" borderId="0" xfId="60" applyFont="1" applyAlignment="1">
      <alignment horizontal="center"/>
    </xf>
    <xf numFmtId="0" fontId="57" fillId="0" borderId="0" xfId="60" applyFont="1" applyAlignment="1">
      <alignment horizontal="left"/>
    </xf>
    <xf numFmtId="0" fontId="12" fillId="0" borderId="28" xfId="60" applyFont="1" applyBorder="1" applyAlignment="1">
      <alignment horizontal="center" vertical="center" wrapText="1"/>
    </xf>
    <xf numFmtId="0" fontId="62" fillId="24" borderId="0" xfId="60" applyFont="1" applyFill="1" applyAlignment="1">
      <alignment horizontal="left" vertical="center"/>
    </xf>
    <xf numFmtId="0" fontId="12" fillId="31" borderId="0" xfId="60" applyFont="1" applyFill="1" applyAlignment="1">
      <alignment horizontal="left" vertical="center"/>
    </xf>
    <xf numFmtId="0" fontId="12" fillId="37" borderId="28" xfId="60" applyFont="1" applyFill="1" applyBorder="1" applyAlignment="1">
      <alignment horizontal="center" vertical="center" wrapText="1"/>
    </xf>
    <xf numFmtId="0" fontId="23" fillId="24" borderId="0" xfId="60" applyFont="1" applyFill="1" applyAlignment="1">
      <alignment horizontal="left" vertical="center"/>
    </xf>
    <xf numFmtId="0" fontId="7" fillId="0" borderId="31" xfId="91" applyFont="1" applyFill="1" applyBorder="1" applyAlignment="1">
      <alignment horizontal="center" vertical="center" wrapText="1"/>
    </xf>
    <xf numFmtId="0" fontId="7" fillId="0" borderId="54" xfId="91" applyFont="1" applyFill="1" applyBorder="1" applyAlignment="1">
      <alignment horizontal="center" vertical="center" wrapText="1"/>
    </xf>
    <xf numFmtId="0" fontId="7" fillId="0" borderId="52" xfId="91" applyFont="1" applyFill="1" applyBorder="1" applyAlignment="1">
      <alignment horizontal="center" vertical="center" wrapText="1"/>
    </xf>
    <xf numFmtId="0" fontId="7" fillId="0" borderId="58" xfId="91" applyFont="1" applyFill="1" applyBorder="1" applyAlignment="1">
      <alignment horizontal="center" vertical="center" wrapText="1"/>
    </xf>
    <xf numFmtId="0" fontId="7" fillId="0" borderId="25" xfId="91" applyFont="1" applyFill="1" applyBorder="1" applyAlignment="1">
      <alignment horizontal="center" vertical="center" wrapText="1"/>
    </xf>
    <xf numFmtId="0" fontId="26" fillId="25" borderId="54" xfId="59" applyFont="1" applyFill="1" applyBorder="1" applyAlignment="1">
      <alignment horizontal="left" vertical="center" wrapText="1"/>
    </xf>
    <xf numFmtId="0" fontId="4" fillId="0" borderId="59" xfId="92" applyBorder="1" applyAlignment="1">
      <alignment horizontal="center"/>
    </xf>
    <xf numFmtId="0" fontId="21" fillId="27" borderId="0" xfId="59" applyFont="1" applyFill="1" applyBorder="1" applyAlignment="1">
      <alignment horizontal="center" vertical="center" wrapText="1"/>
    </xf>
    <xf numFmtId="0" fontId="21" fillId="27" borderId="28" xfId="59" applyFont="1" applyFill="1" applyBorder="1" applyAlignment="1">
      <alignment horizontal="center" vertical="center" wrapText="1"/>
    </xf>
    <xf numFmtId="0" fontId="26" fillId="30" borderId="0" xfId="81" applyFont="1" applyFill="1" applyAlignment="1">
      <alignment horizontal="left" vertical="center"/>
    </xf>
    <xf numFmtId="0" fontId="28" fillId="0" borderId="31"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81" applyFont="1" applyFill="1" applyBorder="1" applyAlignment="1">
      <alignment horizontal="left" vertical="top"/>
    </xf>
  </cellXfs>
  <cellStyles count="102">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3"/>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10" xfId="96"/>
    <cellStyle name="Обычный 2" xfId="44"/>
    <cellStyle name="Обычный 2 2" xfId="45"/>
    <cellStyle name="Обычный 2 3" xfId="46"/>
    <cellStyle name="Обычный 2 4" xfId="47"/>
    <cellStyle name="Обычный 2 5" xfId="48"/>
    <cellStyle name="Обычный 2 5 2" xfId="80"/>
    <cellStyle name="Обычный 2 5 2 2" xfId="97"/>
    <cellStyle name="Обычный 2 5 3" xfId="84"/>
    <cellStyle name="Обычный 2 5 3 2" xfId="98"/>
    <cellStyle name="Обычный 2 5 4" xfId="94"/>
    <cellStyle name="Обычный 2_2013_PR" xfId="49"/>
    <cellStyle name="Обычный 3" xfId="50"/>
    <cellStyle name="Обычный 4" xfId="51"/>
    <cellStyle name="Обычный 5" xfId="52"/>
    <cellStyle name="Обычный 5 2" xfId="53"/>
    <cellStyle name="Обычный 5 2 2" xfId="81"/>
    <cellStyle name="Обычный 5_РОБОЧИЙ_Q4_2013" xfId="85"/>
    <cellStyle name="Обычный 6" xfId="54"/>
    <cellStyle name="Обычный 7" xfId="55"/>
    <cellStyle name="Обычный 7 2" xfId="56"/>
    <cellStyle name="Обычный 7 2 2" xfId="87"/>
    <cellStyle name="Обычный 7 2 2 2" xfId="100"/>
    <cellStyle name="Обычный 7 2 3" xfId="95"/>
    <cellStyle name="Обычный 7 3" xfId="86"/>
    <cellStyle name="Обычный 7 3 2" xfId="99"/>
    <cellStyle name="Обычный 8" xfId="57"/>
    <cellStyle name="Обычный 9" xfId="93"/>
    <cellStyle name="Обычный_2009_PR 2" xfId="92"/>
    <cellStyle name="Обычный_Q1 2010" xfId="58"/>
    <cellStyle name="Обычный_Q1 2010 2" xfId="59"/>
    <cellStyle name="Обычный_Q1 2011_PR 2" xfId="90"/>
    <cellStyle name="Обычный_Аналіз_3q_09" xfId="60"/>
    <cellStyle name="Обычный_Аналіз_3q_09 2" xfId="61"/>
    <cellStyle name="Обычный_Исходники_Q2_2010 2" xfId="91"/>
    <cellStyle name="Обычный_Исходники_Q4_2011" xfId="62"/>
    <cellStyle name="Обычный_Книга1" xfId="63"/>
    <cellStyle name="Обычный_Лист1" xfId="64"/>
    <cellStyle name="Плохой 2" xfId="65"/>
    <cellStyle name="Пояснение 2" xfId="66"/>
    <cellStyle name="Примечание 2" xfId="67"/>
    <cellStyle name="Процентный" xfId="68" builtinId="5"/>
    <cellStyle name="Процентный 2" xfId="69"/>
    <cellStyle name="Процентный 2 2" xfId="70"/>
    <cellStyle name="Процентный 2 3" xfId="82"/>
    <cellStyle name="Процентный 3" xfId="71"/>
    <cellStyle name="Процентный 4" xfId="72"/>
    <cellStyle name="Процентный 4 2" xfId="88"/>
    <cellStyle name="Связанная ячейка 2" xfId="73"/>
    <cellStyle name="Текст предупреждения 2" xfId="74"/>
    <cellStyle name="Тысячи [0]_MM95 (3)" xfId="75"/>
    <cellStyle name="Тысячи_MM95 (3)" xfId="76"/>
    <cellStyle name="Финансовый 2" xfId="77"/>
    <cellStyle name="Финансовый 2 2" xfId="89"/>
    <cellStyle name="Финансовый 2 2 2" xfId="101"/>
    <cellStyle name="Хороший 2" xfId="78"/>
    <cellStyle name="Шапка" xfId="79"/>
  </cellStyles>
  <dxfs count="10">
    <dxf>
      <font>
        <color rgb="FFFF0000"/>
      </font>
    </dxf>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3018261689200805"/>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30.09.2018</c:v>
                </c:pt>
                <c:pt idx="1">
                  <c:v>31.12.2018</c:v>
                </c:pt>
                <c:pt idx="2">
                  <c:v>31.03.2019</c:v>
                </c:pt>
                <c:pt idx="3">
                  <c:v>30.06.2019</c:v>
                </c:pt>
                <c:pt idx="4">
                  <c:v>30.09.2019</c:v>
                </c:pt>
              </c:strCache>
            </c:strRef>
          </c:cat>
          <c:val>
            <c:numRef>
              <c:f>'КУА та ІСІ'!$F$11:$F$15</c:f>
            </c:numRef>
          </c:val>
        </c:ser>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ІСІ'!$A$3:$A$15</c:f>
              <c:strCache>
                <c:ptCount val="5"/>
                <c:pt idx="0">
                  <c:v>30.09.2018</c:v>
                </c:pt>
                <c:pt idx="1">
                  <c:v>31.12.2018</c:v>
                </c:pt>
                <c:pt idx="2">
                  <c:v>31.03.2019</c:v>
                </c:pt>
                <c:pt idx="3">
                  <c:v>30.06.2019</c:v>
                </c:pt>
                <c:pt idx="4">
                  <c:v>30.09.2019</c:v>
                </c:pt>
              </c:strCache>
            </c:strRef>
          </c:cat>
          <c:val>
            <c:numRef>
              <c:f>'КУА та ІСІ'!$B$3:$B$15</c:f>
              <c:numCache>
                <c:formatCode>General</c:formatCode>
                <c:ptCount val="5"/>
                <c:pt idx="0">
                  <c:v>292</c:v>
                </c:pt>
                <c:pt idx="1">
                  <c:v>296</c:v>
                </c:pt>
                <c:pt idx="2">
                  <c:v>298</c:v>
                </c:pt>
                <c:pt idx="3">
                  <c:v>295</c:v>
                </c:pt>
                <c:pt idx="4">
                  <c:v>294</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ІСІ'!$A$3:$A$15</c:f>
              <c:strCache>
                <c:ptCount val="5"/>
                <c:pt idx="0">
                  <c:v>30.09.2018</c:v>
                </c:pt>
                <c:pt idx="1">
                  <c:v>31.12.2018</c:v>
                </c:pt>
                <c:pt idx="2">
                  <c:v>31.03.2019</c:v>
                </c:pt>
                <c:pt idx="3">
                  <c:v>30.06.2019</c:v>
                </c:pt>
                <c:pt idx="4">
                  <c:v>30.09.2019</c:v>
                </c:pt>
              </c:strCache>
            </c:strRef>
          </c:cat>
          <c:val>
            <c:numRef>
              <c:f>'КУА та ІСІ'!$C$3:$C$15</c:f>
              <c:numCache>
                <c:formatCode>General</c:formatCode>
                <c:ptCount val="5"/>
                <c:pt idx="0">
                  <c:v>277</c:v>
                </c:pt>
                <c:pt idx="1">
                  <c:v>283</c:v>
                </c:pt>
                <c:pt idx="2">
                  <c:v>283</c:v>
                </c:pt>
                <c:pt idx="3">
                  <c:v>280</c:v>
                </c:pt>
                <c:pt idx="4">
                  <c:v>282</c:v>
                </c:pt>
              </c:numCache>
            </c:numRef>
          </c:val>
        </c:ser>
        <c:ser>
          <c:idx val="3"/>
          <c:order val="3"/>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ІСІ'!$A$3:$A$15</c:f>
              <c:strCache>
                <c:ptCount val="5"/>
                <c:pt idx="0">
                  <c:v>30.09.2018</c:v>
                </c:pt>
                <c:pt idx="1">
                  <c:v>31.12.2018</c:v>
                </c:pt>
                <c:pt idx="2">
                  <c:v>31.03.2019</c:v>
                </c:pt>
                <c:pt idx="3">
                  <c:v>30.06.2019</c:v>
                </c:pt>
                <c:pt idx="4">
                  <c:v>30.09.2019</c:v>
                </c:pt>
              </c:strCache>
            </c:strRef>
          </c:cat>
          <c:val>
            <c:numRef>
              <c:f>'КУА та ІСІ'!$G$3:$G$15</c:f>
              <c:numCache>
                <c:formatCode>0</c:formatCode>
                <c:ptCount val="5"/>
                <c:pt idx="0">
                  <c:v>1210</c:v>
                </c:pt>
                <c:pt idx="1">
                  <c:v>1230</c:v>
                </c:pt>
                <c:pt idx="2">
                  <c:v>1242</c:v>
                </c:pt>
                <c:pt idx="3">
                  <c:v>1259</c:v>
                </c:pt>
                <c:pt idx="4">
                  <c:v>1284</c:v>
                </c:pt>
              </c:numCache>
            </c:numRef>
          </c:val>
        </c:ser>
        <c:dLbls>
          <c:showLegendKey val="0"/>
          <c:showVal val="0"/>
          <c:showCatName val="0"/>
          <c:showSerName val="0"/>
          <c:showPercent val="0"/>
          <c:showBubbleSize val="0"/>
        </c:dLbls>
        <c:gapWidth val="250"/>
        <c:axId val="294607264"/>
        <c:axId val="628142208"/>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ІСІ'!$A$11:$A$15</c:f>
              <c:strCache>
                <c:ptCount val="5"/>
                <c:pt idx="0">
                  <c:v>30.09.2018</c:v>
                </c:pt>
                <c:pt idx="1">
                  <c:v>31.12.2018</c:v>
                </c:pt>
                <c:pt idx="2">
                  <c:v>31.03.2019</c:v>
                </c:pt>
                <c:pt idx="3">
                  <c:v>30.06.2019</c:v>
                </c:pt>
                <c:pt idx="4">
                  <c:v>30.09.2019</c:v>
                </c:pt>
              </c:strCache>
            </c:strRef>
          </c:cat>
          <c:val>
            <c:numRef>
              <c:f>'КУА та ІСІ'!$E$11:$E$15</c:f>
            </c:numRef>
          </c:val>
        </c:ser>
        <c:dLbls>
          <c:showLegendKey val="0"/>
          <c:showVal val="0"/>
          <c:showCatName val="0"/>
          <c:showSerName val="0"/>
          <c:showPercent val="0"/>
          <c:showBubbleSize val="0"/>
        </c:dLbls>
        <c:gapWidth val="500"/>
        <c:overlap val="71"/>
        <c:axId val="628152848"/>
        <c:axId val="628143328"/>
      </c:barChart>
      <c:catAx>
        <c:axId val="294607264"/>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628142208"/>
        <c:crosses val="autoZero"/>
        <c:auto val="0"/>
        <c:lblAlgn val="ctr"/>
        <c:lblOffset val="0"/>
        <c:tickLblSkip val="1"/>
        <c:tickMarkSkip val="1"/>
        <c:noMultiLvlLbl val="0"/>
      </c:catAx>
      <c:valAx>
        <c:axId val="628142208"/>
        <c:scaling>
          <c:orientation val="minMax"/>
          <c:max val="18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94607264"/>
        <c:crosses val="autoZero"/>
        <c:crossBetween val="between"/>
        <c:majorUnit val="200"/>
      </c:valAx>
      <c:valAx>
        <c:axId val="628143328"/>
        <c:scaling>
          <c:orientation val="minMax"/>
        </c:scaling>
        <c:delete val="1"/>
        <c:axPos val="r"/>
        <c:numFmt formatCode="General" sourceLinked="1"/>
        <c:majorTickMark val="out"/>
        <c:minorTickMark val="none"/>
        <c:tickLblPos val="nextTo"/>
        <c:crossAx val="628152848"/>
        <c:crosses val="max"/>
        <c:crossBetween val="between"/>
      </c:valAx>
      <c:catAx>
        <c:axId val="628152848"/>
        <c:scaling>
          <c:orientation val="minMax"/>
        </c:scaling>
        <c:delete val="1"/>
        <c:axPos val="b"/>
        <c:numFmt formatCode="General" sourceLinked="1"/>
        <c:majorTickMark val="out"/>
        <c:minorTickMark val="none"/>
        <c:tickLblPos val="nextTo"/>
        <c:crossAx val="628143328"/>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79835355696893"/>
          <c:w val="0.99028390647801734"/>
          <c:h val="0.220164644303107"/>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ВЧА'!$B$25</c:f>
              <c:strCache>
                <c:ptCount val="1"/>
                <c:pt idx="0">
                  <c:v>30.09.2019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4.36%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ВЧА'!$A$26:$A$29</c:f>
              <c:strCache>
                <c:ptCount val="4"/>
                <c:pt idx="0">
                  <c:v>Венчурні</c:v>
                </c:pt>
                <c:pt idx="1">
                  <c:v>Відкриті</c:v>
                </c:pt>
                <c:pt idx="2">
                  <c:v>Інтервальні</c:v>
                </c:pt>
                <c:pt idx="3">
                  <c:v>Закриті (крім венчурних)</c:v>
                </c:pt>
              </c:strCache>
            </c:strRef>
          </c:cat>
          <c:val>
            <c:numRef>
              <c:f>'Активи та ВЧА'!$B$26:$B$29</c:f>
              <c:numCache>
                <c:formatCode>0.00%</c:formatCode>
                <c:ptCount val="4"/>
                <c:pt idx="0">
                  <c:v>0.95642576684107794</c:v>
                </c:pt>
                <c:pt idx="1">
                  <c:v>2.5298506200561733E-4</c:v>
                </c:pt>
                <c:pt idx="2">
                  <c:v>2.2821575804926993E-4</c:v>
                </c:pt>
                <c:pt idx="3">
                  <c:v>4.3093032338867181E-2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0892169270646"/>
          <c:y val="0.11946072574347781"/>
          <c:w val="0.87203494509259927"/>
          <c:h val="0.69364292367180669"/>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ВЧА'!$B$3:$E$3</c:f>
              <c:strCache>
                <c:ptCount val="4"/>
                <c:pt idx="0">
                  <c:v>30.09.2018</c:v>
                </c:pt>
                <c:pt idx="1">
                  <c:v>31.12.2018</c:v>
                </c:pt>
                <c:pt idx="2">
                  <c:v>30.06.2019</c:v>
                </c:pt>
                <c:pt idx="3">
                  <c:v>30.09.2019</c:v>
                </c:pt>
              </c:strCache>
            </c:strRef>
          </c:cat>
          <c:val>
            <c:numRef>
              <c:f>'Активи та ВЧА'!$B$10:$E$10</c:f>
              <c:numCache>
                <c:formatCode>#\ ##0.0</c:formatCode>
                <c:ptCount val="4"/>
                <c:pt idx="0">
                  <c:v>283620.68278511101</c:v>
                </c:pt>
                <c:pt idx="1">
                  <c:v>279713.25314672181</c:v>
                </c:pt>
                <c:pt idx="2">
                  <c:v>311811.9256547417</c:v>
                </c:pt>
                <c:pt idx="3">
                  <c:v>325109.89753425529</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30.09.2018</c:v>
                </c:pt>
                <c:pt idx="1">
                  <c:v>31.12.2018</c:v>
                </c:pt>
                <c:pt idx="2">
                  <c:v>30.06.2019</c:v>
                </c:pt>
                <c:pt idx="3">
                  <c:v>30.09.2019</c:v>
                </c:pt>
              </c:strCache>
            </c:strRef>
          </c:cat>
          <c:val>
            <c:numRef>
              <c:f>'Активи та ВЧА'!$B$9:$E$9</c:f>
              <c:numCache>
                <c:formatCode>#\ ##0.0</c:formatCode>
                <c:ptCount val="4"/>
                <c:pt idx="0">
                  <c:v>9938.9150440366993</c:v>
                </c:pt>
                <c:pt idx="1">
                  <c:v>17052.128337659098</c:v>
                </c:pt>
                <c:pt idx="2">
                  <c:v>17235.597678877697</c:v>
                </c:pt>
                <c:pt idx="3">
                  <c:v>14811.828548095598</c:v>
                </c:pt>
              </c:numCache>
            </c:numRef>
          </c:val>
        </c:ser>
        <c:dLbls>
          <c:showLegendKey val="0"/>
          <c:showVal val="0"/>
          <c:showCatName val="0"/>
          <c:showSerName val="0"/>
          <c:showPercent val="0"/>
          <c:showBubbleSize val="0"/>
        </c:dLbls>
        <c:gapWidth val="105"/>
        <c:overlap val="100"/>
        <c:axId val="330098976"/>
        <c:axId val="334052176"/>
      </c:barChart>
      <c:catAx>
        <c:axId val="33009897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334052176"/>
        <c:crosses val="autoZero"/>
        <c:auto val="1"/>
        <c:lblAlgn val="ctr"/>
        <c:lblOffset val="100"/>
        <c:tickLblSkip val="1"/>
        <c:tickMarkSkip val="1"/>
        <c:noMultiLvlLbl val="1"/>
      </c:catAx>
      <c:valAx>
        <c:axId val="334052176"/>
        <c:scaling>
          <c:orientation val="minMax"/>
          <c:max val="350000"/>
          <c:min val="10000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330098976"/>
        <c:crosses val="autoZero"/>
        <c:crossBetween val="between"/>
        <c:majorUnit val="25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ВЧА ІСІ</a:t>
            </a:r>
          </a:p>
        </c:rich>
      </c:tx>
      <c:layout>
        <c:manualLayout>
          <c:xMode val="edge"/>
          <c:yMode val="edge"/>
          <c:x val="0.45102359603702791"/>
          <c:y val="2.7566231886869592E-2"/>
        </c:manualLayout>
      </c:layout>
      <c:overlay val="0"/>
      <c:spPr>
        <a:noFill/>
        <a:ln w="25400">
          <a:noFill/>
        </a:ln>
      </c:spPr>
    </c:title>
    <c:autoTitleDeleted val="0"/>
    <c:plotArea>
      <c:layout>
        <c:manualLayout>
          <c:layoutTarget val="inner"/>
          <c:xMode val="edge"/>
          <c:yMode val="edge"/>
          <c:x val="5.9874864372877527E-2"/>
          <c:y val="0.19543180653003014"/>
          <c:w val="0.72191273911005482"/>
          <c:h val="0.71311098498132874"/>
        </c:manualLayout>
      </c:layout>
      <c:ofPieChart>
        <c:ofPieType val="bar"/>
        <c:varyColors val="1"/>
        <c:ser>
          <c:idx val="0"/>
          <c:order val="0"/>
          <c:tx>
            <c:strRef>
              <c:f>'Активи та ВЧА'!$B$70</c:f>
              <c:strCache>
                <c:ptCount val="1"/>
                <c:pt idx="0">
                  <c:v>30.09.2019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6074940307593462"/>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4588364857783974E-2"/>
                  <c:y val="-2.9036006239992682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5.04%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ВЧА'!$A$71:$A$74</c:f>
              <c:strCache>
                <c:ptCount val="4"/>
                <c:pt idx="0">
                  <c:v>Венчурні</c:v>
                </c:pt>
                <c:pt idx="1">
                  <c:v>Відкриті</c:v>
                </c:pt>
                <c:pt idx="2">
                  <c:v>Інтервальні</c:v>
                </c:pt>
                <c:pt idx="3">
                  <c:v>Закриті (крім венчурних)</c:v>
                </c:pt>
              </c:strCache>
            </c:strRef>
          </c:cat>
          <c:val>
            <c:numRef>
              <c:f>'Активи та ВЧА'!$B$71:$B$74</c:f>
              <c:numCache>
                <c:formatCode>0.00%</c:formatCode>
                <c:ptCount val="4"/>
                <c:pt idx="0">
                  <c:v>0.94962645115994149</c:v>
                </c:pt>
                <c:pt idx="1">
                  <c:v>3.2451620647750963E-4</c:v>
                </c:pt>
                <c:pt idx="2">
                  <c:v>2.9188174026445213E-4</c:v>
                </c:pt>
                <c:pt idx="3">
                  <c:v>4.9757150893316629E-2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ВЧА'!$A$54</c:f>
              <c:strCache>
                <c:ptCount val="1"/>
                <c:pt idx="0">
                  <c:v>Відкриті</c:v>
                </c:pt>
              </c:strCache>
            </c:strRef>
          </c:tx>
          <c:spPr>
            <a:solidFill>
              <a:srgbClr val="CC99FF"/>
            </a:solidFill>
            <a:ln w="25400">
              <a:noFill/>
            </a:ln>
          </c:spPr>
          <c:invertIfNegative val="0"/>
          <c:dLbls>
            <c:dLbl>
              <c:idx val="0"/>
              <c:layout>
                <c:manualLayout>
                  <c:x val="-8.2743151240703014E-2"/>
                  <c:y val="-3.668821853014373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8284549315414134E-2"/>
                  <c:y val="-3.488840272533981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3267417566611004E-2"/>
                  <c:y val="-3.752224688710787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5969948991848155E-2"/>
                  <c:y val="-3.046176545142863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ВЧА'!$B$53:$E$53</c:f>
              <c:strCache>
                <c:ptCount val="4"/>
                <c:pt idx="0">
                  <c:v>30.09.2018</c:v>
                </c:pt>
                <c:pt idx="1">
                  <c:v>31.12.2018</c:v>
                </c:pt>
                <c:pt idx="2">
                  <c:v>30.06.2019</c:v>
                </c:pt>
                <c:pt idx="3">
                  <c:v>30.09.2019</c:v>
                </c:pt>
              </c:strCache>
            </c:strRef>
          </c:cat>
          <c:val>
            <c:numRef>
              <c:f>'Активи та ВЧА'!$B$54:$E$54</c:f>
              <c:numCache>
                <c:formatCode>0.0%</c:formatCode>
                <c:ptCount val="4"/>
                <c:pt idx="0">
                  <c:v>1.0524221629630336E-2</c:v>
                </c:pt>
                <c:pt idx="1">
                  <c:v>5.6741081236463273E-3</c:v>
                </c:pt>
                <c:pt idx="2">
                  <c:v>5.6904038718666727E-3</c:v>
                </c:pt>
                <c:pt idx="3">
                  <c:v>6.4421946428250138E-3</c:v>
                </c:pt>
              </c:numCache>
            </c:numRef>
          </c:val>
        </c:ser>
        <c:ser>
          <c:idx val="1"/>
          <c:order val="1"/>
          <c:tx>
            <c:strRef>
              <c:f>'Активи та ВЧА'!$A$55</c:f>
              <c:strCache>
                <c:ptCount val="1"/>
                <c:pt idx="0">
                  <c:v>Інтервальні</c:v>
                </c:pt>
              </c:strCache>
            </c:strRef>
          </c:tx>
          <c:spPr>
            <a:solidFill>
              <a:srgbClr val="969696"/>
            </a:solidFill>
            <a:ln w="25400">
              <a:noFill/>
            </a:ln>
          </c:spPr>
          <c:invertIfNegative val="0"/>
          <c:dLbls>
            <c:dLbl>
              <c:idx val="0"/>
              <c:layout>
                <c:manualLayout>
                  <c:x val="8.2188968203217749E-2"/>
                  <c:y val="-7.475422247756599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9707414121526238E-2"/>
                  <c:y val="-6.822111181932559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2170946282769719E-2"/>
                  <c:y val="-6.97316595692882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4878666205501496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ВЧА'!$B$53:$E$53</c:f>
              <c:strCache>
                <c:ptCount val="4"/>
                <c:pt idx="0">
                  <c:v>30.09.2018</c:v>
                </c:pt>
                <c:pt idx="1">
                  <c:v>31.12.2018</c:v>
                </c:pt>
                <c:pt idx="2">
                  <c:v>30.06.2019</c:v>
                </c:pt>
                <c:pt idx="3">
                  <c:v>30.09.2019</c:v>
                </c:pt>
              </c:strCache>
            </c:strRef>
          </c:cat>
          <c:val>
            <c:numRef>
              <c:f>'Активи та ВЧА'!$B$55:$E$55</c:f>
              <c:numCache>
                <c:formatCode>0.0%</c:formatCode>
                <c:ptCount val="4"/>
                <c:pt idx="0">
                  <c:v>1.0283887571682056E-2</c:v>
                </c:pt>
                <c:pt idx="1">
                  <c:v>5.2975913443572666E-3</c:v>
                </c:pt>
                <c:pt idx="2">
                  <c:v>4.8442166474497146E-3</c:v>
                </c:pt>
                <c:pt idx="3">
                  <c:v>5.794345385337212E-3</c:v>
                </c:pt>
              </c:numCache>
            </c:numRef>
          </c:val>
        </c:ser>
        <c:ser>
          <c:idx val="2"/>
          <c:order val="2"/>
          <c:tx>
            <c:strRef>
              <c:f>'Активи та ВЧА'!$A$56</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ВЧА'!$B$53:$E$53</c:f>
              <c:strCache>
                <c:ptCount val="4"/>
                <c:pt idx="0">
                  <c:v>30.09.2018</c:v>
                </c:pt>
                <c:pt idx="1">
                  <c:v>31.12.2018</c:v>
                </c:pt>
                <c:pt idx="2">
                  <c:v>30.06.2019</c:v>
                </c:pt>
                <c:pt idx="3">
                  <c:v>30.09.2019</c:v>
                </c:pt>
              </c:strCache>
            </c:strRef>
          </c:cat>
          <c:val>
            <c:numRef>
              <c:f>'Активи та ВЧА'!$B$56:$E$56</c:f>
              <c:numCache>
                <c:formatCode>0.0%</c:formatCode>
                <c:ptCount val="4"/>
                <c:pt idx="0">
                  <c:v>0.97907626755184274</c:v>
                </c:pt>
                <c:pt idx="1">
                  <c:v>0.98902830053199642</c:v>
                </c:pt>
                <c:pt idx="2">
                  <c:v>0.98946537948068369</c:v>
                </c:pt>
                <c:pt idx="3">
                  <c:v>0.98776345997183779</c:v>
                </c:pt>
              </c:numCache>
            </c:numRef>
          </c:val>
        </c:ser>
        <c:dLbls>
          <c:showLegendKey val="0"/>
          <c:showVal val="0"/>
          <c:showCatName val="0"/>
          <c:showSerName val="0"/>
          <c:showPercent val="0"/>
          <c:showBubbleSize val="0"/>
        </c:dLbls>
        <c:gapWidth val="150"/>
        <c:overlap val="100"/>
        <c:axId val="611091664"/>
        <c:axId val="611092224"/>
      </c:barChart>
      <c:catAx>
        <c:axId val="611091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611092224"/>
        <c:crosses val="autoZero"/>
        <c:auto val="1"/>
        <c:lblAlgn val="ctr"/>
        <c:lblOffset val="100"/>
        <c:tickLblSkip val="1"/>
        <c:tickMarkSkip val="1"/>
        <c:noMultiLvlLbl val="1"/>
      </c:catAx>
      <c:valAx>
        <c:axId val="61109222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11091664"/>
        <c:crosses val="autoZero"/>
        <c:crossBetween val="between"/>
        <c:minorUnit val="0.02"/>
      </c:valAx>
      <c:spPr>
        <a:solidFill>
          <a:srgbClr val="FFFFFF"/>
        </a:solidFill>
        <a:ln w="25400">
          <a:noFill/>
        </a:ln>
      </c:spPr>
    </c:plotArea>
    <c:legend>
      <c:legendPos val="b"/>
      <c:layout>
        <c:manualLayout>
          <c:xMode val="edge"/>
          <c:yMode val="edge"/>
          <c:x val="0.14543062252540528"/>
          <c:y val="0.85290684084336787"/>
          <c:w val="0.724750404447295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'Притік-відтік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відкритих ІСІ'!$A$3:$A$15</c:f>
              <c:strCache>
                <c:ptCount val="13"/>
                <c:pt idx="0">
                  <c:v>вересень '18</c:v>
                </c:pt>
                <c:pt idx="1">
                  <c:v>жовтень '18</c:v>
                </c:pt>
                <c:pt idx="2">
                  <c:v>листопад '18</c:v>
                </c:pt>
                <c:pt idx="3">
                  <c:v>грудень '18</c:v>
                </c:pt>
                <c:pt idx="4">
                  <c:v>січень '19</c:v>
                </c:pt>
                <c:pt idx="5">
                  <c:v>лютий  '19</c:v>
                </c:pt>
                <c:pt idx="6">
                  <c:v>березень '19</c:v>
                </c:pt>
                <c:pt idx="7">
                  <c:v>квітень '19</c:v>
                </c:pt>
                <c:pt idx="8">
                  <c:v>травень  '19</c:v>
                </c:pt>
                <c:pt idx="9">
                  <c:v>червень '19</c:v>
                </c:pt>
                <c:pt idx="10">
                  <c:v>липень '19</c:v>
                </c:pt>
                <c:pt idx="11">
                  <c:v>серпень '19</c:v>
                </c:pt>
                <c:pt idx="12">
                  <c:v>вересень '19</c:v>
                </c:pt>
              </c:strCache>
            </c:strRef>
          </c:cat>
          <c:val>
            <c:numRef>
              <c:f>'Притік-відтік відкритих ІСІ'!$B$3:$B$15</c:f>
              <c:numCache>
                <c:formatCode>#,##0</c:formatCode>
                <c:ptCount val="13"/>
                <c:pt idx="0">
                  <c:v>-962.32864698000003</c:v>
                </c:pt>
                <c:pt idx="1">
                  <c:v>459.55398723000002</c:v>
                </c:pt>
                <c:pt idx="2">
                  <c:v>-121.09954801000001</c:v>
                </c:pt>
                <c:pt idx="3">
                  <c:v>-679.65997170000003</c:v>
                </c:pt>
                <c:pt idx="4">
                  <c:v>-1313.6296789949999</c:v>
                </c:pt>
                <c:pt idx="5">
                  <c:v>-571.91654324000001</c:v>
                </c:pt>
                <c:pt idx="6">
                  <c:v>-198.10630061534798</c:v>
                </c:pt>
                <c:pt idx="7">
                  <c:v>-579.04195888000004</c:v>
                </c:pt>
                <c:pt idx="8">
                  <c:v>-464.30462751499999</c:v>
                </c:pt>
                <c:pt idx="9">
                  <c:v>-494.03855000999999</c:v>
                </c:pt>
                <c:pt idx="10">
                  <c:v>506.35533479999998</c:v>
                </c:pt>
                <c:pt idx="11">
                  <c:v>-766.56884938999997</c:v>
                </c:pt>
                <c:pt idx="12">
                  <c:v>311.16771783000002</c:v>
                </c:pt>
              </c:numCache>
            </c:numRef>
          </c:val>
        </c:ser>
        <c:dLbls>
          <c:showLegendKey val="0"/>
          <c:showVal val="0"/>
          <c:showCatName val="0"/>
          <c:showSerName val="0"/>
          <c:showPercent val="0"/>
          <c:showBubbleSize val="0"/>
        </c:dLbls>
        <c:gapWidth val="150"/>
        <c:axId val="611095584"/>
        <c:axId val="611096144"/>
      </c:barChart>
      <c:lineChart>
        <c:grouping val="standard"/>
        <c:varyColors val="0"/>
        <c:ser>
          <c:idx val="0"/>
          <c:order val="1"/>
          <c:tx>
            <c:strRef>
              <c:f>'Притік-відтік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відкритих ІСІ'!$A$3:$A$15</c:f>
              <c:strCache>
                <c:ptCount val="13"/>
                <c:pt idx="0">
                  <c:v>вересень '18</c:v>
                </c:pt>
                <c:pt idx="1">
                  <c:v>жовтень '18</c:v>
                </c:pt>
                <c:pt idx="2">
                  <c:v>листопад '18</c:v>
                </c:pt>
                <c:pt idx="3">
                  <c:v>грудень '18</c:v>
                </c:pt>
                <c:pt idx="4">
                  <c:v>січень '19</c:v>
                </c:pt>
                <c:pt idx="5">
                  <c:v>лютий  '19</c:v>
                </c:pt>
                <c:pt idx="6">
                  <c:v>березень '19</c:v>
                </c:pt>
                <c:pt idx="7">
                  <c:v>квітень '19</c:v>
                </c:pt>
                <c:pt idx="8">
                  <c:v>травень  '19</c:v>
                </c:pt>
                <c:pt idx="9">
                  <c:v>червень '19</c:v>
                </c:pt>
                <c:pt idx="10">
                  <c:v>липень '19</c:v>
                </c:pt>
                <c:pt idx="11">
                  <c:v>серпень '19</c:v>
                </c:pt>
                <c:pt idx="12">
                  <c:v>вересень '19</c:v>
                </c:pt>
              </c:strCache>
            </c:strRef>
          </c:cat>
          <c:val>
            <c:numRef>
              <c:f>'Притік-відтік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611096704"/>
        <c:axId val="611097264"/>
      </c:lineChart>
      <c:catAx>
        <c:axId val="6110955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611096144"/>
        <c:crosses val="autoZero"/>
        <c:auto val="0"/>
        <c:lblAlgn val="ctr"/>
        <c:lblOffset val="0"/>
        <c:tickLblSkip val="1"/>
        <c:tickMarkSkip val="1"/>
        <c:noMultiLvlLbl val="0"/>
      </c:catAx>
      <c:valAx>
        <c:axId val="611096144"/>
        <c:scaling>
          <c:orientation val="minMax"/>
          <c:max val="750"/>
          <c:min val="-1500"/>
        </c:scaling>
        <c:delete val="0"/>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11095584"/>
        <c:crosses val="autoZero"/>
        <c:crossBetween val="between"/>
        <c:majorUnit val="250"/>
      </c:valAx>
      <c:catAx>
        <c:axId val="611096704"/>
        <c:scaling>
          <c:orientation val="minMax"/>
        </c:scaling>
        <c:delete val="1"/>
        <c:axPos val="b"/>
        <c:numFmt formatCode="General" sourceLinked="1"/>
        <c:majorTickMark val="out"/>
        <c:minorTickMark val="none"/>
        <c:tickLblPos val="nextTo"/>
        <c:crossAx val="611097264"/>
        <c:crosses val="autoZero"/>
        <c:auto val="0"/>
        <c:lblAlgn val="ctr"/>
        <c:lblOffset val="100"/>
        <c:noMultiLvlLbl val="0"/>
      </c:catAx>
      <c:valAx>
        <c:axId val="611097264"/>
        <c:scaling>
          <c:orientation val="minMax"/>
          <c:max val="17"/>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11096704"/>
        <c:crosses val="max"/>
        <c:crossBetween val="between"/>
        <c:majorUnit val="1"/>
        <c:minorUnit val="1"/>
      </c:valAx>
      <c:spPr>
        <a:solidFill>
          <a:srgbClr val="FFFFFF"/>
        </a:solidFill>
        <a:ln w="25400">
          <a:noFill/>
        </a:ln>
      </c:spPr>
    </c:plotArea>
    <c:legend>
      <c:legendPos val="r"/>
      <c:layout>
        <c:manualLayout>
          <c:xMode val="edge"/>
          <c:yMode val="edge"/>
          <c:x val="2.3730364716390277E-2"/>
          <c:y val="0.90662405180121708"/>
          <c:w val="0.96856317963235672"/>
          <c:h val="5.7694110351590666E-2"/>
        </c:manualLayout>
      </c:layout>
      <c:overlay val="0"/>
      <c:spPr>
        <a:solidFill>
          <a:srgbClr val="FFFFFF"/>
        </a:solidFill>
        <a:ln w="25400">
          <a:noFill/>
        </a:ln>
      </c:spPr>
      <c:txPr>
        <a:bodyPr/>
        <a:lstStyle/>
        <a:p>
          <a:pPr>
            <a:defRPr sz="12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відкритих ІСІ'!$A$18:$C$18</c:f>
              <c:strCache>
                <c:ptCount val="1"/>
                <c:pt idx="0">
                  <c:v>Чистий притік/відтік капіталу у 3-му кв. 2018-19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193974991945216E-3"/>
                  <c:y val="4.4199973421045818E-3"/>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відкритих ІСІ'!$A$19:$A$23</c:f>
              <c:strCache>
                <c:ptCount val="5"/>
                <c:pt idx="0">
                  <c:v>3 кв. '18</c:v>
                </c:pt>
                <c:pt idx="1">
                  <c:v>4 кв. '18</c:v>
                </c:pt>
                <c:pt idx="2">
                  <c:v>1 кв. '19</c:v>
                </c:pt>
                <c:pt idx="3">
                  <c:v>2 кв. '19</c:v>
                </c:pt>
                <c:pt idx="4">
                  <c:v>3 кв. '19</c:v>
                </c:pt>
              </c:strCache>
            </c:strRef>
          </c:cat>
          <c:val>
            <c:numRef>
              <c:f>'Притік-відтік відкритих ІСІ'!$B$19:$B$23</c:f>
              <c:numCache>
                <c:formatCode>#,##0</c:formatCode>
                <c:ptCount val="5"/>
                <c:pt idx="0">
                  <c:v>-1531.6442477200001</c:v>
                </c:pt>
                <c:pt idx="1">
                  <c:v>-341.20553247999999</c:v>
                </c:pt>
                <c:pt idx="2">
                  <c:v>-2083.6525228503479</c:v>
                </c:pt>
                <c:pt idx="3">
                  <c:v>-1537.3851364050001</c:v>
                </c:pt>
                <c:pt idx="4">
                  <c:v>50.954203240000027</c:v>
                </c:pt>
              </c:numCache>
            </c:numRef>
          </c:val>
        </c:ser>
        <c:dLbls>
          <c:showLegendKey val="0"/>
          <c:showVal val="0"/>
          <c:showCatName val="0"/>
          <c:showSerName val="0"/>
          <c:showPercent val="0"/>
          <c:showBubbleSize val="0"/>
        </c:dLbls>
        <c:gapWidth val="130"/>
        <c:axId val="611100064"/>
        <c:axId val="611100624"/>
      </c:barChart>
      <c:catAx>
        <c:axId val="61110006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11100624"/>
        <c:crossesAt val="0"/>
        <c:auto val="0"/>
        <c:lblAlgn val="ctr"/>
        <c:lblOffset val="100"/>
        <c:tickLblSkip val="1"/>
        <c:tickMarkSkip val="1"/>
        <c:noMultiLvlLbl val="0"/>
      </c:catAx>
      <c:valAx>
        <c:axId val="61110062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61110006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227532613288283E-2"/>
          <c:y val="7.2027491183818987E-2"/>
          <c:w val="0.96896633297946944"/>
          <c:h val="0.65600170833778215"/>
        </c:manualLayout>
      </c:layout>
      <c:barChart>
        <c:barDir val="col"/>
        <c:grouping val="percentStacked"/>
        <c:varyColors val="0"/>
        <c:ser>
          <c:idx val="0"/>
          <c:order val="0"/>
          <c:tx>
            <c:strRef>
              <c:f>Інвестори!$B$14:$B$15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(Інвестори!$B$16:$B$20,Інвестори!$B$22)</c:f>
              <c:numCache>
                <c:formatCode>0.0%</c:formatCode>
                <c:ptCount val="6"/>
                <c:pt idx="0">
                  <c:v>0.10246984364897543</c:v>
                </c:pt>
                <c:pt idx="1">
                  <c:v>0.24549890125512658</c:v>
                </c:pt>
                <c:pt idx="2">
                  <c:v>0.23672722817667857</c:v>
                </c:pt>
                <c:pt idx="3">
                  <c:v>0.68502733406876981</c:v>
                </c:pt>
                <c:pt idx="4">
                  <c:v>0.12734330011123679</c:v>
                </c:pt>
                <c:pt idx="5">
                  <c:v>0.62683040532447609</c:v>
                </c:pt>
              </c:numCache>
            </c:numRef>
          </c:val>
        </c:ser>
        <c:ser>
          <c:idx val="1"/>
          <c:order val="1"/>
          <c:tx>
            <c:strRef>
              <c:f>Інвестори!$C$14:$C$15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2116173934359302E-2"/>
                  <c:y val="-4.4595031213714338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9095302996643714E-2"/>
                  <c:y val="-5.4448470452816865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(Інвестори!$C$16:$C$20,Інвестори!$C$22)</c:f>
              <c:numCache>
                <c:formatCode>0.0%</c:formatCode>
                <c:ptCount val="6"/>
                <c:pt idx="0">
                  <c:v>0.10356233178869347</c:v>
                </c:pt>
                <c:pt idx="1">
                  <c:v>1.4574130614161997E-2</c:v>
                </c:pt>
                <c:pt idx="2">
                  <c:v>3.6248041299716427E-2</c:v>
                </c:pt>
                <c:pt idx="3">
                  <c:v>0.16409984210370887</c:v>
                </c:pt>
                <c:pt idx="4">
                  <c:v>5.0525720183699592E-3</c:v>
                </c:pt>
                <c:pt idx="5">
                  <c:v>0.23068817114123399</c:v>
                </c:pt>
              </c:numCache>
            </c:numRef>
          </c:val>
        </c:ser>
        <c:ser>
          <c:idx val="2"/>
          <c:order val="2"/>
          <c:tx>
            <c:strRef>
              <c:f>Інвестори!$D$14:$D$15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534046219521644E-3"/>
                  <c:y val="-3.7309130961971767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(Інвестори!$D$16:$D$20,Інвестори!$D$22)</c:f>
              <c:numCache>
                <c:formatCode>0.0%</c:formatCode>
                <c:ptCount val="6"/>
                <c:pt idx="0">
                  <c:v>0.7915483791158181</c:v>
                </c:pt>
                <c:pt idx="1">
                  <c:v>0.73959825229312726</c:v>
                </c:pt>
                <c:pt idx="2">
                  <c:v>0.72680533847671491</c:v>
                </c:pt>
                <c:pt idx="3">
                  <c:v>0.149754273379647</c:v>
                </c:pt>
                <c:pt idx="4">
                  <c:v>0.8676041278703932</c:v>
                </c:pt>
                <c:pt idx="5">
                  <c:v>0.14134551283464344</c:v>
                </c:pt>
              </c:numCache>
            </c:numRef>
          </c:val>
        </c:ser>
        <c:ser>
          <c:idx val="3"/>
          <c:order val="3"/>
          <c:tx>
            <c:strRef>
              <c:f>Інвестори!$E$14:$E$15</c:f>
              <c:strCache>
                <c:ptCount val="2"/>
                <c:pt idx="0">
                  <c:v>Фізичні особи </c:v>
                </c:pt>
                <c:pt idx="1">
                  <c:v>нерезиденти  </c:v>
                </c:pt>
              </c:strCache>
            </c:strRef>
          </c:tx>
          <c:spPr>
            <a:solidFill>
              <a:srgbClr val="CC99FF"/>
            </a:solidFill>
            <a:ln w="25400">
              <a:noFill/>
            </a:ln>
          </c:spPr>
          <c:invertIfNegative val="0"/>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(Інвестори!$E$16:$E$20,Інвестори!$E$22)</c:f>
              <c:numCache>
                <c:formatCode>0.0%</c:formatCode>
                <c:ptCount val="6"/>
                <c:pt idx="0">
                  <c:v>2.4194454465129621E-3</c:v>
                </c:pt>
                <c:pt idx="1">
                  <c:v>3.2871583758416044E-4</c:v>
                </c:pt>
                <c:pt idx="2">
                  <c:v>2.1939204689004494E-4</c:v>
                </c:pt>
                <c:pt idx="3">
                  <c:v>1.1185504478742119E-3</c:v>
                </c:pt>
                <c:pt idx="4">
                  <c:v>0</c:v>
                </c:pt>
                <c:pt idx="5">
                  <c:v>1.1359106996463896E-3</c:v>
                </c:pt>
              </c:numCache>
            </c:numRef>
          </c:val>
        </c:ser>
        <c:dLbls>
          <c:showLegendKey val="0"/>
          <c:showVal val="0"/>
          <c:showCatName val="0"/>
          <c:showSerName val="0"/>
          <c:showPercent val="0"/>
          <c:showBubbleSize val="0"/>
        </c:dLbls>
        <c:gapWidth val="150"/>
        <c:overlap val="100"/>
        <c:axId val="611104544"/>
        <c:axId val="611105104"/>
      </c:barChart>
      <c:catAx>
        <c:axId val="61110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611105104"/>
        <c:crosses val="autoZero"/>
        <c:auto val="1"/>
        <c:lblAlgn val="ctr"/>
        <c:lblOffset val="100"/>
        <c:tickLblSkip val="1"/>
        <c:tickMarkSkip val="1"/>
        <c:noMultiLvlLbl val="0"/>
      </c:catAx>
      <c:valAx>
        <c:axId val="611105104"/>
        <c:scaling>
          <c:orientation val="minMax"/>
        </c:scaling>
        <c:delete val="1"/>
        <c:axPos val="l"/>
        <c:numFmt formatCode="0%" sourceLinked="1"/>
        <c:majorTickMark val="out"/>
        <c:minorTickMark val="none"/>
        <c:tickLblPos val="nextTo"/>
        <c:crossAx val="611104544"/>
        <c:crosses val="autoZero"/>
        <c:crossBetween val="between"/>
      </c:valAx>
      <c:spPr>
        <a:solidFill>
          <a:srgbClr val="FFFFFF"/>
        </a:solidFill>
        <a:ln w="25400">
          <a:noFill/>
        </a:ln>
      </c:spPr>
    </c:plotArea>
    <c:legend>
      <c:legendPos val="b"/>
      <c:layout>
        <c:manualLayout>
          <c:xMode val="edge"/>
          <c:yMode val="edge"/>
          <c:x val="0.13333768776614593"/>
          <c:y val="0.85284308211473558"/>
          <c:w val="0.78367267878700519"/>
          <c:h val="0.1363681102362205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3936039552577387"/>
          <c:y val="0.17456215530767283"/>
          <c:w val="0.63414371400891745"/>
          <c:h val="0.676277189899958"/>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8.0826096228970495E-2"/>
                  <c:y val="-0.256127713128339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859903999557988E-4"/>
                  <c:y val="-4.037912715189952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
87.0%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ІСІ'!$E$4:$E$10</c:f>
              <c:numCache>
                <c:formatCode>0.0%</c:formatCode>
                <c:ptCount val="7"/>
                <c:pt idx="0">
                  <c:v>4.5858113283458915E-2</c:v>
                </c:pt>
                <c:pt idx="1">
                  <c:v>8.4299837351680576E-2</c:v>
                </c:pt>
                <c:pt idx="2">
                  <c:v>0</c:v>
                </c:pt>
                <c:pt idx="3">
                  <c:v>0.47687903351269306</c:v>
                </c:pt>
                <c:pt idx="4">
                  <c:v>0.38864541732687474</c:v>
                </c:pt>
                <c:pt idx="5">
                  <c:v>4.3175985252927067E-3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20275263828535958"/>
          <c:y val="4.0750438491839243E-2"/>
        </c:manualLayout>
      </c:layout>
      <c:overlay val="0"/>
      <c:spPr>
        <a:noFill/>
        <a:ln w="25400">
          <a:noFill/>
        </a:ln>
      </c:spPr>
    </c:title>
    <c:autoTitleDeleted val="0"/>
    <c:plotArea>
      <c:layout>
        <c:manualLayout>
          <c:layoutTarget val="inner"/>
          <c:xMode val="edge"/>
          <c:yMode val="edge"/>
          <c:x val="0.11276010890110255"/>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40000"/>
                  <a:lumOff val="60000"/>
                </a:schemeClr>
              </a:solidFill>
              <a:ln w="25400">
                <a:noFill/>
              </a:ln>
            </c:spPr>
          </c:dPt>
          <c:dPt>
            <c:idx val="8"/>
            <c:bubble3D val="0"/>
            <c:spPr>
              <a:solidFill>
                <a:srgbClr val="FFFF00"/>
              </a:solidFill>
              <a:ln w="25400">
                <a:noFill/>
              </a:ln>
            </c:spPr>
          </c:dPt>
          <c:dLbls>
            <c:dLbl>
              <c:idx val="0"/>
              <c:layout>
                <c:manualLayout>
                  <c:x val="1.0712733908597864E-2"/>
                  <c:y val="0.301858748834791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5756064838513676"/>
                  <c:y val="-5.8468755235382835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2"/>
              <c:layout>
                <c:manualLayout>
                  <c:x val="-8.4247932688159471E-2"/>
                  <c:y val="-1.125773762731379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6.3430136610803213E-3"/>
                  <c:y val="-6.908149370035783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4.670122822413636E-3"/>
                  <c:y val="-1.986459957644420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5.3022383684093463E-3"/>
                  <c:y val="9.5471903982542086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20.9%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Акції</c:v>
                </c:pt>
                <c:pt idx="6">
                  <c:v>Облігації підприємств</c:v>
                </c:pt>
                <c:pt idx="7">
                  <c:v>Векселі</c:v>
                </c:pt>
              </c:strCache>
            </c:strRef>
          </c:cat>
          <c:val>
            <c:numRef>
              <c:f>'Структура активів_типи ІСІ'!$H$4:$H$11</c:f>
              <c:numCache>
                <c:formatCode>0.0%</c:formatCode>
                <c:ptCount val="8"/>
                <c:pt idx="0">
                  <c:v>0.75857208416313182</c:v>
                </c:pt>
                <c:pt idx="1">
                  <c:v>1.2447921676360871E-3</c:v>
                </c:pt>
                <c:pt idx="2">
                  <c:v>3.0636339976185763E-2</c:v>
                </c:pt>
                <c:pt idx="3" formatCode="0.00%">
                  <c:v>4.0904489696822968E-4</c:v>
                </c:pt>
                <c:pt idx="4">
                  <c:v>0.12143898308475075</c:v>
                </c:pt>
                <c:pt idx="5">
                  <c:v>7.9653563841180317E-2</c:v>
                </c:pt>
                <c:pt idx="6">
                  <c:v>2.6283603014360234E-3</c:v>
                </c:pt>
                <c:pt idx="7">
                  <c:v>5.4168315687110006E-3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015184742714742"/>
          <c:y val="0.16803407905894821"/>
          <c:w val="0.64373580467920144"/>
          <c:h val="0.67046153803542241"/>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50819039476848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6837100651149339"/>
                  <c:y val="-1.26649331081215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8.5249342027574355E-3"/>
                  <c:y val="-2.788334902091487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65.9%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ІСІ'!$B$4:$B$11</c:f>
              <c:numCache>
                <c:formatCode>0.0%</c:formatCode>
                <c:ptCount val="8"/>
                <c:pt idx="0">
                  <c:v>5.0445265184437538E-2</c:v>
                </c:pt>
                <c:pt idx="1">
                  <c:v>0.28021121226671664</c:v>
                </c:pt>
                <c:pt idx="2">
                  <c:v>9.863134330835183E-3</c:v>
                </c:pt>
                <c:pt idx="3">
                  <c:v>0.27102628003283907</c:v>
                </c:pt>
                <c:pt idx="4">
                  <c:v>0.3821000720878705</c:v>
                </c:pt>
                <c:pt idx="5">
                  <c:v>6.3540360973010799E-3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ІСІ'!$A$15</c:f>
              <c:strCache>
                <c:ptCount val="1"/>
                <c:pt idx="0">
                  <c:v>30.09.2019</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ІСІ'!$C$15:$D$15</c:f>
              <c:numCache>
                <c:formatCode>General</c:formatCode>
                <c:ptCount val="1"/>
                <c:pt idx="0">
                  <c:v>282</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7707126233"/>
          <c:y val="2.7139913245900805E-2"/>
        </c:manualLayout>
      </c:layout>
      <c:overlay val="0"/>
      <c:spPr>
        <a:noFill/>
        <a:ln w="25400">
          <a:noFill/>
        </a:ln>
      </c:spPr>
    </c:title>
    <c:autoTitleDeleted val="0"/>
    <c:plotArea>
      <c:layout>
        <c:manualLayout>
          <c:layoutTarget val="inner"/>
          <c:xMode val="edge"/>
          <c:yMode val="edge"/>
          <c:x val="0.1433244809946842"/>
          <c:y val="0.24278195073384243"/>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40000"/>
                  <a:lumOff val="60000"/>
                </a:schemeClr>
              </a:solidFill>
              <a:ln w="25400">
                <a:noFill/>
              </a:ln>
            </c:spPr>
          </c:dPt>
          <c:dPt>
            <c:idx val="7"/>
            <c:bubble3D val="0"/>
            <c:spPr>
              <a:solidFill>
                <a:srgbClr val="FFFF00"/>
              </a:solidFill>
              <a:ln w="25400">
                <a:noFill/>
              </a:ln>
            </c:spPr>
          </c:dPt>
          <c:dLbls>
            <c:dLbl>
              <c:idx val="0"/>
              <c:layout>
                <c:manualLayout>
                  <c:x val="2.6830219296526424E-2"/>
                  <c:y val="0.2877374391219379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8524698967927936"/>
                  <c:y val="-0.13992352536663846"/>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0562433449049351"/>
                  <c:y val="-0.1080411889539347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8.523280569081448E-3"/>
                  <c:y val="0"/>
                </c:manualLayout>
              </c:layout>
              <c:numFmt formatCode="0.0%" sourceLinked="0"/>
              <c:spPr>
                <a:noFill/>
                <a:ln w="25400">
                  <a:noFill/>
                </a:ln>
              </c:spPr>
              <c:txPr>
                <a:bodyPr anchorCtr="0"/>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4"/>
              <c:layout>
                <c:manualLayout>
                  <c:x val="-7.8240193193375804E-3"/>
                  <c:y val="8.8066312232418162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uk-UA" sz="1100" b="1"/>
                      <a:t>Цінні папери
11.0%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strCache>
            </c:strRef>
          </c:cat>
          <c:val>
            <c:numRef>
              <c:f>'Структура активів_типи ІСІ'!$K$4:$K$10</c:f>
              <c:numCache>
                <c:formatCode>0.0%</c:formatCode>
                <c:ptCount val="7"/>
                <c:pt idx="0">
                  <c:v>0.85283270046162885</c:v>
                </c:pt>
                <c:pt idx="1">
                  <c:v>9.5875976206982218E-3</c:v>
                </c:pt>
                <c:pt idx="2">
                  <c:v>2.7914225054661665E-2</c:v>
                </c:pt>
                <c:pt idx="3">
                  <c:v>7.0053842782994624E-3</c:v>
                </c:pt>
                <c:pt idx="4">
                  <c:v>7.0584811353466587E-2</c:v>
                </c:pt>
                <c:pt idx="5">
                  <c:v>2.8014124758464449E-2</c:v>
                </c:pt>
                <c:pt idx="6">
                  <c:v>4.0611564727806183E-3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68615098509164874"/>
          <c:h val="0.68246557605955005"/>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40000"/>
                  <a:lumOff val="60000"/>
                </a:schemeClr>
              </a:solidFill>
              <a:ln w="25400">
                <a:noFill/>
              </a:ln>
            </c:spPr>
          </c:dPt>
          <c:dPt>
            <c:idx val="7"/>
            <c:bubble3D val="0"/>
            <c:spPr>
              <a:solidFill>
                <a:schemeClr val="bg1">
                  <a:lumMod val="50000"/>
                </a:schemeClr>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3020287411261659"/>
                  <c:y val="-0.2000718576870755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9.3663025215413899E-3"/>
                  <c:y val="-3.8888890306535792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9.3663025215413899E-3"/>
                  <c:y val="4.5370372024291721E-2"/>
                </c:manualLayout>
              </c:layout>
              <c:showLegendKey val="1"/>
              <c:showVal val="1"/>
              <c:showCatName val="1"/>
              <c:showSerName val="0"/>
              <c:showPercent val="0"/>
              <c:showBubbleSize val="0"/>
              <c:extLst>
                <c:ext xmlns:c15="http://schemas.microsoft.com/office/drawing/2012/chart" uri="{CE6537A1-D6FC-4f65-9D91-7224C49458BB}">
                  <c15:layout/>
                </c:ext>
              </c:extLst>
            </c:dLbl>
            <c:dLbl>
              <c:idx val="5"/>
              <c:layout>
                <c:manualLayout>
                  <c:x val="-9.2463843491003752E-3"/>
                  <c:y val="6.21295954407112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5.3567875381861207E-3"/>
                  <c:y val="7.49101077176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8.9646577693185785E-3"/>
                  <c:y val="0.11658986280948756"/>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8511550621425379"/>
                  <c:y val="8.1887487284181965E-3"/>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9.5%</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8"/>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pt idx="7">
                  <c:v>Інші ЦП</c:v>
                </c:pt>
              </c:strCache>
            </c:strRef>
          </c:cat>
          <c:val>
            <c:numRef>
              <c:f>'Структура активів_типи ІСІ'!$B$71:$B$80</c:f>
              <c:numCache>
                <c:formatCode>0.0%</c:formatCode>
                <c:ptCount val="10"/>
                <c:pt idx="0">
                  <c:v>0.86342492889556965</c:v>
                </c:pt>
                <c:pt idx="1">
                  <c:v>3.1349662816421424E-2</c:v>
                </c:pt>
                <c:pt idx="2">
                  <c:v>1.0114747972857616E-2</c:v>
                </c:pt>
                <c:pt idx="3">
                  <c:v>1.3143512930815862E-3</c:v>
                </c:pt>
                <c:pt idx="4">
                  <c:v>3.544446263134983E-2</c:v>
                </c:pt>
                <c:pt idx="5">
                  <c:v>2.8385482548339461E-2</c:v>
                </c:pt>
                <c:pt idx="6">
                  <c:v>2.6275020434377711E-2</c:v>
                </c:pt>
                <c:pt idx="7">
                  <c:v>3.6830824189661641E-3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11084224"/>
        <c:axId val="611084784"/>
      </c:barChart>
      <c:catAx>
        <c:axId val="61108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611084784"/>
        <c:crosses val="autoZero"/>
        <c:auto val="1"/>
        <c:lblAlgn val="ctr"/>
        <c:lblOffset val="100"/>
        <c:tickLblSkip val="1"/>
        <c:tickMarkSkip val="1"/>
        <c:noMultiLvlLbl val="0"/>
      </c:catAx>
      <c:valAx>
        <c:axId val="6110847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1108422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11087024"/>
        <c:axId val="611087584"/>
      </c:barChart>
      <c:catAx>
        <c:axId val="611087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11087584"/>
        <c:crosses val="autoZero"/>
        <c:auto val="1"/>
        <c:lblAlgn val="ctr"/>
        <c:lblOffset val="100"/>
        <c:tickLblSkip val="1"/>
        <c:tickMarkSkip val="1"/>
        <c:noMultiLvlLbl val="0"/>
      </c:catAx>
      <c:valAx>
        <c:axId val="6110875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61108702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11089824"/>
        <c:axId val="620094128"/>
      </c:barChart>
      <c:catAx>
        <c:axId val="611089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20094128"/>
        <c:crosses val="autoZero"/>
        <c:auto val="0"/>
        <c:lblAlgn val="ctr"/>
        <c:lblOffset val="100"/>
        <c:tickLblSkip val="1"/>
        <c:tickMarkSkip val="1"/>
        <c:noMultiLvlLbl val="0"/>
      </c:catAx>
      <c:valAx>
        <c:axId val="6200941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1108982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620099728"/>
        <c:axId val="620100288"/>
      </c:barChart>
      <c:catAx>
        <c:axId val="620099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20100288"/>
        <c:crosses val="autoZero"/>
        <c:auto val="1"/>
        <c:lblAlgn val="ctr"/>
        <c:lblOffset val="100"/>
        <c:tickLblSkip val="1"/>
        <c:tickMarkSkip val="1"/>
        <c:noMultiLvlLbl val="0"/>
      </c:catAx>
      <c:valAx>
        <c:axId val="6201002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6200997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182261402969751"/>
          <c:y val="1.4749305025422385E-2"/>
          <c:w val="0.5194946874768368"/>
          <c:h val="0.86694786836158744"/>
        </c:manualLayout>
      </c:layout>
      <c:barChart>
        <c:barDir val="bar"/>
        <c:grouping val="clustered"/>
        <c:varyColors val="0"/>
        <c:ser>
          <c:idx val="1"/>
          <c:order val="0"/>
          <c:tx>
            <c:strRef>
              <c:f>'Доходність ІСІ'!$H$2</c:f>
              <c:strCache>
                <c:ptCount val="1"/>
                <c:pt idx="0">
                  <c:v>3-й квартал 2019 року</c:v>
                </c:pt>
              </c:strCache>
            </c:strRef>
          </c:tx>
          <c:spPr>
            <a:solidFill>
              <a:srgbClr val="33CCCC"/>
            </a:solidFill>
            <a:ln w="25400">
              <a:noFill/>
            </a:ln>
          </c:spPr>
          <c:invertIfNegative val="0"/>
          <c:dLbls>
            <c:dLbl>
              <c:idx val="0"/>
              <c:layout>
                <c:manualLayout>
                  <c:x val="-1.1456478866653706E-2"/>
                  <c:y val="2.5626053776204938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layout>
                <c:manualLayout>
                  <c:x val="0"/>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9455699983915292E-3"/>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7.1336742519549796E-17"/>
                  <c:y val="2.562645586518950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7.1336742519549796E-17"/>
                  <c:y val="5.1252911730379014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Депозити у євро</c:v>
                </c:pt>
                <c:pt idx="1">
                  <c:v>Депозити у дол. США</c:v>
                </c:pt>
                <c:pt idx="2">
                  <c:v>Індекс УБ</c:v>
                </c:pt>
                <c:pt idx="3">
                  <c:v>Фонди акцій</c:v>
                </c:pt>
                <c:pt idx="4">
                  <c:v>Індекс ПФТС</c:v>
                </c:pt>
                <c:pt idx="5">
                  <c:v>Інші (диверсиф. та спеціаліз.) фонди з публ. емісією</c:v>
                </c:pt>
                <c:pt idx="6">
                  <c:v>"Золотий" депозит (за оф. курсом золота)</c:v>
                </c:pt>
                <c:pt idx="7">
                  <c:v>Інтервальні ІСІ</c:v>
                </c:pt>
                <c:pt idx="8">
                  <c:v>Нерухомість у Києві (у грн.)***</c:v>
                </c:pt>
                <c:pt idx="9">
                  <c:v>Відкриті ІСІ</c:v>
                </c:pt>
                <c:pt idx="10">
                  <c:v>Фонди облігацій</c:v>
                </c:pt>
                <c:pt idx="11">
                  <c:v>Фонди змішаних інвестицій</c:v>
                </c:pt>
                <c:pt idx="12">
                  <c:v>Інфляція (індекс споживчих цін)**</c:v>
                </c:pt>
                <c:pt idx="13">
                  <c:v>Закриті (невенчурні) ІСІ з публічною емісією</c:v>
                </c:pt>
                <c:pt idx="14">
                  <c:v>Закриті (невенчурні) ІСІ з приватною емісією</c:v>
                </c:pt>
                <c:pt idx="15">
                  <c:v>Нерухомість у Києві (у дол. США)***</c:v>
                </c:pt>
                <c:pt idx="16">
                  <c:v>Депозити (грн.)</c:v>
                </c:pt>
              </c:strCache>
            </c:strRef>
          </c:cat>
          <c:val>
            <c:numRef>
              <c:f>'Доходність ІСІ'!$H$3:$H$19</c:f>
              <c:numCache>
                <c:formatCode>0.0%</c:formatCode>
                <c:ptCount val="17"/>
                <c:pt idx="0">
                  <c:v>-0.10863507734098365</c:v>
                </c:pt>
                <c:pt idx="1">
                  <c:v>-7.498817568743521E-2</c:v>
                </c:pt>
                <c:pt idx="2">
                  <c:v>-5.4814169253953549E-2</c:v>
                </c:pt>
                <c:pt idx="3">
                  <c:v>-5.1254264206196158E-2</c:v>
                </c:pt>
                <c:pt idx="4">
                  <c:v>-3.1318630617329535E-2</c:v>
                </c:pt>
                <c:pt idx="5">
                  <c:v>-1.9457690829999999E-2</c:v>
                </c:pt>
                <c:pt idx="6">
                  <c:v>-1.5431964886432281E-2</c:v>
                </c:pt>
                <c:pt idx="7">
                  <c:v>-1.1575934328622134E-2</c:v>
                </c:pt>
                <c:pt idx="8">
                  <c:v>-1.1132151259539813E-2</c:v>
                </c:pt>
                <c:pt idx="9">
                  <c:v>-7.9122972064598687E-3</c:v>
                </c:pt>
                <c:pt idx="10">
                  <c:v>-4.6157452160652968E-3</c:v>
                </c:pt>
                <c:pt idx="11">
                  <c:v>-3.6900238685764232E-3</c:v>
                </c:pt>
                <c:pt idx="12">
                  <c:v>-2.0448739999998633E-3</c:v>
                </c:pt>
                <c:pt idx="13">
                  <c:v>7.9881200295155771E-3</c:v>
                </c:pt>
                <c:pt idx="14">
                  <c:v>2.6371859257915634E-2</c:v>
                </c:pt>
                <c:pt idx="15">
                  <c:v>3.1273349572793187E-2</c:v>
                </c:pt>
                <c:pt idx="16">
                  <c:v>4.1589041095890414E-2</c:v>
                </c:pt>
              </c:numCache>
            </c:numRef>
          </c:val>
        </c:ser>
        <c:ser>
          <c:idx val="2"/>
          <c:order val="1"/>
          <c:tx>
            <c:strRef>
              <c:f>'Доходність ІСІ'!$I$2</c:f>
              <c:strCache>
                <c:ptCount val="1"/>
                <c:pt idx="0">
                  <c:v>Рік</c:v>
                </c:pt>
              </c:strCache>
            </c:strRef>
          </c:tx>
          <c:spPr>
            <a:solidFill>
              <a:srgbClr val="000080"/>
            </a:solidFill>
            <a:ln w="25400">
              <a:noFill/>
            </a:ln>
          </c:spPr>
          <c:invertIfNegative val="0"/>
          <c:val>
            <c:numRef>
              <c:f>'Доходність ІСІ'!$I$3:$I$19</c:f>
              <c:numCache>
                <c:formatCode>0.0%</c:formatCode>
                <c:ptCount val="17"/>
                <c:pt idx="0">
                  <c:v>-9.4086582624049564E-2</c:v>
                </c:pt>
                <c:pt idx="1">
                  <c:v>-8.3731714046182404E-3</c:v>
                </c:pt>
                <c:pt idx="2">
                  <c:v>3.0842679888620106E-2</c:v>
                </c:pt>
                <c:pt idx="3">
                  <c:v>-1.385977846116504E-2</c:v>
                </c:pt>
                <c:pt idx="4">
                  <c:v>0.20134496200893492</c:v>
                </c:pt>
                <c:pt idx="5">
                  <c:v>3.1347958574086787E-2</c:v>
                </c:pt>
                <c:pt idx="6">
                  <c:v>8.3536442172489567E-2</c:v>
                </c:pt>
                <c:pt idx="7">
                  <c:v>-3.6813139544956686E-3</c:v>
                </c:pt>
                <c:pt idx="8">
                  <c:v>5.8087985584709623E-2</c:v>
                </c:pt>
                <c:pt idx="9">
                  <c:v>5.3570814912911269E-2</c:v>
                </c:pt>
                <c:pt idx="10">
                  <c:v>9.61657803232423E-2</c:v>
                </c:pt>
                <c:pt idx="11">
                  <c:v>4.9891459637281477E-2</c:v>
                </c:pt>
                <c:pt idx="12">
                  <c:v>7.5059466059632651E-2</c:v>
                </c:pt>
                <c:pt idx="13">
                  <c:v>-7.7286672672809198E-2</c:v>
                </c:pt>
                <c:pt idx="14">
                  <c:v>4.0091229024899588E-2</c:v>
                </c:pt>
                <c:pt idx="15">
                  <c:v>6.4501403511179722E-2</c:v>
                </c:pt>
                <c:pt idx="16">
                  <c:v>0.15768793092217037</c:v>
                </c:pt>
              </c:numCache>
            </c:numRef>
          </c:val>
        </c:ser>
        <c:dLbls>
          <c:showLegendKey val="0"/>
          <c:showVal val="0"/>
          <c:showCatName val="0"/>
          <c:showSerName val="0"/>
          <c:showPercent val="0"/>
          <c:showBubbleSize val="0"/>
        </c:dLbls>
        <c:gapWidth val="120"/>
        <c:overlap val="-20"/>
        <c:axId val="620103088"/>
        <c:axId val="620103648"/>
      </c:barChart>
      <c:catAx>
        <c:axId val="62010308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620103648"/>
        <c:crosses val="autoZero"/>
        <c:auto val="1"/>
        <c:lblAlgn val="ctr"/>
        <c:lblOffset val="0"/>
        <c:tickLblSkip val="1"/>
        <c:tickMarkSkip val="1"/>
        <c:noMultiLvlLbl val="0"/>
      </c:catAx>
      <c:valAx>
        <c:axId val="620103648"/>
        <c:scaling>
          <c:orientation val="minMax"/>
          <c:max val="0.25"/>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20103088"/>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3783823545712238"/>
          <c:y val="5.311716725496135E-2"/>
          <c:w val="0.56684549901874459"/>
          <c:h val="0.82304442647227261"/>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19</c:v>
                </c:pt>
                <c:pt idx="1">
                  <c:v>20</c:v>
                </c:pt>
                <c:pt idx="2">
                  <c:v>82</c:v>
                </c:pt>
                <c:pt idx="3">
                  <c:v>1163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256303058934864"/>
          <c:y val="4.4864961329982002E-2"/>
          <c:w val="0.39587103314388905"/>
          <c:h val="0.90950248232058806"/>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2.8411420424129702E-4"/>
                  <c:y val="4.44926275889232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6912498589190756E-2"/>
                  <c:y val="4.90443748561980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606176490231064E-2"/>
                  <c:y val="-0.21993493390547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фондів'!$C$35:$E$35,'Типи_види_класи фондів'!$G$35)</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фондів'!$C$40:$E$40,'Типи_види_класи фондів'!$G$40)</c:f>
              <c:numCache>
                <c:formatCode>General</c:formatCode>
                <c:ptCount val="4"/>
                <c:pt idx="0">
                  <c:v>5</c:v>
                </c:pt>
                <c:pt idx="1">
                  <c:v>5</c:v>
                </c:pt>
                <c:pt idx="2">
                  <c:v>21</c:v>
                </c:pt>
                <c:pt idx="3">
                  <c:v>2</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5.3975786940900126E-2"/>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881353433629069E-3"/>
                  <c:y val="1.469709075852131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724497239173152E-3"/>
                  <c:y val="-5.664236618747317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8.1390347525458259E-3"/>
                  <c:y val="-1.0178396684829722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1242839990063589E-2"/>
                  <c:y val="1.5761981855392981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4747670896433893"/>
                  <c:y val="-0.14892353351127061"/>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5.7705828305737547E-2"/>
                  <c:y val="-1.2602139030689226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фондів'!$O$19:$V$19</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фондів'!$O$21:$V$21</c:f>
              <c:numCache>
                <c:formatCode>General</c:formatCode>
                <c:ptCount val="8"/>
                <c:pt idx="0">
                  <c:v>12</c:v>
                </c:pt>
                <c:pt idx="1">
                  <c:v>7</c:v>
                </c:pt>
                <c:pt idx="2">
                  <c:v>3</c:v>
                </c:pt>
                <c:pt idx="3">
                  <c:v>16</c:v>
                </c:pt>
                <c:pt idx="4">
                  <c:v>3</c:v>
                </c:pt>
                <c:pt idx="5">
                  <c:v>41</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6412086655494745"/>
                  <c:y val="0.120215772178830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0.80794707919262354</c:v>
                </c:pt>
                <c:pt idx="1">
                  <c:v>5.7930674317433574E-2</c:v>
                </c:pt>
                <c:pt idx="2">
                  <c:v>3.9571536472635373E-2</c:v>
                </c:pt>
                <c:pt idx="3">
                  <c:v>5.1801506267934706E-2</c:v>
                </c:pt>
                <c:pt idx="4">
                  <c:v>1.9695085447592089E-2</c:v>
                </c:pt>
                <c:pt idx="5">
                  <c:v>2.3054118301780724E-2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6.8195408387427728E-2"/>
                  <c:y val="0.134496939563274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0.71706586826347307</c:v>
                </c:pt>
                <c:pt idx="1">
                  <c:v>6.8113772455089816E-2</c:v>
                </c:pt>
                <c:pt idx="2">
                  <c:v>5.9880239520958084E-2</c:v>
                </c:pt>
                <c:pt idx="3">
                  <c:v>5.6886227544910177E-2</c:v>
                </c:pt>
                <c:pt idx="4">
                  <c:v>2.9940119760479042E-2</c:v>
                </c:pt>
                <c:pt idx="5">
                  <c:v>6.8113772455089761E-2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9383770505855128"/>
                  <c:y val="0.135565654472541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0.71345514950166111</c:v>
                </c:pt>
                <c:pt idx="1">
                  <c:v>6.6445182724252497E-2</c:v>
                </c:pt>
                <c:pt idx="2">
                  <c:v>5.7308970099667775E-2</c:v>
                </c:pt>
                <c:pt idx="3">
                  <c:v>6.229235880398671E-2</c:v>
                </c:pt>
                <c:pt idx="4">
                  <c:v>3.2392026578073087E-2</c:v>
                </c:pt>
                <c:pt idx="5">
                  <c:v>6.8106312292358862E-2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(крім венчурних)</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tx>
            <c:strRef>
              <c:f>'Регіональний розподіл'!$O$17</c:f>
              <c:strCache>
                <c:ptCount val="1"/>
                <c:pt idx="0">
                  <c:v>Частка за кіл-тю ІСІ (крім венчурних)</c:v>
                </c:pt>
              </c:strCache>
            </c:strRef>
          </c:tx>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0847100092238497"/>
                  <c:y val="0.121549644860394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5022510844674007E-2"/>
                  <c:y val="-0.101432240289131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75689107576161E-3"/>
                  <c:y val="-1.448009001185916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6.6821964641518836E-2"/>
                  <c:y val="9.1863597747388857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9.5055511246052882E-2"/>
                  <c:y val="-3.07055883809185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5565961735663175E-2"/>
                  <c:y val="-0.176830915644985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0.75</c:v>
                </c:pt>
                <c:pt idx="1">
                  <c:v>8.3333333333333329E-2</c:v>
                </c:pt>
                <c:pt idx="2">
                  <c:v>8.3333333333333329E-2</c:v>
                </c:pt>
                <c:pt idx="3">
                  <c:v>3.0303030303030304E-2</c:v>
                </c:pt>
                <c:pt idx="4">
                  <c:v>7.575757575757576E-3</c:v>
                </c:pt>
                <c:pt idx="5">
                  <c:v>4.5454545454545414E-2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15</xdr:row>
      <xdr:rowOff>10886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19</xdr:row>
      <xdr:rowOff>21770</xdr:rowOff>
    </xdr:from>
    <xdr:to>
      <xdr:col>5</xdr:col>
      <xdr:colOff>1273629</xdr:colOff>
      <xdr:row>38</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1</xdr:row>
      <xdr:rowOff>10885</xdr:rowOff>
    </xdr:from>
    <xdr:to>
      <xdr:col>20</xdr:col>
      <xdr:colOff>672993</xdr:colOff>
      <xdr:row>15</xdr:row>
      <xdr:rowOff>10886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34900</xdr:colOff>
      <xdr:row>34</xdr:row>
      <xdr:rowOff>4098</xdr:rowOff>
    </xdr:from>
    <xdr:to>
      <xdr:col>14</xdr:col>
      <xdr:colOff>21772</xdr:colOff>
      <xdr:row>46</xdr:row>
      <xdr:rowOff>0</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9796</xdr:colOff>
      <xdr:row>17</xdr:row>
      <xdr:rowOff>240129</xdr:rowOff>
    </xdr:from>
    <xdr:to>
      <xdr:col>22</xdr:col>
      <xdr:colOff>414618</xdr:colOff>
      <xdr:row>33</xdr:row>
      <xdr:rowOff>2</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18</xdr:col>
      <xdr:colOff>587829</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24</xdr:row>
      <xdr:rowOff>10886</xdr:rowOff>
    </xdr:from>
    <xdr:to>
      <xdr:col>8</xdr:col>
      <xdr:colOff>21771</xdr:colOff>
      <xdr:row>37</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7618</xdr:colOff>
      <xdr:row>1</xdr:row>
      <xdr:rowOff>1</xdr:rowOff>
    </xdr:from>
    <xdr:to>
      <xdr:col>15</xdr:col>
      <xdr:colOff>174172</xdr:colOff>
      <xdr:row>12</xdr:row>
      <xdr:rowOff>163287</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21770</xdr:colOff>
      <xdr:row>69</xdr:row>
      <xdr:rowOff>25037</xdr:rowOff>
    </xdr:from>
    <xdr:to>
      <xdr:col>6</xdr:col>
      <xdr:colOff>729343</xdr:colOff>
      <xdr:row>81</xdr:row>
      <xdr:rowOff>152400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22860</xdr:colOff>
      <xdr:row>51</xdr:row>
      <xdr:rowOff>228600</xdr:rowOff>
    </xdr:from>
    <xdr:to>
      <xdr:col>11</xdr:col>
      <xdr:colOff>783771</xdr:colOff>
      <xdr:row>66</xdr:row>
      <xdr:rowOff>160020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76198</xdr:colOff>
      <xdr:row>1</xdr:row>
      <xdr:rowOff>3585</xdr:rowOff>
    </xdr:from>
    <xdr:to>
      <xdr:col>16</xdr:col>
      <xdr:colOff>10886</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923364</xdr:colOff>
      <xdr:row>1</xdr:row>
      <xdr:rowOff>19849</xdr:rowOff>
    </xdr:from>
    <xdr:to>
      <xdr:col>19</xdr:col>
      <xdr:colOff>352888</xdr:colOff>
      <xdr:row>22</xdr:row>
      <xdr:rowOff>185055</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83</xdr:row>
      <xdr:rowOff>7620</xdr:rowOff>
    </xdr:from>
    <xdr:to>
      <xdr:col>5</xdr:col>
      <xdr:colOff>76200</xdr:colOff>
      <xdr:row>107</xdr:row>
      <xdr:rowOff>7620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792480</xdr:colOff>
      <xdr:row>0</xdr:row>
      <xdr:rowOff>0</xdr:rowOff>
    </xdr:from>
    <xdr:to>
      <xdr:col>28</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15</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13</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99060</xdr:colOff>
      <xdr:row>0</xdr:row>
      <xdr:rowOff>0</xdr:rowOff>
    </xdr:from>
    <xdr:to>
      <xdr:col>17</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17</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119744</xdr:colOff>
      <xdr:row>0</xdr:row>
      <xdr:rowOff>356416</xdr:rowOff>
    </xdr:from>
    <xdr:to>
      <xdr:col>11</xdr:col>
      <xdr:colOff>32657</xdr:colOff>
      <xdr:row>19</xdr:row>
      <xdr:rowOff>217714</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9"/>
  <sheetViews>
    <sheetView zoomScale="70" zoomScaleNormal="70" workbookViewId="0">
      <selection sqref="A1:XFD1"/>
    </sheetView>
  </sheetViews>
  <sheetFormatPr defaultColWidth="9.109375" defaultRowHeight="13.2" outlineLevelRow="1" outlineLevelCol="1"/>
  <cols>
    <col min="1" max="1" width="16.77734375" style="3" customWidth="1"/>
    <col min="2" max="2" width="21.21875" style="1" customWidth="1"/>
    <col min="3" max="3" width="20.8867187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490" customFormat="1" ht="24" customHeight="1" thickBot="1">
      <c r="A1" s="489" t="s">
        <v>129</v>
      </c>
      <c r="B1" s="489"/>
      <c r="C1" s="489"/>
      <c r="D1" s="489"/>
      <c r="E1" s="489"/>
      <c r="F1" s="489"/>
      <c r="G1" s="489"/>
      <c r="H1" s="489"/>
    </row>
    <row r="2" spans="1:8" ht="90.6" customHeight="1" thickBot="1">
      <c r="A2" s="37" t="s">
        <v>99</v>
      </c>
      <c r="B2" s="162" t="s">
        <v>184</v>
      </c>
      <c r="C2" s="162" t="s">
        <v>134</v>
      </c>
      <c r="D2" s="162" t="s">
        <v>117</v>
      </c>
      <c r="E2" s="162" t="s">
        <v>116</v>
      </c>
      <c r="F2" s="162" t="s">
        <v>81</v>
      </c>
      <c r="G2" s="162" t="s">
        <v>185</v>
      </c>
    </row>
    <row r="3" spans="1:8" ht="18" hidden="1" customHeight="1" outlineLevel="1" collapsed="1">
      <c r="A3" s="456">
        <v>40451</v>
      </c>
      <c r="B3" s="454">
        <v>348</v>
      </c>
      <c r="C3" s="455">
        <v>336</v>
      </c>
      <c r="D3" s="454">
        <v>26</v>
      </c>
      <c r="E3" s="454">
        <v>1266</v>
      </c>
      <c r="F3" s="458">
        <v>3.6379310344827585</v>
      </c>
      <c r="G3" s="457">
        <v>1069</v>
      </c>
      <c r="H3" s="447"/>
    </row>
    <row r="4" spans="1:8" ht="18" hidden="1" customHeight="1" outlineLevel="1">
      <c r="A4" s="456">
        <v>40816</v>
      </c>
      <c r="B4" s="454">
        <v>345</v>
      </c>
      <c r="C4" s="455">
        <v>329</v>
      </c>
      <c r="D4" s="454">
        <v>14</v>
      </c>
      <c r="E4" s="454">
        <v>1414.9999999999998</v>
      </c>
      <c r="F4" s="458">
        <v>4.1014492753623184</v>
      </c>
      <c r="G4" s="457">
        <v>1206</v>
      </c>
      <c r="H4" s="447"/>
    </row>
    <row r="5" spans="1:8" ht="18" hidden="1" customHeight="1" outlineLevel="1">
      <c r="A5" s="456">
        <v>41182</v>
      </c>
      <c r="B5" s="454">
        <v>344</v>
      </c>
      <c r="C5" s="455">
        <v>324</v>
      </c>
      <c r="D5" s="454">
        <v>14</v>
      </c>
      <c r="E5" s="454">
        <v>1518</v>
      </c>
      <c r="F5" s="458">
        <v>4.4127906976744189</v>
      </c>
      <c r="G5" s="457">
        <v>1200</v>
      </c>
      <c r="H5" s="447"/>
    </row>
    <row r="6" spans="1:8" ht="18" hidden="1" customHeight="1" outlineLevel="1">
      <c r="A6" s="456">
        <v>41547</v>
      </c>
      <c r="B6" s="454">
        <v>347</v>
      </c>
      <c r="C6" s="455">
        <v>325</v>
      </c>
      <c r="D6" s="454">
        <v>18</v>
      </c>
      <c r="E6" s="454">
        <v>1593.0000000000002</v>
      </c>
      <c r="F6" s="458">
        <v>4.5907780979827093</v>
      </c>
      <c r="G6" s="457">
        <v>1239</v>
      </c>
      <c r="H6" s="447"/>
    </row>
    <row r="7" spans="1:8" ht="18" hidden="1" customHeight="1" outlineLevel="1">
      <c r="A7" s="456">
        <v>41912</v>
      </c>
      <c r="B7" s="454">
        <v>337</v>
      </c>
      <c r="C7" s="455">
        <v>322</v>
      </c>
      <c r="D7" s="454">
        <v>19</v>
      </c>
      <c r="E7" s="454">
        <v>1586</v>
      </c>
      <c r="F7" s="458">
        <v>4.7062314540059349</v>
      </c>
      <c r="G7" s="457">
        <v>1207</v>
      </c>
      <c r="H7" s="447"/>
    </row>
    <row r="8" spans="1:8" ht="18" hidden="1" customHeight="1" outlineLevel="1">
      <c r="A8" s="456">
        <v>42277</v>
      </c>
      <c r="B8" s="454">
        <v>320</v>
      </c>
      <c r="C8" s="455">
        <v>309</v>
      </c>
      <c r="D8" s="454">
        <v>16</v>
      </c>
      <c r="E8" s="454">
        <v>1556</v>
      </c>
      <c r="F8" s="458">
        <v>4.8624999999999998</v>
      </c>
      <c r="G8" s="457">
        <v>1151</v>
      </c>
      <c r="H8" s="447"/>
    </row>
    <row r="9" spans="1:8" ht="18" hidden="1" customHeight="1" outlineLevel="1">
      <c r="A9" s="456">
        <v>42643</v>
      </c>
      <c r="B9" s="454">
        <v>300</v>
      </c>
      <c r="C9" s="455">
        <v>291</v>
      </c>
      <c r="D9" s="454">
        <v>15</v>
      </c>
      <c r="E9" s="454">
        <v>1601</v>
      </c>
      <c r="F9" s="458">
        <v>5.3366666666666669</v>
      </c>
      <c r="G9" s="457">
        <v>1129</v>
      </c>
      <c r="H9" s="447"/>
    </row>
    <row r="10" spans="1:8" ht="18" hidden="1" customHeight="1" outlineLevel="1">
      <c r="A10" s="456" t="s">
        <v>202</v>
      </c>
      <c r="B10" s="454">
        <v>300</v>
      </c>
      <c r="C10" s="455">
        <v>287</v>
      </c>
      <c r="D10" s="454">
        <v>13</v>
      </c>
      <c r="E10" s="454">
        <v>1676</v>
      </c>
      <c r="F10" s="458">
        <v>5.5866666666666669</v>
      </c>
      <c r="G10" s="457">
        <v>1160</v>
      </c>
      <c r="H10" s="447"/>
    </row>
    <row r="11" spans="1:8" ht="18" customHeight="1" collapsed="1">
      <c r="A11" s="224" t="s">
        <v>152</v>
      </c>
      <c r="B11" s="208">
        <v>292</v>
      </c>
      <c r="C11" s="208">
        <v>277</v>
      </c>
      <c r="D11" s="208">
        <v>15</v>
      </c>
      <c r="E11" s="210">
        <v>1763</v>
      </c>
      <c r="F11" s="209">
        <v>6.0376712328767121</v>
      </c>
      <c r="G11" s="226">
        <v>1210</v>
      </c>
    </row>
    <row r="12" spans="1:8" ht="18" customHeight="1">
      <c r="A12" s="224" t="s">
        <v>153</v>
      </c>
      <c r="B12" s="208">
        <v>296</v>
      </c>
      <c r="C12" s="208">
        <v>283</v>
      </c>
      <c r="D12" s="208">
        <v>13</v>
      </c>
      <c r="E12" s="210">
        <v>1783</v>
      </c>
      <c r="F12" s="209">
        <v>6.0236486486486482</v>
      </c>
      <c r="G12" s="226">
        <v>1230</v>
      </c>
    </row>
    <row r="13" spans="1:8" ht="18" customHeight="1">
      <c r="A13" s="224" t="s">
        <v>154</v>
      </c>
      <c r="B13" s="208">
        <v>298</v>
      </c>
      <c r="C13" s="208">
        <v>283</v>
      </c>
      <c r="D13" s="208">
        <v>15</v>
      </c>
      <c r="E13" s="210">
        <v>1794</v>
      </c>
      <c r="F13" s="209">
        <v>6.0201342281879198</v>
      </c>
      <c r="G13" s="226">
        <v>1242</v>
      </c>
    </row>
    <row r="14" spans="1:8" ht="18" customHeight="1">
      <c r="A14" s="224" t="s">
        <v>186</v>
      </c>
      <c r="B14" s="208">
        <v>295</v>
      </c>
      <c r="C14" s="208">
        <v>280</v>
      </c>
      <c r="D14" s="208">
        <v>15</v>
      </c>
      <c r="E14" s="210">
        <v>1822</v>
      </c>
      <c r="F14" s="209">
        <v>6.1762711864406779</v>
      </c>
      <c r="G14" s="226">
        <v>1259</v>
      </c>
    </row>
    <row r="15" spans="1:8" s="54" customFormat="1" ht="18" customHeight="1" thickBot="1">
      <c r="A15" s="325">
        <v>43738</v>
      </c>
      <c r="B15" s="326">
        <v>294</v>
      </c>
      <c r="C15" s="326">
        <v>282</v>
      </c>
      <c r="D15" s="326">
        <v>12</v>
      </c>
      <c r="E15" s="326">
        <v>1848</v>
      </c>
      <c r="F15" s="327">
        <f>E15/B15</f>
        <v>6.2857142857142856</v>
      </c>
      <c r="G15" s="324">
        <v>1284</v>
      </c>
    </row>
    <row r="16" spans="1:8" s="206" customFormat="1" ht="55.2" customHeight="1">
      <c r="A16" s="491" t="s">
        <v>201</v>
      </c>
      <c r="B16" s="491"/>
      <c r="C16" s="491"/>
      <c r="D16" s="491"/>
      <c r="E16" s="491"/>
      <c r="F16" s="491"/>
      <c r="G16" s="491"/>
    </row>
    <row r="17" spans="1:7" s="206" customFormat="1" ht="23.4" customHeight="1">
      <c r="A17" s="492" t="s">
        <v>77</v>
      </c>
      <c r="B17" s="492"/>
      <c r="C17" s="492"/>
      <c r="D17" s="492"/>
      <c r="E17" s="492"/>
      <c r="F17" s="492"/>
      <c r="G17" s="492"/>
    </row>
    <row r="18" spans="1:7" s="206" customFormat="1" ht="15" customHeight="1">
      <c r="A18" s="223" t="s">
        <v>78</v>
      </c>
      <c r="B18" s="207" t="s">
        <v>62</v>
      </c>
    </row>
    <row r="19" spans="1:7" s="206" customFormat="1" ht="15" customHeight="1">
      <c r="A19" s="223" t="s">
        <v>79</v>
      </c>
      <c r="B19" s="207" t="s">
        <v>80</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26"/>
  <sheetViews>
    <sheetView zoomScale="70" zoomScaleNormal="70"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381" customWidth="1"/>
    <col min="2" max="2" width="11.88671875" style="381" hidden="1" customWidth="1" outlineLevel="1"/>
    <col min="3" max="3" width="11.88671875" style="381" customWidth="1" collapsed="1"/>
    <col min="4" max="4" width="11.88671875" style="381" customWidth="1" outlineLevel="1"/>
    <col min="5" max="5" width="11.88671875" style="379" customWidth="1"/>
    <col min="6" max="6" width="2" style="374" customWidth="1"/>
    <col min="7" max="7" width="43" style="374" customWidth="1"/>
    <col min="8" max="9" width="14.5546875" style="374" customWidth="1"/>
    <col min="10" max="11" width="10.88671875" style="380" customWidth="1"/>
    <col min="12" max="22" width="9.109375" style="380"/>
    <col min="23" max="23" width="16.88671875" style="380" customWidth="1"/>
    <col min="24" max="16384" width="9.109375" style="380"/>
  </cols>
  <sheetData>
    <row r="1" spans="1:10" s="577" customFormat="1" ht="28.8" customHeight="1" thickBot="1">
      <c r="A1" s="577" t="s">
        <v>64</v>
      </c>
    </row>
    <row r="2" spans="1:10" ht="34.799999999999997" customHeight="1" thickBot="1">
      <c r="A2" s="284" t="s">
        <v>37</v>
      </c>
      <c r="B2" s="23" t="s">
        <v>193</v>
      </c>
      <c r="C2" s="23" t="s">
        <v>212</v>
      </c>
      <c r="D2" s="23" t="s">
        <v>196</v>
      </c>
      <c r="E2" s="285" t="s">
        <v>144</v>
      </c>
      <c r="F2" s="379"/>
      <c r="G2" s="284" t="s">
        <v>37</v>
      </c>
      <c r="H2" s="23" t="s">
        <v>212</v>
      </c>
      <c r="I2" s="285" t="s">
        <v>144</v>
      </c>
      <c r="J2" s="286"/>
    </row>
    <row r="3" spans="1:10" ht="19.8" customHeight="1">
      <c r="A3" s="287" t="s">
        <v>109</v>
      </c>
      <c r="B3" s="411">
        <v>3.989041095890411E-2</v>
      </c>
      <c r="C3" s="373">
        <v>4.1589041095890414E-2</v>
      </c>
      <c r="D3" s="373">
        <v>8.011356727340968E-2</v>
      </c>
      <c r="E3" s="411">
        <v>0.15768793092217037</v>
      </c>
      <c r="F3" s="379"/>
      <c r="G3" s="287" t="s">
        <v>111</v>
      </c>
      <c r="H3" s="373">
        <v>-0.10863507734098365</v>
      </c>
      <c r="I3" s="373">
        <v>-9.4086582624049564E-2</v>
      </c>
      <c r="J3" s="286"/>
    </row>
    <row r="4" spans="1:10" ht="19.8" customHeight="1">
      <c r="A4" s="288" t="s">
        <v>149</v>
      </c>
      <c r="B4" s="289">
        <v>2.563995740081822E-2</v>
      </c>
      <c r="C4" s="292">
        <v>3.1273349572793187E-2</v>
      </c>
      <c r="D4" s="292">
        <v>5.5665435756072634E-2</v>
      </c>
      <c r="E4" s="292">
        <v>6.4501403511179722E-2</v>
      </c>
      <c r="F4" s="397"/>
      <c r="G4" s="288" t="s">
        <v>110</v>
      </c>
      <c r="H4" s="292">
        <v>-7.498817568743521E-2</v>
      </c>
      <c r="I4" s="293">
        <v>-8.3731714046182404E-3</v>
      </c>
      <c r="J4" s="286"/>
    </row>
    <row r="5" spans="1:10" ht="19.8" customHeight="1">
      <c r="A5" s="288" t="s">
        <v>106</v>
      </c>
      <c r="B5" s="292">
        <v>-1.3434759787503019E-2</v>
      </c>
      <c r="C5" s="289">
        <v>2.6371859257915634E-2</v>
      </c>
      <c r="D5" s="289">
        <v>4.8338492886963458E-2</v>
      </c>
      <c r="E5" s="116">
        <v>4.0091229024899588E-2</v>
      </c>
      <c r="F5" s="397"/>
      <c r="G5" s="288" t="s">
        <v>107</v>
      </c>
      <c r="H5" s="289">
        <v>-5.4814169253953549E-2</v>
      </c>
      <c r="I5" s="290">
        <v>3.0842679888620106E-2</v>
      </c>
      <c r="J5" s="286"/>
    </row>
    <row r="6" spans="1:10" ht="19.8" customHeight="1">
      <c r="A6" s="288" t="s">
        <v>105</v>
      </c>
      <c r="B6" s="289">
        <v>-1.1290707783760214E-2</v>
      </c>
      <c r="C6" s="290">
        <v>7.9881200295155771E-3</v>
      </c>
      <c r="D6" s="290">
        <v>-1.7172000067737447E-2</v>
      </c>
      <c r="E6" s="289">
        <v>-7.7286672672809198E-2</v>
      </c>
      <c r="F6" s="397"/>
      <c r="G6" s="291" t="s">
        <v>44</v>
      </c>
      <c r="H6" s="293">
        <v>-5.1254264206196158E-2</v>
      </c>
      <c r="I6" s="293">
        <v>-1.385977846116504E-2</v>
      </c>
      <c r="J6" s="286"/>
    </row>
    <row r="7" spans="1:10" ht="19.8" customHeight="1">
      <c r="A7" s="288" t="s">
        <v>148</v>
      </c>
      <c r="B7" s="289">
        <v>1.1984650000000041E-2</v>
      </c>
      <c r="C7" s="295">
        <v>-2.0448739999998633E-3</v>
      </c>
      <c r="D7" s="295">
        <v>2.2091119802116976E-2</v>
      </c>
      <c r="E7" s="293">
        <v>7.5059466059632651E-2</v>
      </c>
      <c r="F7" s="397"/>
      <c r="G7" s="288" t="s">
        <v>108</v>
      </c>
      <c r="H7" s="289">
        <v>-3.1318630617329535E-2</v>
      </c>
      <c r="I7" s="289">
        <v>0.20134496200893492</v>
      </c>
      <c r="J7" s="294"/>
    </row>
    <row r="8" spans="1:10" s="476" customFormat="1" ht="19.8" customHeight="1">
      <c r="A8" s="291" t="s">
        <v>113</v>
      </c>
      <c r="B8" s="289">
        <v>-5.8619280638825197E-3</v>
      </c>
      <c r="C8" s="116">
        <v>-3.6900238685764232E-3</v>
      </c>
      <c r="D8" s="116">
        <v>-4.4304837610220638E-4</v>
      </c>
      <c r="E8" s="290">
        <v>4.9891459637281477E-2</v>
      </c>
      <c r="F8" s="397"/>
      <c r="G8" s="291" t="s">
        <v>181</v>
      </c>
      <c r="H8" s="292">
        <v>-1.9457690829999999E-2</v>
      </c>
      <c r="I8" s="289">
        <v>3.1347958574086787E-2</v>
      </c>
      <c r="J8" s="475"/>
    </row>
    <row r="9" spans="1:10" ht="19.8" customHeight="1">
      <c r="A9" s="291" t="s">
        <v>45</v>
      </c>
      <c r="B9" s="292">
        <v>1.4520133163276128E-2</v>
      </c>
      <c r="C9" s="289">
        <v>-4.6157452160652968E-3</v>
      </c>
      <c r="D9" s="289">
        <v>2.7272423496321307E-2</v>
      </c>
      <c r="E9" s="116">
        <v>9.61657803232423E-2</v>
      </c>
      <c r="F9" s="397"/>
      <c r="G9" s="288" t="s">
        <v>112</v>
      </c>
      <c r="H9" s="290">
        <v>-1.5431964886432281E-2</v>
      </c>
      <c r="I9" s="290">
        <v>8.3536442172489567E-2</v>
      </c>
      <c r="J9" s="286"/>
    </row>
    <row r="10" spans="1:10" ht="19.8" customHeight="1">
      <c r="A10" s="288" t="s">
        <v>0</v>
      </c>
      <c r="B10" s="290">
        <v>-4.7858952344544516E-3</v>
      </c>
      <c r="C10" s="289">
        <v>-7.9122972064598687E-3</v>
      </c>
      <c r="D10" s="289">
        <v>1.0605559439975654E-2</v>
      </c>
      <c r="E10" s="289">
        <v>5.3570814912911269E-2</v>
      </c>
      <c r="F10" s="397"/>
      <c r="G10" s="288" t="s">
        <v>1</v>
      </c>
      <c r="H10" s="289">
        <v>-1.1575934328622134E-2</v>
      </c>
      <c r="I10" s="289">
        <v>-3.6813139544956686E-3</v>
      </c>
      <c r="J10" s="286"/>
    </row>
    <row r="11" spans="1:10" ht="19.8" customHeight="1">
      <c r="A11" s="288" t="s">
        <v>150</v>
      </c>
      <c r="B11" s="289">
        <v>8.9156487002837181E-3</v>
      </c>
      <c r="C11" s="290">
        <v>-1.1132151259539813E-2</v>
      </c>
      <c r="D11" s="290">
        <v>-2.3763932712601465E-2</v>
      </c>
      <c r="E11" s="289">
        <v>5.8087985584709623E-2</v>
      </c>
      <c r="F11" s="397"/>
      <c r="G11" s="288" t="s">
        <v>150</v>
      </c>
      <c r="H11" s="290">
        <v>-1.1132151259539813E-2</v>
      </c>
      <c r="I11" s="289">
        <v>5.8087985584709623E-2</v>
      </c>
      <c r="J11" s="286"/>
    </row>
    <row r="12" spans="1:10" ht="19.8" customHeight="1">
      <c r="A12" s="288" t="s">
        <v>1</v>
      </c>
      <c r="B12" s="289">
        <v>-9.7666297691008583E-3</v>
      </c>
      <c r="C12" s="289">
        <v>-1.1575934328622134E-2</v>
      </c>
      <c r="D12" s="289">
        <v>-2.1128224464311507E-2</v>
      </c>
      <c r="E12" s="289">
        <v>-3.6813139544956686E-3</v>
      </c>
      <c r="F12" s="397"/>
      <c r="G12" s="288" t="s">
        <v>0</v>
      </c>
      <c r="H12" s="289">
        <v>-7.9122972064598687E-3</v>
      </c>
      <c r="I12" s="289">
        <v>5.3570814912911269E-2</v>
      </c>
      <c r="J12" s="286"/>
    </row>
    <row r="13" spans="1:10" ht="19.8" customHeight="1">
      <c r="A13" s="288" t="s">
        <v>112</v>
      </c>
      <c r="B13" s="289">
        <v>3.9604418625412308E-2</v>
      </c>
      <c r="C13" s="290">
        <v>-1.5431964886432281E-2</v>
      </c>
      <c r="D13" s="290">
        <v>1.0423443615370065E-2</v>
      </c>
      <c r="E13" s="290">
        <v>8.3536442172489567E-2</v>
      </c>
      <c r="F13" s="397"/>
      <c r="G13" s="291" t="s">
        <v>45</v>
      </c>
      <c r="H13" s="289">
        <v>-4.6157452160652968E-3</v>
      </c>
      <c r="I13" s="116">
        <v>9.61657803232423E-2</v>
      </c>
      <c r="J13" s="286"/>
    </row>
    <row r="14" spans="1:10" ht="19.8" customHeight="1">
      <c r="A14" s="291" t="s">
        <v>181</v>
      </c>
      <c r="B14" s="295">
        <v>-1.1661854253386362E-2</v>
      </c>
      <c r="C14" s="292">
        <v>-1.9457690829999999E-2</v>
      </c>
      <c r="D14" s="292">
        <v>-1.8495911014775102E-2</v>
      </c>
      <c r="E14" s="289">
        <v>3.1347958574086787E-2</v>
      </c>
      <c r="F14" s="397"/>
      <c r="G14" s="291" t="s">
        <v>113</v>
      </c>
      <c r="H14" s="116">
        <v>-3.6900238685764232E-3</v>
      </c>
      <c r="I14" s="290">
        <v>4.9891459637281477E-2</v>
      </c>
      <c r="J14" s="286"/>
    </row>
    <row r="15" spans="1:10" ht="19.8" customHeight="1">
      <c r="A15" s="288" t="s">
        <v>108</v>
      </c>
      <c r="B15" s="289">
        <v>-5.5635339472821954E-2</v>
      </c>
      <c r="C15" s="289">
        <v>-3.1318630617329535E-2</v>
      </c>
      <c r="D15" s="289">
        <v>-6.3545378585191381E-3</v>
      </c>
      <c r="E15" s="289">
        <v>0.20134496200893492</v>
      </c>
      <c r="F15" s="397"/>
      <c r="G15" s="288" t="s">
        <v>148</v>
      </c>
      <c r="H15" s="295">
        <v>-2.0448739999998633E-3</v>
      </c>
      <c r="I15" s="293">
        <v>7.5059466059632651E-2</v>
      </c>
      <c r="J15" s="294"/>
    </row>
    <row r="16" spans="1:10" ht="19.8" customHeight="1">
      <c r="A16" s="291" t="s">
        <v>44</v>
      </c>
      <c r="B16" s="292">
        <v>-2.3806448909020873E-2</v>
      </c>
      <c r="C16" s="293">
        <v>-5.1254264206196158E-2</v>
      </c>
      <c r="D16" s="293">
        <v>-5.3221983847619669E-2</v>
      </c>
      <c r="E16" s="293">
        <v>-1.385977846116504E-2</v>
      </c>
      <c r="F16" s="397"/>
      <c r="G16" s="288" t="s">
        <v>105</v>
      </c>
      <c r="H16" s="290">
        <v>7.9881200295155771E-3</v>
      </c>
      <c r="I16" s="289">
        <v>-7.7286672672809198E-2</v>
      </c>
      <c r="J16" s="286"/>
    </row>
    <row r="17" spans="1:11" ht="19.8" customHeight="1">
      <c r="A17" s="288" t="s">
        <v>107</v>
      </c>
      <c r="B17" s="116">
        <v>-4.1355542791499111E-2</v>
      </c>
      <c r="C17" s="289">
        <v>-5.4814169253953549E-2</v>
      </c>
      <c r="D17" s="289">
        <v>-4.4531010407041438E-2</v>
      </c>
      <c r="E17" s="290">
        <v>3.0842679888620106E-2</v>
      </c>
      <c r="F17" s="397"/>
      <c r="G17" s="288" t="s">
        <v>106</v>
      </c>
      <c r="H17" s="289">
        <v>2.6371859257915634E-2</v>
      </c>
      <c r="I17" s="116">
        <v>4.0091229024899588E-2</v>
      </c>
      <c r="J17" s="286"/>
    </row>
    <row r="18" spans="1:11" ht="19.8" customHeight="1">
      <c r="A18" s="288" t="s">
        <v>110</v>
      </c>
      <c r="B18" s="293">
        <v>-2.8948750542468371E-2</v>
      </c>
      <c r="C18" s="292">
        <v>-7.498817568743521E-2</v>
      </c>
      <c r="D18" s="292">
        <v>-7.288104927934469E-2</v>
      </c>
      <c r="E18" s="293">
        <v>-8.3731714046182404E-3</v>
      </c>
      <c r="F18" s="397"/>
      <c r="G18" s="288" t="s">
        <v>149</v>
      </c>
      <c r="H18" s="292">
        <v>3.1273349572793187E-2</v>
      </c>
      <c r="I18" s="292">
        <v>6.4501403511179722E-2</v>
      </c>
      <c r="J18" s="286"/>
    </row>
    <row r="19" spans="1:11" ht="19.8" customHeight="1">
      <c r="A19" s="288" t="s">
        <v>111</v>
      </c>
      <c r="B19" s="290">
        <v>-2.1333558214323145E-2</v>
      </c>
      <c r="C19" s="289">
        <v>-0.10863507734098365</v>
      </c>
      <c r="D19" s="289">
        <v>-0.12231663863429865</v>
      </c>
      <c r="E19" s="289">
        <v>-9.4086582624049564E-2</v>
      </c>
      <c r="F19" s="397"/>
      <c r="G19" s="288" t="s">
        <v>109</v>
      </c>
      <c r="H19" s="289">
        <v>4.1589041095890414E-2</v>
      </c>
      <c r="I19" s="290">
        <v>0.15768793092217037</v>
      </c>
      <c r="J19" s="286"/>
    </row>
    <row r="20" spans="1:11" ht="19.8" customHeight="1" thickBot="1">
      <c r="A20" s="296" t="s">
        <v>50</v>
      </c>
      <c r="B20" s="297" t="s">
        <v>51</v>
      </c>
      <c r="C20" s="297" t="s">
        <v>51</v>
      </c>
      <c r="D20" s="297" t="s">
        <v>51</v>
      </c>
      <c r="E20" s="298" t="s">
        <v>51</v>
      </c>
      <c r="F20" s="379"/>
      <c r="G20" s="375" t="s">
        <v>50</v>
      </c>
      <c r="H20" s="376" t="s">
        <v>51</v>
      </c>
      <c r="I20" s="377" t="s">
        <v>51</v>
      </c>
      <c r="J20" s="286"/>
    </row>
    <row r="21" spans="1:11" ht="39" customHeight="1">
      <c r="A21" s="578" t="s">
        <v>217</v>
      </c>
      <c r="B21" s="578"/>
      <c r="C21" s="578"/>
      <c r="D21" s="578"/>
      <c r="E21" s="578"/>
      <c r="G21" s="580" t="s">
        <v>178</v>
      </c>
      <c r="H21" s="580"/>
      <c r="I21" s="580"/>
      <c r="J21" s="580"/>
      <c r="K21" s="580"/>
    </row>
    <row r="22" spans="1:11" ht="18" customHeight="1">
      <c r="A22" s="579" t="s">
        <v>182</v>
      </c>
      <c r="B22" s="579"/>
      <c r="C22" s="579"/>
      <c r="D22" s="579"/>
      <c r="E22" s="579"/>
    </row>
    <row r="23" spans="1:11" ht="46.8" customHeight="1">
      <c r="A23" s="579" t="s">
        <v>200</v>
      </c>
      <c r="B23" s="579"/>
      <c r="C23" s="579"/>
      <c r="D23" s="579"/>
      <c r="E23" s="579"/>
    </row>
    <row r="24" spans="1:11" ht="61.8" customHeight="1">
      <c r="A24" s="579" t="s">
        <v>183</v>
      </c>
      <c r="B24" s="579"/>
      <c r="C24" s="579"/>
      <c r="D24" s="579"/>
      <c r="E24" s="579"/>
    </row>
    <row r="25" spans="1:11" ht="13.2" customHeight="1"/>
    <row r="26" spans="1:11" ht="13.2" customHeight="1"/>
  </sheetData>
  <sortState ref="A49:B65">
    <sortCondition descending="1" ref="B49:B65"/>
  </sortState>
  <mergeCells count="6">
    <mergeCell ref="A1:XFD1"/>
    <mergeCell ref="A21:E21"/>
    <mergeCell ref="A22:E22"/>
    <mergeCell ref="A23:E23"/>
    <mergeCell ref="A24:E24"/>
    <mergeCell ref="G21:K21"/>
  </mergeCells>
  <conditionalFormatting sqref="A1:XFD1048576">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50"/>
  <sheetViews>
    <sheetView zoomScale="70" zoomScaleNormal="70" workbookViewId="0">
      <selection sqref="A1:XFD1"/>
    </sheetView>
  </sheetViews>
  <sheetFormatPr defaultColWidth="9.109375" defaultRowHeight="13.2" outlineLevelRow="1"/>
  <cols>
    <col min="1" max="1" width="19.109375" style="215" customWidth="1"/>
    <col min="2" max="2" width="11.109375" style="215" customWidth="1"/>
    <col min="3" max="4" width="10" style="215" customWidth="1"/>
    <col min="5" max="5" width="11.21875" style="215" customWidth="1"/>
    <col min="6" max="14" width="10" style="215" customWidth="1"/>
    <col min="15" max="15" width="9.77734375" style="215" customWidth="1"/>
    <col min="16" max="16" width="11.44140625" style="215" customWidth="1"/>
    <col min="17" max="17" width="11.77734375" style="215" bestFit="1" customWidth="1"/>
    <col min="18" max="21" width="9.77734375" style="215" customWidth="1"/>
    <col min="22" max="16384" width="9.109375" style="215"/>
  </cols>
  <sheetData>
    <row r="1" spans="1:21" s="496" customFormat="1" ht="25.2" customHeight="1" thickBot="1">
      <c r="A1" s="495" t="s">
        <v>61</v>
      </c>
      <c r="B1" s="495"/>
      <c r="C1" s="495"/>
      <c r="D1" s="495"/>
      <c r="E1" s="495"/>
      <c r="F1" s="495"/>
      <c r="G1" s="495"/>
      <c r="H1" s="495"/>
      <c r="I1" s="495"/>
      <c r="J1" s="495"/>
      <c r="K1" s="495"/>
      <c r="L1" s="495"/>
      <c r="M1" s="495"/>
      <c r="N1" s="495"/>
      <c r="O1" s="495"/>
      <c r="P1" s="495"/>
      <c r="Q1" s="495"/>
      <c r="R1" s="495"/>
      <c r="S1" s="495"/>
      <c r="T1" s="495"/>
      <c r="U1" s="495"/>
    </row>
    <row r="2" spans="1:21" ht="17.25" customHeight="1" outlineLevel="1">
      <c r="A2" s="497" t="s">
        <v>52</v>
      </c>
      <c r="B2" s="499" t="s">
        <v>6</v>
      </c>
      <c r="C2" s="501" t="s">
        <v>53</v>
      </c>
      <c r="D2" s="502"/>
      <c r="E2" s="502"/>
      <c r="F2" s="502"/>
      <c r="G2" s="502"/>
      <c r="H2" s="502"/>
      <c r="I2" s="502"/>
      <c r="J2" s="502"/>
      <c r="K2" s="497"/>
      <c r="L2" s="501" t="s">
        <v>54</v>
      </c>
      <c r="M2" s="502"/>
      <c r="N2" s="502"/>
    </row>
    <row r="3" spans="1:21" ht="17.25" customHeight="1" outlineLevel="1" thickBot="1">
      <c r="A3" s="498"/>
      <c r="B3" s="500"/>
      <c r="C3" s="47" t="s">
        <v>94</v>
      </c>
      <c r="D3" s="47" t="s">
        <v>95</v>
      </c>
      <c r="E3" s="47" t="s">
        <v>96</v>
      </c>
      <c r="F3" s="47" t="s">
        <v>97</v>
      </c>
      <c r="G3" s="47" t="s">
        <v>19</v>
      </c>
      <c r="H3" s="47" t="s">
        <v>20</v>
      </c>
      <c r="I3" s="47" t="s">
        <v>98</v>
      </c>
      <c r="J3" s="47" t="s">
        <v>100</v>
      </c>
      <c r="K3" s="51" t="s">
        <v>21</v>
      </c>
      <c r="L3" s="47" t="s">
        <v>20</v>
      </c>
      <c r="M3" s="47" t="s">
        <v>100</v>
      </c>
      <c r="N3" s="52" t="s">
        <v>21</v>
      </c>
    </row>
    <row r="4" spans="1:21" ht="18.600000000000001" customHeight="1" outlineLevel="1">
      <c r="A4" s="225">
        <v>43373</v>
      </c>
      <c r="B4" s="48">
        <f t="shared" ref="B4:B7" si="0">SUM(C4:N4)</f>
        <v>1210</v>
      </c>
      <c r="C4" s="229">
        <v>13</v>
      </c>
      <c r="D4" s="230">
        <v>6</v>
      </c>
      <c r="E4" s="229">
        <v>19</v>
      </c>
      <c r="F4" s="230">
        <v>3</v>
      </c>
      <c r="G4" s="230">
        <v>3</v>
      </c>
      <c r="H4" s="229">
        <v>28</v>
      </c>
      <c r="I4" s="229">
        <v>1</v>
      </c>
      <c r="J4" s="229">
        <v>1</v>
      </c>
      <c r="K4" s="49">
        <v>740</v>
      </c>
      <c r="L4" s="229">
        <v>52</v>
      </c>
      <c r="M4" s="230">
        <v>1</v>
      </c>
      <c r="N4" s="50">
        <v>343</v>
      </c>
    </row>
    <row r="5" spans="1:21" ht="18.600000000000001" customHeight="1" outlineLevel="1">
      <c r="A5" s="231">
        <v>43465</v>
      </c>
      <c r="B5" s="48">
        <f t="shared" si="0"/>
        <v>1230</v>
      </c>
      <c r="C5" s="229">
        <v>13</v>
      </c>
      <c r="D5" s="230">
        <v>6</v>
      </c>
      <c r="E5" s="229">
        <v>19</v>
      </c>
      <c r="F5" s="230">
        <v>3</v>
      </c>
      <c r="G5" s="230">
        <v>3</v>
      </c>
      <c r="H5" s="229">
        <v>27</v>
      </c>
      <c r="I5" s="229">
        <v>1</v>
      </c>
      <c r="J5" s="229">
        <v>1</v>
      </c>
      <c r="K5" s="49">
        <v>742</v>
      </c>
      <c r="L5" s="229">
        <v>51</v>
      </c>
      <c r="M5" s="230">
        <v>1</v>
      </c>
      <c r="N5" s="50">
        <v>363</v>
      </c>
    </row>
    <row r="6" spans="1:21" ht="18.600000000000001" customHeight="1" outlineLevel="1">
      <c r="A6" s="231">
        <v>43555</v>
      </c>
      <c r="B6" s="48">
        <f t="shared" si="0"/>
        <v>1242</v>
      </c>
      <c r="C6" s="229">
        <v>12</v>
      </c>
      <c r="D6" s="230">
        <v>7</v>
      </c>
      <c r="E6" s="229">
        <v>19</v>
      </c>
      <c r="F6" s="230">
        <v>3</v>
      </c>
      <c r="G6" s="230">
        <v>3</v>
      </c>
      <c r="H6" s="229">
        <v>28</v>
      </c>
      <c r="I6" s="229">
        <v>1</v>
      </c>
      <c r="J6" s="229">
        <v>1</v>
      </c>
      <c r="K6" s="49">
        <v>742</v>
      </c>
      <c r="L6" s="229">
        <v>51</v>
      </c>
      <c r="M6" s="230">
        <v>1</v>
      </c>
      <c r="N6" s="50">
        <v>374</v>
      </c>
    </row>
    <row r="7" spans="1:21" ht="18.600000000000001" customHeight="1" outlineLevel="1">
      <c r="A7" s="231">
        <v>43646</v>
      </c>
      <c r="B7" s="53">
        <f t="shared" si="0"/>
        <v>1259</v>
      </c>
      <c r="C7" s="229">
        <v>12</v>
      </c>
      <c r="D7" s="230">
        <v>7</v>
      </c>
      <c r="E7" s="229">
        <v>18</v>
      </c>
      <c r="F7" s="230">
        <v>3</v>
      </c>
      <c r="G7" s="230">
        <v>3</v>
      </c>
      <c r="H7" s="229">
        <v>28</v>
      </c>
      <c r="I7" s="229">
        <v>1</v>
      </c>
      <c r="J7" s="229">
        <v>1</v>
      </c>
      <c r="K7" s="49">
        <v>743</v>
      </c>
      <c r="L7" s="229">
        <v>49</v>
      </c>
      <c r="M7" s="230">
        <v>1</v>
      </c>
      <c r="N7" s="50">
        <v>393</v>
      </c>
    </row>
    <row r="8" spans="1:21" ht="18.600000000000001" customHeight="1" outlineLevel="1" thickBot="1">
      <c r="A8" s="225">
        <v>43738</v>
      </c>
      <c r="B8" s="67">
        <f>SUM(C8:N8)</f>
        <v>1284</v>
      </c>
      <c r="C8" s="232">
        <v>12</v>
      </c>
      <c r="D8" s="233">
        <v>7</v>
      </c>
      <c r="E8" s="232">
        <v>17</v>
      </c>
      <c r="F8" s="233">
        <v>3</v>
      </c>
      <c r="G8" s="233">
        <v>3</v>
      </c>
      <c r="H8" s="232">
        <v>27</v>
      </c>
      <c r="I8" s="232">
        <v>1</v>
      </c>
      <c r="J8" s="232">
        <v>2</v>
      </c>
      <c r="K8" s="68">
        <v>744</v>
      </c>
      <c r="L8" s="232">
        <v>47</v>
      </c>
      <c r="M8" s="233">
        <v>2</v>
      </c>
      <c r="N8" s="227">
        <v>419</v>
      </c>
    </row>
    <row r="9" spans="1:21" ht="18.600000000000001" customHeight="1" outlineLevel="1">
      <c r="A9" s="493" t="s">
        <v>203</v>
      </c>
      <c r="B9" s="147">
        <v>25</v>
      </c>
      <c r="C9" s="383">
        <v>0</v>
      </c>
      <c r="D9" s="383">
        <v>0</v>
      </c>
      <c r="E9" s="383">
        <v>-1</v>
      </c>
      <c r="F9" s="383">
        <v>0</v>
      </c>
      <c r="G9" s="383">
        <v>0</v>
      </c>
      <c r="H9" s="383">
        <v>-1</v>
      </c>
      <c r="I9" s="383">
        <v>0</v>
      </c>
      <c r="J9" s="383">
        <v>1</v>
      </c>
      <c r="K9" s="383">
        <v>1</v>
      </c>
      <c r="L9" s="383">
        <v>-2</v>
      </c>
      <c r="M9" s="383">
        <v>1</v>
      </c>
      <c r="N9" s="384">
        <v>26</v>
      </c>
    </row>
    <row r="10" spans="1:21" ht="18.600000000000001" customHeight="1" outlineLevel="1">
      <c r="A10" s="494"/>
      <c r="B10" s="148">
        <v>1.9857029388403502E-2</v>
      </c>
      <c r="C10" s="385">
        <v>0</v>
      </c>
      <c r="D10" s="385">
        <v>0</v>
      </c>
      <c r="E10" s="385">
        <v>-5.555555555555558E-2</v>
      </c>
      <c r="F10" s="385">
        <v>0</v>
      </c>
      <c r="G10" s="385">
        <v>0</v>
      </c>
      <c r="H10" s="385">
        <v>-3.5714285714285698E-2</v>
      </c>
      <c r="I10" s="385">
        <v>0</v>
      </c>
      <c r="J10" s="385">
        <v>1</v>
      </c>
      <c r="K10" s="385">
        <v>1.3458950201883368E-3</v>
      </c>
      <c r="L10" s="385">
        <v>-4.081632653061229E-2</v>
      </c>
      <c r="M10" s="385">
        <v>1</v>
      </c>
      <c r="N10" s="386">
        <v>6.61577608142494E-2</v>
      </c>
    </row>
    <row r="11" spans="1:21" ht="18.600000000000001" customHeight="1" outlineLevel="1">
      <c r="A11" s="511" t="s">
        <v>187</v>
      </c>
      <c r="B11" s="155">
        <v>54</v>
      </c>
      <c r="C11" s="157">
        <v>-1</v>
      </c>
      <c r="D11" s="157">
        <v>1</v>
      </c>
      <c r="E11" s="157">
        <v>-2</v>
      </c>
      <c r="F11" s="157">
        <v>0</v>
      </c>
      <c r="G11" s="157">
        <v>0</v>
      </c>
      <c r="H11" s="157">
        <v>0</v>
      </c>
      <c r="I11" s="157">
        <v>0</v>
      </c>
      <c r="J11" s="157">
        <v>1</v>
      </c>
      <c r="K11" s="157">
        <v>2</v>
      </c>
      <c r="L11" s="157">
        <v>-4</v>
      </c>
      <c r="M11" s="157">
        <v>1</v>
      </c>
      <c r="N11" s="158">
        <v>56</v>
      </c>
    </row>
    <row r="12" spans="1:21" ht="18.600000000000001" customHeight="1" outlineLevel="1">
      <c r="A12" s="512"/>
      <c r="B12" s="148">
        <v>4.3902439024390283E-2</v>
      </c>
      <c r="C12" s="385">
        <v>-7.6923076923076872E-2</v>
      </c>
      <c r="D12" s="385">
        <v>0.16666666666666674</v>
      </c>
      <c r="E12" s="385">
        <v>-0.10526315789473684</v>
      </c>
      <c r="F12" s="385">
        <v>0</v>
      </c>
      <c r="G12" s="385">
        <v>0</v>
      </c>
      <c r="H12" s="385">
        <v>0</v>
      </c>
      <c r="I12" s="385">
        <v>0</v>
      </c>
      <c r="J12" s="385">
        <v>1</v>
      </c>
      <c r="K12" s="385">
        <v>2.6954177897573484E-3</v>
      </c>
      <c r="L12" s="385">
        <v>-7.8431372549019662E-2</v>
      </c>
      <c r="M12" s="385">
        <v>1</v>
      </c>
      <c r="N12" s="386">
        <v>0.154269972451791</v>
      </c>
    </row>
    <row r="13" spans="1:21" ht="18.600000000000001" customHeight="1" outlineLevel="1">
      <c r="A13" s="506" t="s">
        <v>155</v>
      </c>
      <c r="B13" s="149">
        <v>74</v>
      </c>
      <c r="C13" s="387">
        <v>-1</v>
      </c>
      <c r="D13" s="387">
        <v>1</v>
      </c>
      <c r="E13" s="388">
        <v>-2</v>
      </c>
      <c r="F13" s="388">
        <v>0</v>
      </c>
      <c r="G13" s="388">
        <v>0</v>
      </c>
      <c r="H13" s="388">
        <v>-1</v>
      </c>
      <c r="I13" s="388">
        <v>0</v>
      </c>
      <c r="J13" s="388">
        <v>1</v>
      </c>
      <c r="K13" s="388">
        <v>4</v>
      </c>
      <c r="L13" s="388">
        <v>-5</v>
      </c>
      <c r="M13" s="388">
        <v>1</v>
      </c>
      <c r="N13" s="389">
        <v>76</v>
      </c>
      <c r="P13" s="34"/>
      <c r="Q13" s="234" t="s">
        <v>9</v>
      </c>
      <c r="R13" s="234" t="s">
        <v>2</v>
      </c>
      <c r="S13" s="234" t="s">
        <v>48</v>
      </c>
      <c r="T13" s="234" t="s">
        <v>26</v>
      </c>
    </row>
    <row r="14" spans="1:21" ht="18.600000000000001" customHeight="1" outlineLevel="1" thickBot="1">
      <c r="A14" s="507"/>
      <c r="B14" s="150">
        <v>6.1157024793388359E-2</v>
      </c>
      <c r="C14" s="390">
        <v>-7.6923076923076872E-2</v>
      </c>
      <c r="D14" s="390">
        <v>0.16666666666666674</v>
      </c>
      <c r="E14" s="390">
        <v>-0.10526315789473684</v>
      </c>
      <c r="F14" s="390">
        <v>0</v>
      </c>
      <c r="G14" s="390">
        <v>0</v>
      </c>
      <c r="H14" s="390">
        <v>-3.5714285714285698E-2</v>
      </c>
      <c r="I14" s="390">
        <v>0</v>
      </c>
      <c r="J14" s="390">
        <v>1</v>
      </c>
      <c r="K14" s="390">
        <v>5.4054054054053502E-3</v>
      </c>
      <c r="L14" s="390">
        <v>-9.6153846153846145E-2</v>
      </c>
      <c r="M14" s="390">
        <v>1</v>
      </c>
      <c r="N14" s="391">
        <v>0.22157434402332354</v>
      </c>
      <c r="P14" s="34">
        <f>A8</f>
        <v>43738</v>
      </c>
      <c r="Q14" s="215">
        <f>C8+D8</f>
        <v>19</v>
      </c>
      <c r="R14" s="215">
        <f>F8+E8</f>
        <v>20</v>
      </c>
      <c r="S14" s="215">
        <f>G8+H8+M8+I8+J8+L8</f>
        <v>82</v>
      </c>
      <c r="T14" s="215">
        <f>K8+N8</f>
        <v>1163</v>
      </c>
      <c r="U14" s="215">
        <f>SUM(Q14:T14)</f>
        <v>1284</v>
      </c>
    </row>
    <row r="15" spans="1:21" ht="28.8" customHeight="1" outlineLevel="1">
      <c r="A15" s="515" t="s">
        <v>138</v>
      </c>
      <c r="B15" s="515"/>
      <c r="C15" s="515"/>
      <c r="D15" s="515"/>
      <c r="E15" s="515"/>
      <c r="F15" s="515"/>
      <c r="G15" s="515"/>
      <c r="H15" s="515"/>
      <c r="I15" s="515"/>
      <c r="J15" s="515"/>
      <c r="K15" s="515"/>
      <c r="L15" s="515"/>
      <c r="M15" s="515"/>
      <c r="N15" s="515"/>
    </row>
    <row r="16" spans="1:21" ht="39" customHeight="1" outlineLevel="1">
      <c r="A16" s="524" t="s">
        <v>197</v>
      </c>
      <c r="B16" s="524"/>
      <c r="C16" s="524"/>
      <c r="D16" s="524"/>
      <c r="E16" s="524"/>
      <c r="F16" s="524"/>
      <c r="G16" s="524"/>
      <c r="H16" s="524"/>
      <c r="I16" s="524"/>
      <c r="J16" s="524"/>
      <c r="K16" s="524"/>
      <c r="L16" s="524"/>
      <c r="M16" s="524"/>
      <c r="N16" s="524"/>
    </row>
    <row r="17" spans="1:24" s="516" customFormat="1" ht="13.5" customHeight="1"/>
    <row r="18" spans="1:24" s="517" customFormat="1" ht="21.75" customHeight="1" thickBot="1">
      <c r="A18" s="517" t="s">
        <v>115</v>
      </c>
    </row>
    <row r="19" spans="1:24" ht="18" customHeight="1" outlineLevel="1">
      <c r="A19" s="518" t="s">
        <v>74</v>
      </c>
      <c r="B19" s="520" t="s">
        <v>6</v>
      </c>
      <c r="C19" s="522" t="s">
        <v>9</v>
      </c>
      <c r="D19" s="522"/>
      <c r="E19" s="522"/>
      <c r="F19" s="522" t="s">
        <v>2</v>
      </c>
      <c r="G19" s="522"/>
      <c r="H19" s="522"/>
      <c r="I19" s="520" t="s">
        <v>118</v>
      </c>
      <c r="J19" s="523"/>
      <c r="K19" s="523"/>
      <c r="L19" s="523"/>
      <c r="M19" s="523"/>
      <c r="O19" s="505" t="s">
        <v>122</v>
      </c>
      <c r="P19" s="505" t="s">
        <v>125</v>
      </c>
      <c r="Q19" s="505" t="s">
        <v>123</v>
      </c>
      <c r="R19" s="505" t="s">
        <v>126</v>
      </c>
      <c r="S19" s="505" t="s">
        <v>124</v>
      </c>
      <c r="T19" s="505" t="s">
        <v>128</v>
      </c>
      <c r="U19" s="505" t="s">
        <v>127</v>
      </c>
      <c r="V19" s="505" t="s">
        <v>136</v>
      </c>
    </row>
    <row r="20" spans="1:24" ht="18" customHeight="1" outlineLevel="1" thickBot="1">
      <c r="A20" s="519"/>
      <c r="B20" s="521"/>
      <c r="C20" s="174" t="s">
        <v>119</v>
      </c>
      <c r="D20" s="174" t="s">
        <v>120</v>
      </c>
      <c r="E20" s="173" t="s">
        <v>6</v>
      </c>
      <c r="F20" s="174" t="s">
        <v>119</v>
      </c>
      <c r="G20" s="174" t="s">
        <v>120</v>
      </c>
      <c r="H20" s="173" t="s">
        <v>6</v>
      </c>
      <c r="I20" s="174" t="s">
        <v>119</v>
      </c>
      <c r="J20" s="174" t="s">
        <v>121</v>
      </c>
      <c r="K20" s="174" t="s">
        <v>135</v>
      </c>
      <c r="L20" s="174" t="s">
        <v>120</v>
      </c>
      <c r="M20" s="228" t="s">
        <v>6</v>
      </c>
      <c r="O20" s="505"/>
      <c r="P20" s="505"/>
      <c r="Q20" s="505"/>
      <c r="R20" s="505"/>
      <c r="S20" s="505"/>
      <c r="T20" s="505"/>
      <c r="U20" s="505"/>
      <c r="V20" s="505"/>
    </row>
    <row r="21" spans="1:24" ht="18" customHeight="1" outlineLevel="1" thickBot="1">
      <c r="A21" s="235">
        <v>43373</v>
      </c>
      <c r="B21" s="170">
        <f t="shared" ref="B21:B24" si="1">SUM(E21,H21,M21)</f>
        <v>91</v>
      </c>
      <c r="C21" s="168">
        <v>13</v>
      </c>
      <c r="D21" s="169">
        <v>6</v>
      </c>
      <c r="E21" s="167">
        <v>19</v>
      </c>
      <c r="F21" s="168">
        <v>18</v>
      </c>
      <c r="G21" s="169">
        <v>3</v>
      </c>
      <c r="H21" s="167">
        <v>21</v>
      </c>
      <c r="I21" s="168">
        <v>3</v>
      </c>
      <c r="J21" s="168">
        <v>46</v>
      </c>
      <c r="K21" s="169">
        <v>1</v>
      </c>
      <c r="L21" s="169">
        <v>1</v>
      </c>
      <c r="M21" s="170">
        <v>51</v>
      </c>
      <c r="N21" s="215">
        <f>SUM(O21:V21)</f>
        <v>84</v>
      </c>
      <c r="O21" s="237">
        <f>C25</f>
        <v>12</v>
      </c>
      <c r="P21" s="238">
        <f>D25</f>
        <v>7</v>
      </c>
      <c r="Q21" s="238">
        <f>F25</f>
        <v>3</v>
      </c>
      <c r="R21" s="238">
        <f>G25</f>
        <v>16</v>
      </c>
      <c r="S21" s="171">
        <f>I25</f>
        <v>3</v>
      </c>
      <c r="T21" s="171">
        <f>J25</f>
        <v>41</v>
      </c>
      <c r="U21" s="172">
        <f>L25</f>
        <v>1</v>
      </c>
      <c r="V21" s="215">
        <f>K25</f>
        <v>1</v>
      </c>
    </row>
    <row r="22" spans="1:24" ht="18" customHeight="1" outlineLevel="1">
      <c r="A22" s="231">
        <v>43465</v>
      </c>
      <c r="B22" s="166">
        <f t="shared" si="1"/>
        <v>89</v>
      </c>
      <c r="C22" s="163">
        <v>13</v>
      </c>
      <c r="D22" s="164">
        <v>6</v>
      </c>
      <c r="E22" s="165">
        <v>19</v>
      </c>
      <c r="F22" s="163">
        <v>18</v>
      </c>
      <c r="G22" s="164">
        <v>3</v>
      </c>
      <c r="H22" s="165">
        <v>21</v>
      </c>
      <c r="I22" s="163">
        <v>3</v>
      </c>
      <c r="J22" s="163">
        <v>44</v>
      </c>
      <c r="K22" s="164">
        <v>1</v>
      </c>
      <c r="L22" s="164">
        <v>1</v>
      </c>
      <c r="M22" s="166">
        <v>49</v>
      </c>
    </row>
    <row r="23" spans="1:24" ht="18" customHeight="1" outlineLevel="1">
      <c r="A23" s="231">
        <v>43555</v>
      </c>
      <c r="B23" s="166">
        <f t="shared" si="1"/>
        <v>89</v>
      </c>
      <c r="C23" s="163">
        <v>12</v>
      </c>
      <c r="D23" s="164">
        <v>7</v>
      </c>
      <c r="E23" s="165">
        <v>19</v>
      </c>
      <c r="F23" s="163">
        <v>18</v>
      </c>
      <c r="G23" s="164">
        <v>3</v>
      </c>
      <c r="H23" s="165">
        <v>21</v>
      </c>
      <c r="I23" s="163">
        <v>3</v>
      </c>
      <c r="J23" s="163">
        <v>44</v>
      </c>
      <c r="K23" s="164">
        <v>1</v>
      </c>
      <c r="L23" s="164">
        <v>1</v>
      </c>
      <c r="M23" s="166">
        <v>49</v>
      </c>
    </row>
    <row r="24" spans="1:24" ht="18" customHeight="1" outlineLevel="1">
      <c r="A24" s="231">
        <v>43646</v>
      </c>
      <c r="B24" s="166">
        <f t="shared" si="1"/>
        <v>86</v>
      </c>
      <c r="C24" s="163">
        <v>12</v>
      </c>
      <c r="D24" s="164">
        <v>7</v>
      </c>
      <c r="E24" s="165">
        <v>19</v>
      </c>
      <c r="F24" s="163">
        <v>17</v>
      </c>
      <c r="G24" s="164">
        <v>3</v>
      </c>
      <c r="H24" s="165">
        <v>20</v>
      </c>
      <c r="I24" s="163">
        <v>3</v>
      </c>
      <c r="J24" s="163">
        <v>42</v>
      </c>
      <c r="K24" s="164">
        <v>1</v>
      </c>
      <c r="L24" s="164">
        <v>1</v>
      </c>
      <c r="M24" s="166">
        <v>47</v>
      </c>
    </row>
    <row r="25" spans="1:24" ht="18" customHeight="1" outlineLevel="1" thickBot="1">
      <c r="A25" s="225">
        <v>43738</v>
      </c>
      <c r="B25" s="236">
        <f>SUM(E25,H25,M25)</f>
        <v>84</v>
      </c>
      <c r="C25" s="237">
        <v>12</v>
      </c>
      <c r="D25" s="237">
        <v>7</v>
      </c>
      <c r="E25" s="459">
        <f>SUM(C25:D25)</f>
        <v>19</v>
      </c>
      <c r="F25" s="237">
        <v>3</v>
      </c>
      <c r="G25" s="237">
        <v>16</v>
      </c>
      <c r="H25" s="459">
        <f>SUM(F25:G25)</f>
        <v>19</v>
      </c>
      <c r="I25" s="460">
        <v>3</v>
      </c>
      <c r="J25" s="460">
        <v>41</v>
      </c>
      <c r="K25" s="461">
        <v>1</v>
      </c>
      <c r="L25" s="461">
        <v>1</v>
      </c>
      <c r="M25" s="462">
        <f>SUM(I25:L25)</f>
        <v>46</v>
      </c>
    </row>
    <row r="26" spans="1:24" ht="18" customHeight="1" outlineLevel="1">
      <c r="A26" s="493" t="s">
        <v>203</v>
      </c>
      <c r="B26" s="151">
        <f>B25-B24</f>
        <v>-2</v>
      </c>
      <c r="C26" s="70">
        <f t="shared" ref="C26:L26" si="2">C25-C24</f>
        <v>0</v>
      </c>
      <c r="D26" s="70">
        <f t="shared" si="2"/>
        <v>0</v>
      </c>
      <c r="E26" s="151">
        <f>E25-E24</f>
        <v>0</v>
      </c>
      <c r="F26" s="70">
        <f t="shared" si="2"/>
        <v>-14</v>
      </c>
      <c r="G26" s="70">
        <f t="shared" si="2"/>
        <v>13</v>
      </c>
      <c r="H26" s="151">
        <f>H25-H24</f>
        <v>-1</v>
      </c>
      <c r="I26" s="70">
        <f t="shared" si="2"/>
        <v>0</v>
      </c>
      <c r="J26" s="70">
        <f t="shared" si="2"/>
        <v>-1</v>
      </c>
      <c r="K26" s="70">
        <f t="shared" si="2"/>
        <v>0</v>
      </c>
      <c r="L26" s="70">
        <f t="shared" si="2"/>
        <v>0</v>
      </c>
      <c r="M26" s="151">
        <f>M25-M24</f>
        <v>-1</v>
      </c>
      <c r="W26" s="175"/>
      <c r="X26" s="175"/>
    </row>
    <row r="27" spans="1:24" ht="18" customHeight="1" outlineLevel="1">
      <c r="A27" s="494"/>
      <c r="B27" s="152">
        <f>B25/B24-1</f>
        <v>-2.3255813953488413E-2</v>
      </c>
      <c r="C27" s="154">
        <f t="shared" ref="C27:L27" si="3">C25/C24-1</f>
        <v>0</v>
      </c>
      <c r="D27" s="154">
        <f t="shared" si="3"/>
        <v>0</v>
      </c>
      <c r="E27" s="152">
        <f>E25/E24-1</f>
        <v>0</v>
      </c>
      <c r="F27" s="154">
        <f t="shared" si="3"/>
        <v>-0.82352941176470584</v>
      </c>
      <c r="G27" s="154">
        <f t="shared" si="3"/>
        <v>4.333333333333333</v>
      </c>
      <c r="H27" s="152">
        <f>H25/H24-1</f>
        <v>-5.0000000000000044E-2</v>
      </c>
      <c r="I27" s="154">
        <f t="shared" si="3"/>
        <v>0</v>
      </c>
      <c r="J27" s="154">
        <f t="shared" si="3"/>
        <v>-2.3809523809523836E-2</v>
      </c>
      <c r="K27" s="154">
        <f t="shared" si="3"/>
        <v>0</v>
      </c>
      <c r="L27" s="154">
        <f t="shared" si="3"/>
        <v>0</v>
      </c>
      <c r="M27" s="152">
        <f>M25/M24-1</f>
        <v>-2.1276595744680882E-2</v>
      </c>
    </row>
    <row r="28" spans="1:24" ht="18" customHeight="1" outlineLevel="1">
      <c r="A28" s="511" t="s">
        <v>187</v>
      </c>
      <c r="B28" s="155">
        <f>B25-B22</f>
        <v>-5</v>
      </c>
      <c r="C28" s="157">
        <f t="shared" ref="C28:M28" si="4">C25-C22</f>
        <v>-1</v>
      </c>
      <c r="D28" s="157">
        <f t="shared" si="4"/>
        <v>1</v>
      </c>
      <c r="E28" s="155">
        <f t="shared" si="4"/>
        <v>0</v>
      </c>
      <c r="F28" s="157">
        <f t="shared" si="4"/>
        <v>-15</v>
      </c>
      <c r="G28" s="157">
        <f>G25-G22</f>
        <v>13</v>
      </c>
      <c r="H28" s="155">
        <f t="shared" si="4"/>
        <v>-2</v>
      </c>
      <c r="I28" s="157">
        <f t="shared" si="4"/>
        <v>0</v>
      </c>
      <c r="J28" s="157">
        <f t="shared" si="4"/>
        <v>-3</v>
      </c>
      <c r="K28" s="157">
        <f t="shared" si="4"/>
        <v>0</v>
      </c>
      <c r="L28" s="157">
        <f t="shared" si="4"/>
        <v>0</v>
      </c>
      <c r="M28" s="212">
        <f t="shared" si="4"/>
        <v>-3</v>
      </c>
      <c r="O28" s="398"/>
      <c r="P28" s="398"/>
      <c r="Q28" s="398"/>
      <c r="R28" s="398"/>
      <c r="S28" s="398"/>
      <c r="T28" s="398"/>
      <c r="U28" s="398"/>
      <c r="V28" s="398"/>
    </row>
    <row r="29" spans="1:24" ht="18" customHeight="1" outlineLevel="1">
      <c r="A29" s="512"/>
      <c r="B29" s="152">
        <f>B25/B22-1</f>
        <v>-5.6179775280898903E-2</v>
      </c>
      <c r="C29" s="154">
        <f t="shared" ref="C29:M29" si="5">C25/C22-1</f>
        <v>-7.6923076923076872E-2</v>
      </c>
      <c r="D29" s="154">
        <f t="shared" si="5"/>
        <v>0.16666666666666674</v>
      </c>
      <c r="E29" s="152">
        <f t="shared" si="5"/>
        <v>0</v>
      </c>
      <c r="F29" s="154">
        <f t="shared" si="5"/>
        <v>-0.83333333333333337</v>
      </c>
      <c r="G29" s="154">
        <f t="shared" si="5"/>
        <v>4.333333333333333</v>
      </c>
      <c r="H29" s="152">
        <f t="shared" si="5"/>
        <v>-9.5238095238095233E-2</v>
      </c>
      <c r="I29" s="154">
        <f t="shared" si="5"/>
        <v>0</v>
      </c>
      <c r="J29" s="154">
        <f t="shared" si="5"/>
        <v>-6.8181818181818232E-2</v>
      </c>
      <c r="K29" s="154">
        <f>K25/K22-1</f>
        <v>0</v>
      </c>
      <c r="L29" s="154">
        <f t="shared" si="5"/>
        <v>0</v>
      </c>
      <c r="M29" s="152">
        <f t="shared" si="5"/>
        <v>-6.1224489795918324E-2</v>
      </c>
      <c r="O29" s="398"/>
      <c r="P29" s="398"/>
      <c r="Q29" s="398"/>
      <c r="R29" s="398"/>
      <c r="S29" s="398"/>
      <c r="T29" s="398"/>
      <c r="U29" s="398"/>
      <c r="V29" s="398"/>
    </row>
    <row r="30" spans="1:24" ht="18" customHeight="1" outlineLevel="1">
      <c r="A30" s="506" t="s">
        <v>155</v>
      </c>
      <c r="B30" s="155">
        <f>B25-B21</f>
        <v>-7</v>
      </c>
      <c r="C30" s="157">
        <f t="shared" ref="C30:L30" si="6">C25-C21</f>
        <v>-1</v>
      </c>
      <c r="D30" s="157">
        <f t="shared" si="6"/>
        <v>1</v>
      </c>
      <c r="E30" s="155">
        <f>E25-E21</f>
        <v>0</v>
      </c>
      <c r="F30" s="157">
        <f t="shared" si="6"/>
        <v>-15</v>
      </c>
      <c r="G30" s="157">
        <f t="shared" si="6"/>
        <v>13</v>
      </c>
      <c r="H30" s="155">
        <f>H25-H21</f>
        <v>-2</v>
      </c>
      <c r="I30" s="157">
        <f t="shared" si="6"/>
        <v>0</v>
      </c>
      <c r="J30" s="157">
        <f t="shared" si="6"/>
        <v>-5</v>
      </c>
      <c r="K30" s="157">
        <f t="shared" si="6"/>
        <v>0</v>
      </c>
      <c r="L30" s="157">
        <f t="shared" si="6"/>
        <v>0</v>
      </c>
      <c r="M30" s="212">
        <f>M25-M21</f>
        <v>-5</v>
      </c>
    </row>
    <row r="31" spans="1:24" ht="18" customHeight="1" outlineLevel="1" thickBot="1">
      <c r="A31" s="507"/>
      <c r="B31" s="159">
        <f>B25/B21-1</f>
        <v>-7.6923076923076872E-2</v>
      </c>
      <c r="C31" s="160">
        <f t="shared" ref="C31:J31" si="7">C25/C21-1</f>
        <v>-7.6923076923076872E-2</v>
      </c>
      <c r="D31" s="160">
        <f t="shared" si="7"/>
        <v>0.16666666666666674</v>
      </c>
      <c r="E31" s="159">
        <f>E25/E21-1</f>
        <v>0</v>
      </c>
      <c r="F31" s="160">
        <f t="shared" si="7"/>
        <v>-0.83333333333333337</v>
      </c>
      <c r="G31" s="160">
        <f t="shared" si="7"/>
        <v>4.333333333333333</v>
      </c>
      <c r="H31" s="159">
        <f>H25/H21-1</f>
        <v>-9.5238095238095233E-2</v>
      </c>
      <c r="I31" s="160">
        <f t="shared" si="7"/>
        <v>0</v>
      </c>
      <c r="J31" s="160">
        <f t="shared" si="7"/>
        <v>-0.10869565217391308</v>
      </c>
      <c r="K31" s="160" t="s">
        <v>55</v>
      </c>
      <c r="L31" s="160">
        <f t="shared" ref="L31" si="8">L25/L21-1</f>
        <v>0</v>
      </c>
      <c r="M31" s="213">
        <f>M25/M21-1</f>
        <v>-9.8039215686274495E-2</v>
      </c>
    </row>
    <row r="32" spans="1:24" outlineLevel="1">
      <c r="A32" s="510" t="s">
        <v>139</v>
      </c>
      <c r="B32" s="510"/>
      <c r="C32" s="510"/>
      <c r="D32" s="510"/>
      <c r="E32" s="510"/>
      <c r="F32" s="510"/>
      <c r="G32" s="510"/>
      <c r="H32" s="510"/>
      <c r="I32" s="510"/>
      <c r="J32" s="510"/>
      <c r="K32" s="510"/>
      <c r="L32" s="510"/>
      <c r="M32" s="510"/>
    </row>
    <row r="34" spans="1:16384" s="509" customFormat="1" ht="21.75" customHeight="1" thickBot="1">
      <c r="A34" s="508" t="s">
        <v>114</v>
      </c>
      <c r="B34" s="508"/>
      <c r="C34" s="508"/>
      <c r="D34" s="508"/>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c r="AQ34" s="508"/>
      <c r="AR34" s="508"/>
      <c r="AS34" s="508"/>
      <c r="AT34" s="508"/>
      <c r="AU34" s="508"/>
      <c r="AV34" s="508"/>
      <c r="AW34" s="508"/>
      <c r="AX34" s="508"/>
      <c r="AY34" s="508"/>
      <c r="AZ34" s="508"/>
      <c r="BA34" s="508"/>
      <c r="BB34" s="508"/>
      <c r="BC34" s="508"/>
      <c r="BD34" s="508"/>
      <c r="BE34" s="508"/>
      <c r="BF34" s="508"/>
      <c r="BG34" s="508"/>
      <c r="BH34" s="508"/>
      <c r="BI34" s="508"/>
      <c r="BJ34" s="508"/>
      <c r="BK34" s="508"/>
      <c r="BL34" s="508"/>
      <c r="BM34" s="508"/>
      <c r="BN34" s="508"/>
      <c r="BO34" s="508"/>
      <c r="BP34" s="508"/>
      <c r="BQ34" s="508"/>
      <c r="BR34" s="508"/>
      <c r="BS34" s="508"/>
      <c r="BT34" s="508"/>
      <c r="BU34" s="508"/>
      <c r="BV34" s="508"/>
      <c r="BW34" s="508"/>
      <c r="BX34" s="508"/>
      <c r="BY34" s="508"/>
      <c r="BZ34" s="508"/>
      <c r="CA34" s="508"/>
      <c r="CB34" s="508"/>
      <c r="CC34" s="508"/>
      <c r="CD34" s="508"/>
      <c r="CE34" s="508"/>
      <c r="CF34" s="508"/>
      <c r="CG34" s="508"/>
      <c r="CH34" s="508"/>
      <c r="CI34" s="508"/>
      <c r="CJ34" s="508"/>
      <c r="CK34" s="508"/>
      <c r="CL34" s="508"/>
      <c r="CM34" s="508"/>
      <c r="CN34" s="508"/>
      <c r="CO34" s="508"/>
      <c r="CP34" s="508"/>
      <c r="CQ34" s="508"/>
      <c r="CR34" s="508"/>
      <c r="CS34" s="508"/>
      <c r="CT34" s="508"/>
      <c r="CU34" s="508"/>
      <c r="CV34" s="508"/>
      <c r="CW34" s="508"/>
      <c r="CX34" s="508"/>
      <c r="CY34" s="508"/>
      <c r="CZ34" s="508"/>
      <c r="DA34" s="508"/>
      <c r="DB34" s="508"/>
      <c r="DC34" s="508"/>
      <c r="DD34" s="508"/>
      <c r="DE34" s="508"/>
      <c r="DF34" s="508"/>
      <c r="DG34" s="508"/>
      <c r="DH34" s="508"/>
      <c r="DI34" s="508"/>
      <c r="DJ34" s="508"/>
      <c r="DK34" s="508"/>
      <c r="DL34" s="508"/>
      <c r="DM34" s="508"/>
      <c r="DN34" s="508"/>
      <c r="DO34" s="508"/>
      <c r="DP34" s="508"/>
      <c r="DQ34" s="508"/>
      <c r="DR34" s="508"/>
      <c r="DS34" s="508"/>
      <c r="DT34" s="508"/>
      <c r="DU34" s="508"/>
      <c r="DV34" s="508"/>
      <c r="DW34" s="508"/>
      <c r="DX34" s="508"/>
      <c r="DY34" s="508"/>
      <c r="DZ34" s="508"/>
      <c r="EA34" s="508"/>
      <c r="EB34" s="508"/>
      <c r="EC34" s="508"/>
      <c r="ED34" s="508"/>
      <c r="EE34" s="508"/>
      <c r="EF34" s="508"/>
      <c r="EG34" s="508"/>
      <c r="EH34" s="508"/>
      <c r="EI34" s="508"/>
      <c r="EJ34" s="508"/>
      <c r="EK34" s="508"/>
      <c r="EL34" s="508"/>
      <c r="EM34" s="508"/>
      <c r="EN34" s="508"/>
      <c r="EO34" s="508"/>
      <c r="EP34" s="508"/>
      <c r="EQ34" s="508"/>
      <c r="ER34" s="508"/>
      <c r="ES34" s="508"/>
      <c r="ET34" s="508"/>
      <c r="EU34" s="508"/>
      <c r="EV34" s="508"/>
      <c r="EW34" s="508"/>
      <c r="EX34" s="508"/>
      <c r="EY34" s="508"/>
      <c r="EZ34" s="508"/>
      <c r="FA34" s="508"/>
      <c r="FB34" s="508"/>
      <c r="FC34" s="508"/>
      <c r="FD34" s="508"/>
      <c r="FE34" s="508"/>
      <c r="FF34" s="508"/>
      <c r="FG34" s="508"/>
      <c r="FH34" s="508"/>
      <c r="FI34" s="508"/>
      <c r="FJ34" s="508"/>
      <c r="FK34" s="508"/>
      <c r="FL34" s="508"/>
      <c r="FM34" s="508"/>
      <c r="FN34" s="508"/>
      <c r="FO34" s="508"/>
      <c r="FP34" s="508"/>
      <c r="FQ34" s="508"/>
      <c r="FR34" s="508"/>
      <c r="FS34" s="508"/>
      <c r="FT34" s="508"/>
      <c r="FU34" s="508"/>
      <c r="FV34" s="508"/>
      <c r="FW34" s="508"/>
      <c r="FX34" s="508"/>
      <c r="FY34" s="508"/>
      <c r="FZ34" s="508"/>
      <c r="GA34" s="508"/>
      <c r="GB34" s="508"/>
      <c r="GC34" s="508"/>
      <c r="GD34" s="508"/>
      <c r="GE34" s="508"/>
      <c r="GF34" s="508"/>
      <c r="GG34" s="508"/>
      <c r="GH34" s="508"/>
      <c r="GI34" s="508"/>
      <c r="GJ34" s="508"/>
      <c r="GK34" s="508"/>
      <c r="GL34" s="508"/>
      <c r="GM34" s="508"/>
      <c r="GN34" s="508"/>
      <c r="GO34" s="508"/>
      <c r="GP34" s="508"/>
      <c r="GQ34" s="508"/>
      <c r="GR34" s="508"/>
      <c r="GS34" s="508"/>
      <c r="GT34" s="508"/>
      <c r="GU34" s="508"/>
      <c r="GV34" s="508"/>
      <c r="GW34" s="508"/>
      <c r="GX34" s="508"/>
      <c r="GY34" s="508"/>
      <c r="GZ34" s="508"/>
      <c r="HA34" s="508"/>
      <c r="HB34" s="508"/>
      <c r="HC34" s="508"/>
      <c r="HD34" s="508"/>
      <c r="HE34" s="508"/>
      <c r="HF34" s="508"/>
      <c r="HG34" s="508"/>
      <c r="HH34" s="508"/>
      <c r="HI34" s="508"/>
      <c r="HJ34" s="508"/>
      <c r="HK34" s="508"/>
      <c r="HL34" s="508"/>
      <c r="HM34" s="508"/>
      <c r="HN34" s="508"/>
      <c r="HO34" s="508"/>
      <c r="HP34" s="508"/>
      <c r="HQ34" s="508"/>
      <c r="HR34" s="508"/>
      <c r="HS34" s="508"/>
      <c r="HT34" s="508"/>
      <c r="HU34" s="508"/>
      <c r="HV34" s="508"/>
      <c r="HW34" s="508"/>
      <c r="HX34" s="508"/>
      <c r="HY34" s="508"/>
      <c r="HZ34" s="508"/>
      <c r="IA34" s="508"/>
      <c r="IB34" s="508"/>
      <c r="IC34" s="508"/>
      <c r="ID34" s="508"/>
      <c r="IE34" s="508"/>
      <c r="IF34" s="508"/>
      <c r="IG34" s="508"/>
      <c r="IH34" s="508"/>
      <c r="II34" s="508"/>
      <c r="IJ34" s="508"/>
      <c r="IK34" s="508"/>
      <c r="IL34" s="508"/>
      <c r="IM34" s="508"/>
      <c r="IN34" s="508"/>
      <c r="IO34" s="508"/>
      <c r="IP34" s="508"/>
      <c r="IQ34" s="508"/>
      <c r="IR34" s="508"/>
      <c r="IS34" s="508"/>
      <c r="IT34" s="508"/>
      <c r="IU34" s="508"/>
      <c r="IV34" s="508"/>
      <c r="IW34" s="508"/>
      <c r="IX34" s="508"/>
      <c r="IY34" s="508"/>
      <c r="IZ34" s="508"/>
      <c r="JA34" s="508"/>
      <c r="JB34" s="508"/>
      <c r="JC34" s="508"/>
      <c r="JD34" s="508"/>
      <c r="JE34" s="508"/>
      <c r="JF34" s="508"/>
      <c r="JG34" s="508"/>
      <c r="JH34" s="508"/>
      <c r="JI34" s="508"/>
      <c r="JJ34" s="508"/>
      <c r="JK34" s="508"/>
      <c r="JL34" s="508"/>
      <c r="JM34" s="508"/>
      <c r="JN34" s="508"/>
      <c r="JO34" s="508"/>
      <c r="JP34" s="508"/>
      <c r="JQ34" s="508"/>
      <c r="JR34" s="508"/>
      <c r="JS34" s="508"/>
      <c r="JT34" s="508"/>
      <c r="JU34" s="508"/>
      <c r="JV34" s="508"/>
      <c r="JW34" s="508"/>
      <c r="JX34" s="508"/>
      <c r="JY34" s="508"/>
      <c r="JZ34" s="508"/>
      <c r="KA34" s="508"/>
      <c r="KB34" s="508"/>
      <c r="KC34" s="508"/>
      <c r="KD34" s="508"/>
      <c r="KE34" s="508"/>
      <c r="KF34" s="508"/>
      <c r="KG34" s="508"/>
      <c r="KH34" s="508"/>
      <c r="KI34" s="508"/>
      <c r="KJ34" s="508"/>
      <c r="KK34" s="508"/>
      <c r="KL34" s="508"/>
      <c r="KM34" s="508"/>
      <c r="KN34" s="508"/>
      <c r="KO34" s="508"/>
      <c r="KP34" s="508"/>
      <c r="KQ34" s="508"/>
      <c r="KR34" s="508"/>
      <c r="KS34" s="508"/>
      <c r="KT34" s="508"/>
      <c r="KU34" s="508"/>
      <c r="KV34" s="508"/>
      <c r="KW34" s="508"/>
      <c r="KX34" s="508"/>
      <c r="KY34" s="508"/>
      <c r="KZ34" s="508"/>
      <c r="LA34" s="508"/>
      <c r="LB34" s="508"/>
      <c r="LC34" s="508"/>
      <c r="LD34" s="508"/>
      <c r="LE34" s="508"/>
      <c r="LF34" s="508"/>
      <c r="LG34" s="508"/>
      <c r="LH34" s="508"/>
      <c r="LI34" s="508"/>
      <c r="LJ34" s="508"/>
      <c r="LK34" s="508"/>
      <c r="LL34" s="508"/>
      <c r="LM34" s="508"/>
      <c r="LN34" s="508"/>
      <c r="LO34" s="508"/>
      <c r="LP34" s="508"/>
      <c r="LQ34" s="508"/>
      <c r="LR34" s="508"/>
      <c r="LS34" s="508"/>
      <c r="LT34" s="508"/>
      <c r="LU34" s="508"/>
      <c r="LV34" s="508"/>
      <c r="LW34" s="508"/>
      <c r="LX34" s="508"/>
      <c r="LY34" s="508"/>
      <c r="LZ34" s="508"/>
      <c r="MA34" s="508"/>
      <c r="MB34" s="508"/>
      <c r="MC34" s="508"/>
      <c r="MD34" s="508"/>
      <c r="ME34" s="508"/>
      <c r="MF34" s="508"/>
      <c r="MG34" s="508"/>
      <c r="MH34" s="508"/>
      <c r="MI34" s="508"/>
      <c r="MJ34" s="508"/>
      <c r="MK34" s="508"/>
      <c r="ML34" s="508"/>
      <c r="MM34" s="508"/>
      <c r="MN34" s="508"/>
      <c r="MO34" s="508"/>
      <c r="MP34" s="508"/>
      <c r="MQ34" s="508"/>
      <c r="MR34" s="508"/>
      <c r="MS34" s="508"/>
      <c r="MT34" s="508"/>
      <c r="MU34" s="508"/>
      <c r="MV34" s="508"/>
      <c r="MW34" s="508"/>
      <c r="MX34" s="508"/>
      <c r="MY34" s="508"/>
      <c r="MZ34" s="508"/>
      <c r="NA34" s="508"/>
      <c r="NB34" s="508"/>
      <c r="NC34" s="508"/>
      <c r="ND34" s="508"/>
      <c r="NE34" s="508"/>
      <c r="NF34" s="508"/>
      <c r="NG34" s="508"/>
      <c r="NH34" s="508"/>
      <c r="NI34" s="508"/>
      <c r="NJ34" s="508"/>
      <c r="NK34" s="508"/>
      <c r="NL34" s="508"/>
      <c r="NM34" s="508"/>
      <c r="NN34" s="508"/>
      <c r="NO34" s="508"/>
      <c r="NP34" s="508"/>
      <c r="NQ34" s="508"/>
      <c r="NR34" s="508"/>
      <c r="NS34" s="508"/>
      <c r="NT34" s="508"/>
      <c r="NU34" s="508"/>
      <c r="NV34" s="508"/>
      <c r="NW34" s="508"/>
      <c r="NX34" s="508"/>
      <c r="NY34" s="508"/>
      <c r="NZ34" s="508"/>
      <c r="OA34" s="508"/>
      <c r="OB34" s="508"/>
      <c r="OC34" s="508"/>
      <c r="OD34" s="508"/>
      <c r="OE34" s="508"/>
      <c r="OF34" s="508"/>
      <c r="OG34" s="508"/>
      <c r="OH34" s="508"/>
      <c r="OI34" s="508"/>
      <c r="OJ34" s="508"/>
      <c r="OK34" s="508"/>
      <c r="OL34" s="508"/>
      <c r="OM34" s="508"/>
      <c r="ON34" s="508"/>
      <c r="OO34" s="508"/>
      <c r="OP34" s="508"/>
      <c r="OQ34" s="508"/>
      <c r="OR34" s="508"/>
      <c r="OS34" s="508"/>
      <c r="OT34" s="508"/>
      <c r="OU34" s="508"/>
      <c r="OV34" s="508"/>
      <c r="OW34" s="508"/>
      <c r="OX34" s="508"/>
      <c r="OY34" s="508"/>
      <c r="OZ34" s="508"/>
      <c r="PA34" s="508"/>
      <c r="PB34" s="508"/>
      <c r="PC34" s="508"/>
      <c r="PD34" s="508"/>
      <c r="PE34" s="508"/>
      <c r="PF34" s="508"/>
      <c r="PG34" s="508"/>
      <c r="PH34" s="508"/>
      <c r="PI34" s="508"/>
      <c r="PJ34" s="508"/>
      <c r="PK34" s="508"/>
      <c r="PL34" s="508"/>
      <c r="PM34" s="508"/>
      <c r="PN34" s="508"/>
      <c r="PO34" s="508"/>
      <c r="PP34" s="508"/>
      <c r="PQ34" s="508"/>
      <c r="PR34" s="508"/>
      <c r="PS34" s="508"/>
      <c r="PT34" s="508"/>
      <c r="PU34" s="508"/>
      <c r="PV34" s="508"/>
      <c r="PW34" s="508"/>
      <c r="PX34" s="508"/>
      <c r="PY34" s="508"/>
      <c r="PZ34" s="508"/>
      <c r="QA34" s="508"/>
      <c r="QB34" s="508"/>
      <c r="QC34" s="508"/>
      <c r="QD34" s="508"/>
      <c r="QE34" s="508"/>
      <c r="QF34" s="508"/>
      <c r="QG34" s="508"/>
      <c r="QH34" s="508"/>
      <c r="QI34" s="508"/>
      <c r="QJ34" s="508"/>
      <c r="QK34" s="508"/>
      <c r="QL34" s="508"/>
      <c r="QM34" s="508"/>
      <c r="QN34" s="508"/>
      <c r="QO34" s="508"/>
      <c r="QP34" s="508"/>
      <c r="QQ34" s="508"/>
      <c r="QR34" s="508"/>
      <c r="QS34" s="508"/>
      <c r="QT34" s="508"/>
      <c r="QU34" s="508"/>
      <c r="QV34" s="508"/>
      <c r="QW34" s="508"/>
      <c r="QX34" s="508"/>
      <c r="QY34" s="508"/>
      <c r="QZ34" s="508"/>
      <c r="RA34" s="508"/>
      <c r="RB34" s="508"/>
      <c r="RC34" s="508"/>
      <c r="RD34" s="508"/>
      <c r="RE34" s="508"/>
      <c r="RF34" s="508"/>
      <c r="RG34" s="508"/>
      <c r="RH34" s="508"/>
      <c r="RI34" s="508"/>
      <c r="RJ34" s="508"/>
      <c r="RK34" s="508"/>
      <c r="RL34" s="508"/>
      <c r="RM34" s="508"/>
      <c r="RN34" s="508"/>
      <c r="RO34" s="508"/>
      <c r="RP34" s="508"/>
      <c r="RQ34" s="508"/>
      <c r="RR34" s="508"/>
      <c r="RS34" s="508"/>
      <c r="RT34" s="508"/>
      <c r="RU34" s="508"/>
      <c r="RV34" s="508"/>
      <c r="RW34" s="508"/>
      <c r="RX34" s="508"/>
      <c r="RY34" s="508"/>
      <c r="RZ34" s="508"/>
      <c r="SA34" s="508"/>
      <c r="SB34" s="508"/>
      <c r="SC34" s="508"/>
      <c r="SD34" s="508"/>
      <c r="SE34" s="508"/>
      <c r="SF34" s="508"/>
      <c r="SG34" s="508"/>
      <c r="SH34" s="508"/>
      <c r="SI34" s="508"/>
      <c r="SJ34" s="508"/>
      <c r="SK34" s="508"/>
      <c r="SL34" s="508"/>
      <c r="SM34" s="508"/>
      <c r="SN34" s="508"/>
      <c r="SO34" s="508"/>
      <c r="SP34" s="508"/>
      <c r="SQ34" s="508"/>
      <c r="SR34" s="508"/>
      <c r="SS34" s="508"/>
      <c r="ST34" s="508"/>
      <c r="SU34" s="508"/>
      <c r="SV34" s="508"/>
      <c r="SW34" s="508"/>
      <c r="SX34" s="508"/>
      <c r="SY34" s="508"/>
      <c r="SZ34" s="508"/>
      <c r="TA34" s="508"/>
      <c r="TB34" s="508"/>
      <c r="TC34" s="508"/>
      <c r="TD34" s="508"/>
      <c r="TE34" s="508"/>
      <c r="TF34" s="508"/>
      <c r="TG34" s="508"/>
      <c r="TH34" s="508"/>
      <c r="TI34" s="508"/>
      <c r="TJ34" s="508"/>
      <c r="TK34" s="508"/>
      <c r="TL34" s="508"/>
      <c r="TM34" s="508"/>
      <c r="TN34" s="508"/>
      <c r="TO34" s="508"/>
      <c r="TP34" s="508"/>
      <c r="TQ34" s="508"/>
      <c r="TR34" s="508"/>
      <c r="TS34" s="508"/>
      <c r="TT34" s="508"/>
      <c r="TU34" s="508"/>
      <c r="TV34" s="508"/>
      <c r="TW34" s="508"/>
      <c r="TX34" s="508"/>
      <c r="TY34" s="508"/>
      <c r="TZ34" s="508"/>
      <c r="UA34" s="508"/>
      <c r="UB34" s="508"/>
      <c r="UC34" s="508"/>
      <c r="UD34" s="508"/>
      <c r="UE34" s="508"/>
      <c r="UF34" s="508"/>
      <c r="UG34" s="508"/>
      <c r="UH34" s="508"/>
      <c r="UI34" s="508"/>
      <c r="UJ34" s="508"/>
      <c r="UK34" s="508"/>
      <c r="UL34" s="508"/>
      <c r="UM34" s="508"/>
      <c r="UN34" s="508"/>
      <c r="UO34" s="508"/>
      <c r="UP34" s="508"/>
      <c r="UQ34" s="508"/>
      <c r="UR34" s="508"/>
      <c r="US34" s="508"/>
      <c r="UT34" s="508"/>
      <c r="UU34" s="508"/>
      <c r="UV34" s="508"/>
      <c r="UW34" s="508"/>
      <c r="UX34" s="508"/>
      <c r="UY34" s="508"/>
      <c r="UZ34" s="508"/>
      <c r="VA34" s="508"/>
      <c r="VB34" s="508"/>
      <c r="VC34" s="508"/>
      <c r="VD34" s="508"/>
      <c r="VE34" s="508"/>
      <c r="VF34" s="508"/>
      <c r="VG34" s="508"/>
      <c r="VH34" s="508"/>
      <c r="VI34" s="508"/>
      <c r="VJ34" s="508"/>
      <c r="VK34" s="508"/>
      <c r="VL34" s="508"/>
      <c r="VM34" s="508"/>
      <c r="VN34" s="508"/>
      <c r="VO34" s="508"/>
      <c r="VP34" s="508"/>
      <c r="VQ34" s="508"/>
      <c r="VR34" s="508"/>
      <c r="VS34" s="508"/>
      <c r="VT34" s="508"/>
      <c r="VU34" s="508"/>
      <c r="VV34" s="508"/>
      <c r="VW34" s="508"/>
      <c r="VX34" s="508"/>
      <c r="VY34" s="508"/>
      <c r="VZ34" s="508"/>
      <c r="WA34" s="508"/>
      <c r="WB34" s="508"/>
      <c r="WC34" s="508"/>
      <c r="WD34" s="508"/>
      <c r="WE34" s="508"/>
      <c r="WF34" s="508"/>
      <c r="WG34" s="508"/>
      <c r="WH34" s="508"/>
      <c r="WI34" s="508"/>
      <c r="WJ34" s="508"/>
      <c r="WK34" s="508"/>
      <c r="WL34" s="508"/>
      <c r="WM34" s="508"/>
      <c r="WN34" s="508"/>
      <c r="WO34" s="508"/>
      <c r="WP34" s="508"/>
      <c r="WQ34" s="508"/>
      <c r="WR34" s="508"/>
      <c r="WS34" s="508"/>
      <c r="WT34" s="508"/>
      <c r="WU34" s="508"/>
      <c r="WV34" s="508"/>
      <c r="WW34" s="508"/>
      <c r="WX34" s="508"/>
      <c r="WY34" s="508"/>
      <c r="WZ34" s="508"/>
      <c r="XA34" s="508"/>
      <c r="XB34" s="508"/>
      <c r="XC34" s="508"/>
      <c r="XD34" s="508"/>
      <c r="XE34" s="508"/>
      <c r="XF34" s="508"/>
      <c r="XG34" s="508"/>
      <c r="XH34" s="508"/>
      <c r="XI34" s="508"/>
      <c r="XJ34" s="508"/>
      <c r="XK34" s="508"/>
      <c r="XL34" s="508"/>
      <c r="XM34" s="508"/>
      <c r="XN34" s="508"/>
      <c r="XO34" s="508"/>
      <c r="XP34" s="508"/>
      <c r="XQ34" s="508"/>
      <c r="XR34" s="508"/>
      <c r="XS34" s="508"/>
      <c r="XT34" s="508"/>
      <c r="XU34" s="508"/>
      <c r="XV34" s="508"/>
      <c r="XW34" s="508"/>
      <c r="XX34" s="508"/>
      <c r="XY34" s="508"/>
      <c r="XZ34" s="508"/>
      <c r="YA34" s="508"/>
      <c r="YB34" s="508"/>
      <c r="YC34" s="508"/>
      <c r="YD34" s="508"/>
      <c r="YE34" s="508"/>
      <c r="YF34" s="508"/>
      <c r="YG34" s="508"/>
      <c r="YH34" s="508"/>
      <c r="YI34" s="508"/>
      <c r="YJ34" s="508"/>
      <c r="YK34" s="508"/>
      <c r="YL34" s="508"/>
      <c r="YM34" s="508"/>
      <c r="YN34" s="508"/>
      <c r="YO34" s="508"/>
      <c r="YP34" s="508"/>
      <c r="YQ34" s="508"/>
      <c r="YR34" s="508"/>
      <c r="YS34" s="508"/>
      <c r="YT34" s="508"/>
      <c r="YU34" s="508"/>
      <c r="YV34" s="508"/>
      <c r="YW34" s="508"/>
      <c r="YX34" s="508"/>
      <c r="YY34" s="508"/>
      <c r="YZ34" s="508"/>
      <c r="ZA34" s="508"/>
      <c r="ZB34" s="508"/>
      <c r="ZC34" s="508"/>
      <c r="ZD34" s="508"/>
      <c r="ZE34" s="508"/>
      <c r="ZF34" s="508"/>
      <c r="ZG34" s="508"/>
      <c r="ZH34" s="508"/>
      <c r="ZI34" s="508"/>
      <c r="ZJ34" s="508"/>
      <c r="ZK34" s="508"/>
      <c r="ZL34" s="508"/>
      <c r="ZM34" s="508"/>
      <c r="ZN34" s="508"/>
      <c r="ZO34" s="508"/>
      <c r="ZP34" s="508"/>
      <c r="ZQ34" s="508"/>
      <c r="ZR34" s="508"/>
      <c r="ZS34" s="508"/>
      <c r="ZT34" s="508"/>
      <c r="ZU34" s="508"/>
      <c r="ZV34" s="508"/>
      <c r="ZW34" s="508"/>
      <c r="ZX34" s="508"/>
      <c r="ZY34" s="508"/>
      <c r="ZZ34" s="508"/>
      <c r="AAA34" s="508"/>
      <c r="AAB34" s="508"/>
      <c r="AAC34" s="508"/>
      <c r="AAD34" s="508"/>
      <c r="AAE34" s="508"/>
      <c r="AAF34" s="508"/>
      <c r="AAG34" s="508"/>
      <c r="AAH34" s="508"/>
      <c r="AAI34" s="508"/>
      <c r="AAJ34" s="508"/>
      <c r="AAK34" s="508"/>
      <c r="AAL34" s="508"/>
      <c r="AAM34" s="508"/>
      <c r="AAN34" s="508"/>
      <c r="AAO34" s="508"/>
      <c r="AAP34" s="508"/>
      <c r="AAQ34" s="508"/>
      <c r="AAR34" s="508"/>
      <c r="AAS34" s="508"/>
      <c r="AAT34" s="508"/>
      <c r="AAU34" s="508"/>
      <c r="AAV34" s="508"/>
      <c r="AAW34" s="508"/>
      <c r="AAX34" s="508"/>
      <c r="AAY34" s="508"/>
      <c r="AAZ34" s="508"/>
      <c r="ABA34" s="508"/>
      <c r="ABB34" s="508"/>
      <c r="ABC34" s="508"/>
      <c r="ABD34" s="508"/>
      <c r="ABE34" s="508"/>
      <c r="ABF34" s="508"/>
      <c r="ABG34" s="508"/>
      <c r="ABH34" s="508"/>
      <c r="ABI34" s="508"/>
      <c r="ABJ34" s="508"/>
      <c r="ABK34" s="508"/>
      <c r="ABL34" s="508"/>
      <c r="ABM34" s="508"/>
      <c r="ABN34" s="508"/>
      <c r="ABO34" s="508"/>
      <c r="ABP34" s="508"/>
      <c r="ABQ34" s="508"/>
      <c r="ABR34" s="508"/>
      <c r="ABS34" s="508"/>
      <c r="ABT34" s="508"/>
      <c r="ABU34" s="508"/>
      <c r="ABV34" s="508"/>
      <c r="ABW34" s="508"/>
      <c r="ABX34" s="508"/>
      <c r="ABY34" s="508"/>
      <c r="ABZ34" s="508"/>
      <c r="ACA34" s="508"/>
      <c r="ACB34" s="508"/>
      <c r="ACC34" s="508"/>
      <c r="ACD34" s="508"/>
      <c r="ACE34" s="508"/>
      <c r="ACF34" s="508"/>
      <c r="ACG34" s="508"/>
      <c r="ACH34" s="508"/>
      <c r="ACI34" s="508"/>
      <c r="ACJ34" s="508"/>
      <c r="ACK34" s="508"/>
      <c r="ACL34" s="508"/>
      <c r="ACM34" s="508"/>
      <c r="ACN34" s="508"/>
      <c r="ACO34" s="508"/>
      <c r="ACP34" s="508"/>
      <c r="ACQ34" s="508"/>
      <c r="ACR34" s="508"/>
      <c r="ACS34" s="508"/>
      <c r="ACT34" s="508"/>
      <c r="ACU34" s="508"/>
      <c r="ACV34" s="508"/>
      <c r="ACW34" s="508"/>
      <c r="ACX34" s="508"/>
      <c r="ACY34" s="508"/>
      <c r="ACZ34" s="508"/>
      <c r="ADA34" s="508"/>
      <c r="ADB34" s="508"/>
      <c r="ADC34" s="508"/>
      <c r="ADD34" s="508"/>
      <c r="ADE34" s="508"/>
      <c r="ADF34" s="508"/>
      <c r="ADG34" s="508"/>
      <c r="ADH34" s="508"/>
      <c r="ADI34" s="508"/>
      <c r="ADJ34" s="508"/>
      <c r="ADK34" s="508"/>
      <c r="ADL34" s="508"/>
      <c r="ADM34" s="508"/>
      <c r="ADN34" s="508"/>
      <c r="ADO34" s="508"/>
      <c r="ADP34" s="508"/>
      <c r="ADQ34" s="508"/>
      <c r="ADR34" s="508"/>
      <c r="ADS34" s="508"/>
      <c r="ADT34" s="508"/>
      <c r="ADU34" s="508"/>
      <c r="ADV34" s="508"/>
      <c r="ADW34" s="508"/>
      <c r="ADX34" s="508"/>
      <c r="ADY34" s="508"/>
      <c r="ADZ34" s="508"/>
      <c r="AEA34" s="508"/>
      <c r="AEB34" s="508"/>
      <c r="AEC34" s="508"/>
      <c r="AED34" s="508"/>
      <c r="AEE34" s="508"/>
      <c r="AEF34" s="508"/>
      <c r="AEG34" s="508"/>
      <c r="AEH34" s="508"/>
      <c r="AEI34" s="508"/>
      <c r="AEJ34" s="508"/>
      <c r="AEK34" s="508"/>
      <c r="AEL34" s="508"/>
      <c r="AEM34" s="508"/>
      <c r="AEN34" s="508"/>
      <c r="AEO34" s="508"/>
      <c r="AEP34" s="508"/>
      <c r="AEQ34" s="508"/>
      <c r="AER34" s="508"/>
      <c r="AES34" s="508"/>
      <c r="AET34" s="508"/>
      <c r="AEU34" s="508"/>
      <c r="AEV34" s="508"/>
      <c r="AEW34" s="508"/>
      <c r="AEX34" s="508"/>
      <c r="AEY34" s="508"/>
      <c r="AEZ34" s="508"/>
      <c r="AFA34" s="508"/>
      <c r="AFB34" s="508"/>
      <c r="AFC34" s="508"/>
      <c r="AFD34" s="508"/>
      <c r="AFE34" s="508"/>
      <c r="AFF34" s="508"/>
      <c r="AFG34" s="508"/>
      <c r="AFH34" s="508"/>
      <c r="AFI34" s="508"/>
      <c r="AFJ34" s="508"/>
      <c r="AFK34" s="508"/>
      <c r="AFL34" s="508"/>
      <c r="AFM34" s="508"/>
      <c r="AFN34" s="508"/>
      <c r="AFO34" s="508"/>
      <c r="AFP34" s="508"/>
      <c r="AFQ34" s="508"/>
      <c r="AFR34" s="508"/>
      <c r="AFS34" s="508"/>
      <c r="AFT34" s="508"/>
      <c r="AFU34" s="508"/>
      <c r="AFV34" s="508"/>
      <c r="AFW34" s="508"/>
      <c r="AFX34" s="508"/>
      <c r="AFY34" s="508"/>
      <c r="AFZ34" s="508"/>
      <c r="AGA34" s="508"/>
      <c r="AGB34" s="508"/>
      <c r="AGC34" s="508"/>
      <c r="AGD34" s="508"/>
      <c r="AGE34" s="508"/>
      <c r="AGF34" s="508"/>
      <c r="AGG34" s="508"/>
      <c r="AGH34" s="508"/>
      <c r="AGI34" s="508"/>
      <c r="AGJ34" s="508"/>
      <c r="AGK34" s="508"/>
      <c r="AGL34" s="508"/>
      <c r="AGM34" s="508"/>
      <c r="AGN34" s="508"/>
      <c r="AGO34" s="508"/>
      <c r="AGP34" s="508"/>
      <c r="AGQ34" s="508"/>
      <c r="AGR34" s="508"/>
      <c r="AGS34" s="508"/>
      <c r="AGT34" s="508"/>
      <c r="AGU34" s="508"/>
      <c r="AGV34" s="508"/>
      <c r="AGW34" s="508"/>
      <c r="AGX34" s="508"/>
      <c r="AGY34" s="508"/>
      <c r="AGZ34" s="508"/>
      <c r="AHA34" s="508"/>
      <c r="AHB34" s="508"/>
      <c r="AHC34" s="508"/>
      <c r="AHD34" s="508"/>
      <c r="AHE34" s="508"/>
      <c r="AHF34" s="508"/>
      <c r="AHG34" s="508"/>
      <c r="AHH34" s="508"/>
      <c r="AHI34" s="508"/>
      <c r="AHJ34" s="508"/>
      <c r="AHK34" s="508"/>
      <c r="AHL34" s="508"/>
      <c r="AHM34" s="508"/>
      <c r="AHN34" s="508"/>
      <c r="AHO34" s="508"/>
      <c r="AHP34" s="508"/>
      <c r="AHQ34" s="508"/>
      <c r="AHR34" s="508"/>
      <c r="AHS34" s="508"/>
      <c r="AHT34" s="508"/>
      <c r="AHU34" s="508"/>
      <c r="AHV34" s="508"/>
      <c r="AHW34" s="508"/>
      <c r="AHX34" s="508"/>
      <c r="AHY34" s="508"/>
      <c r="AHZ34" s="508"/>
      <c r="AIA34" s="508"/>
      <c r="AIB34" s="508"/>
      <c r="AIC34" s="508"/>
      <c r="AID34" s="508"/>
      <c r="AIE34" s="508"/>
      <c r="AIF34" s="508"/>
      <c r="AIG34" s="508"/>
      <c r="AIH34" s="508"/>
      <c r="AII34" s="508"/>
      <c r="AIJ34" s="508"/>
      <c r="AIK34" s="508"/>
      <c r="AIL34" s="508"/>
      <c r="AIM34" s="508"/>
      <c r="AIN34" s="508"/>
      <c r="AIO34" s="508"/>
      <c r="AIP34" s="508"/>
      <c r="AIQ34" s="508"/>
      <c r="AIR34" s="508"/>
      <c r="AIS34" s="508"/>
      <c r="AIT34" s="508"/>
      <c r="AIU34" s="508"/>
      <c r="AIV34" s="508"/>
      <c r="AIW34" s="508"/>
      <c r="AIX34" s="508"/>
      <c r="AIY34" s="508"/>
      <c r="AIZ34" s="508"/>
      <c r="AJA34" s="508"/>
      <c r="AJB34" s="508"/>
      <c r="AJC34" s="508"/>
      <c r="AJD34" s="508"/>
      <c r="AJE34" s="508"/>
      <c r="AJF34" s="508"/>
      <c r="AJG34" s="508"/>
      <c r="AJH34" s="508"/>
      <c r="AJI34" s="508"/>
      <c r="AJJ34" s="508"/>
      <c r="AJK34" s="508"/>
      <c r="AJL34" s="508"/>
      <c r="AJM34" s="508"/>
      <c r="AJN34" s="508"/>
      <c r="AJO34" s="508"/>
      <c r="AJP34" s="508"/>
      <c r="AJQ34" s="508"/>
      <c r="AJR34" s="508"/>
      <c r="AJS34" s="508"/>
      <c r="AJT34" s="508"/>
      <c r="AJU34" s="508"/>
      <c r="AJV34" s="508"/>
      <c r="AJW34" s="508"/>
      <c r="AJX34" s="508"/>
      <c r="AJY34" s="508"/>
      <c r="AJZ34" s="508"/>
      <c r="AKA34" s="508"/>
      <c r="AKB34" s="508"/>
      <c r="AKC34" s="508"/>
      <c r="AKD34" s="508"/>
      <c r="AKE34" s="508"/>
      <c r="AKF34" s="508"/>
      <c r="AKG34" s="508"/>
      <c r="AKH34" s="508"/>
      <c r="AKI34" s="508"/>
      <c r="AKJ34" s="508"/>
      <c r="AKK34" s="508"/>
      <c r="AKL34" s="508"/>
      <c r="AKM34" s="508"/>
      <c r="AKN34" s="508"/>
      <c r="AKO34" s="508"/>
      <c r="AKP34" s="508"/>
      <c r="AKQ34" s="508"/>
      <c r="AKR34" s="508"/>
      <c r="AKS34" s="508"/>
      <c r="AKT34" s="508"/>
      <c r="AKU34" s="508"/>
      <c r="AKV34" s="508"/>
      <c r="AKW34" s="508"/>
      <c r="AKX34" s="508"/>
      <c r="AKY34" s="508"/>
      <c r="AKZ34" s="508"/>
      <c r="ALA34" s="508"/>
      <c r="ALB34" s="508"/>
      <c r="ALC34" s="508"/>
      <c r="ALD34" s="508"/>
      <c r="ALE34" s="508"/>
      <c r="ALF34" s="508"/>
      <c r="ALG34" s="508"/>
      <c r="ALH34" s="508"/>
      <c r="ALI34" s="508"/>
      <c r="ALJ34" s="508"/>
      <c r="ALK34" s="508"/>
      <c r="ALL34" s="508"/>
      <c r="ALM34" s="508"/>
      <c r="ALN34" s="508"/>
      <c r="ALO34" s="508"/>
      <c r="ALP34" s="508"/>
      <c r="ALQ34" s="508"/>
      <c r="ALR34" s="508"/>
      <c r="ALS34" s="508"/>
      <c r="ALT34" s="508"/>
      <c r="ALU34" s="508"/>
      <c r="ALV34" s="508"/>
      <c r="ALW34" s="508"/>
      <c r="ALX34" s="508"/>
      <c r="ALY34" s="508"/>
      <c r="ALZ34" s="508"/>
      <c r="AMA34" s="508"/>
      <c r="AMB34" s="508"/>
      <c r="AMC34" s="508"/>
      <c r="AMD34" s="508"/>
      <c r="AME34" s="508"/>
      <c r="AMF34" s="508"/>
      <c r="AMG34" s="508"/>
      <c r="AMH34" s="508"/>
      <c r="AMI34" s="508"/>
      <c r="AMJ34" s="508"/>
      <c r="AMK34" s="508"/>
      <c r="AML34" s="508"/>
      <c r="AMM34" s="508"/>
      <c r="AMN34" s="508"/>
      <c r="AMO34" s="508"/>
      <c r="AMP34" s="508"/>
      <c r="AMQ34" s="508"/>
      <c r="AMR34" s="508"/>
      <c r="AMS34" s="508"/>
      <c r="AMT34" s="508"/>
      <c r="AMU34" s="508"/>
      <c r="AMV34" s="508"/>
      <c r="AMW34" s="508"/>
      <c r="AMX34" s="508"/>
      <c r="AMY34" s="508"/>
      <c r="AMZ34" s="508"/>
      <c r="ANA34" s="508"/>
      <c r="ANB34" s="508"/>
      <c r="ANC34" s="508"/>
      <c r="AND34" s="508"/>
      <c r="ANE34" s="508"/>
      <c r="ANF34" s="508"/>
      <c r="ANG34" s="508"/>
      <c r="ANH34" s="508"/>
      <c r="ANI34" s="508"/>
      <c r="ANJ34" s="508"/>
      <c r="ANK34" s="508"/>
      <c r="ANL34" s="508"/>
      <c r="ANM34" s="508"/>
      <c r="ANN34" s="508"/>
      <c r="ANO34" s="508"/>
      <c r="ANP34" s="508"/>
      <c r="ANQ34" s="508"/>
      <c r="ANR34" s="508"/>
      <c r="ANS34" s="508"/>
      <c r="ANT34" s="508"/>
      <c r="ANU34" s="508"/>
      <c r="ANV34" s="508"/>
      <c r="ANW34" s="508"/>
      <c r="ANX34" s="508"/>
      <c r="ANY34" s="508"/>
      <c r="ANZ34" s="508"/>
      <c r="AOA34" s="508"/>
      <c r="AOB34" s="508"/>
      <c r="AOC34" s="508"/>
      <c r="AOD34" s="508"/>
      <c r="AOE34" s="508"/>
      <c r="AOF34" s="508"/>
      <c r="AOG34" s="508"/>
      <c r="AOH34" s="508"/>
      <c r="AOI34" s="508"/>
      <c r="AOJ34" s="508"/>
      <c r="AOK34" s="508"/>
      <c r="AOL34" s="508"/>
      <c r="AOM34" s="508"/>
      <c r="AON34" s="508"/>
      <c r="AOO34" s="508"/>
      <c r="AOP34" s="508"/>
      <c r="AOQ34" s="508"/>
      <c r="AOR34" s="508"/>
      <c r="AOS34" s="508"/>
      <c r="AOT34" s="508"/>
      <c r="AOU34" s="508"/>
      <c r="AOV34" s="508"/>
      <c r="AOW34" s="508"/>
      <c r="AOX34" s="508"/>
      <c r="AOY34" s="508"/>
      <c r="AOZ34" s="508"/>
      <c r="APA34" s="508"/>
      <c r="APB34" s="508"/>
      <c r="APC34" s="508"/>
      <c r="APD34" s="508"/>
      <c r="APE34" s="508"/>
      <c r="APF34" s="508"/>
      <c r="APG34" s="508"/>
      <c r="APH34" s="508"/>
      <c r="API34" s="508"/>
      <c r="APJ34" s="508"/>
      <c r="APK34" s="508"/>
      <c r="APL34" s="508"/>
      <c r="APM34" s="508"/>
      <c r="APN34" s="508"/>
      <c r="APO34" s="508"/>
      <c r="APP34" s="508"/>
      <c r="APQ34" s="508"/>
      <c r="APR34" s="508"/>
      <c r="APS34" s="508"/>
      <c r="APT34" s="508"/>
      <c r="APU34" s="508"/>
      <c r="APV34" s="508"/>
      <c r="APW34" s="508"/>
      <c r="APX34" s="508"/>
      <c r="APY34" s="508"/>
      <c r="APZ34" s="508"/>
      <c r="AQA34" s="508"/>
      <c r="AQB34" s="508"/>
      <c r="AQC34" s="508"/>
      <c r="AQD34" s="508"/>
      <c r="AQE34" s="508"/>
      <c r="AQF34" s="508"/>
      <c r="AQG34" s="508"/>
      <c r="AQH34" s="508"/>
      <c r="AQI34" s="508"/>
      <c r="AQJ34" s="508"/>
      <c r="AQK34" s="508"/>
      <c r="AQL34" s="508"/>
      <c r="AQM34" s="508"/>
      <c r="AQN34" s="508"/>
      <c r="AQO34" s="508"/>
      <c r="AQP34" s="508"/>
      <c r="AQQ34" s="508"/>
      <c r="AQR34" s="508"/>
      <c r="AQS34" s="508"/>
      <c r="AQT34" s="508"/>
      <c r="AQU34" s="508"/>
      <c r="AQV34" s="508"/>
      <c r="AQW34" s="508"/>
      <c r="AQX34" s="508"/>
      <c r="AQY34" s="508"/>
      <c r="AQZ34" s="508"/>
      <c r="ARA34" s="508"/>
      <c r="ARB34" s="508"/>
      <c r="ARC34" s="508"/>
      <c r="ARD34" s="508"/>
      <c r="ARE34" s="508"/>
      <c r="ARF34" s="508"/>
      <c r="ARG34" s="508"/>
      <c r="ARH34" s="508"/>
      <c r="ARI34" s="508"/>
      <c r="ARJ34" s="508"/>
      <c r="ARK34" s="508"/>
      <c r="ARL34" s="508"/>
      <c r="ARM34" s="508"/>
      <c r="ARN34" s="508"/>
      <c r="ARO34" s="508"/>
      <c r="ARP34" s="508"/>
      <c r="ARQ34" s="508"/>
      <c r="ARR34" s="508"/>
      <c r="ARS34" s="508"/>
      <c r="ART34" s="508"/>
      <c r="ARU34" s="508"/>
      <c r="ARV34" s="508"/>
      <c r="ARW34" s="508"/>
      <c r="ARX34" s="508"/>
      <c r="ARY34" s="508"/>
      <c r="ARZ34" s="508"/>
      <c r="ASA34" s="508"/>
      <c r="ASB34" s="508"/>
      <c r="ASC34" s="508"/>
      <c r="ASD34" s="508"/>
      <c r="ASE34" s="508"/>
      <c r="ASF34" s="508"/>
      <c r="ASG34" s="508"/>
      <c r="ASH34" s="508"/>
      <c r="ASI34" s="508"/>
      <c r="ASJ34" s="508"/>
      <c r="ASK34" s="508"/>
      <c r="ASL34" s="508"/>
      <c r="ASM34" s="508"/>
      <c r="ASN34" s="508"/>
      <c r="ASO34" s="508"/>
      <c r="ASP34" s="508"/>
      <c r="ASQ34" s="508"/>
      <c r="ASR34" s="508"/>
      <c r="ASS34" s="508"/>
      <c r="AST34" s="508"/>
      <c r="ASU34" s="508"/>
      <c r="ASV34" s="508"/>
      <c r="ASW34" s="508"/>
      <c r="ASX34" s="508"/>
      <c r="ASY34" s="508"/>
      <c r="ASZ34" s="508"/>
      <c r="ATA34" s="508"/>
      <c r="ATB34" s="508"/>
      <c r="ATC34" s="508"/>
      <c r="ATD34" s="508"/>
      <c r="ATE34" s="508"/>
      <c r="ATF34" s="508"/>
      <c r="ATG34" s="508"/>
      <c r="ATH34" s="508"/>
      <c r="ATI34" s="508"/>
      <c r="ATJ34" s="508"/>
      <c r="ATK34" s="508"/>
      <c r="ATL34" s="508"/>
      <c r="ATM34" s="508"/>
      <c r="ATN34" s="508"/>
      <c r="ATO34" s="508"/>
      <c r="ATP34" s="508"/>
      <c r="ATQ34" s="508"/>
      <c r="ATR34" s="508"/>
      <c r="ATS34" s="508"/>
      <c r="ATT34" s="508"/>
      <c r="ATU34" s="508"/>
      <c r="ATV34" s="508"/>
      <c r="ATW34" s="508"/>
      <c r="ATX34" s="508"/>
      <c r="ATY34" s="508"/>
      <c r="ATZ34" s="508"/>
      <c r="AUA34" s="508"/>
      <c r="AUB34" s="508"/>
      <c r="AUC34" s="508"/>
      <c r="AUD34" s="508"/>
      <c r="AUE34" s="508"/>
      <c r="AUF34" s="508"/>
      <c r="AUG34" s="508"/>
      <c r="AUH34" s="508"/>
      <c r="AUI34" s="508"/>
      <c r="AUJ34" s="508"/>
      <c r="AUK34" s="508"/>
      <c r="AUL34" s="508"/>
      <c r="AUM34" s="508"/>
      <c r="AUN34" s="508"/>
      <c r="AUO34" s="508"/>
      <c r="AUP34" s="508"/>
      <c r="AUQ34" s="508"/>
      <c r="AUR34" s="508"/>
      <c r="AUS34" s="508"/>
      <c r="AUT34" s="508"/>
      <c r="AUU34" s="508"/>
      <c r="AUV34" s="508"/>
      <c r="AUW34" s="508"/>
      <c r="AUX34" s="508"/>
      <c r="AUY34" s="508"/>
      <c r="AUZ34" s="508"/>
      <c r="AVA34" s="508"/>
      <c r="AVB34" s="508"/>
      <c r="AVC34" s="508"/>
      <c r="AVD34" s="508"/>
      <c r="AVE34" s="508"/>
      <c r="AVF34" s="508"/>
      <c r="AVG34" s="508"/>
      <c r="AVH34" s="508"/>
      <c r="AVI34" s="508"/>
      <c r="AVJ34" s="508"/>
      <c r="AVK34" s="508"/>
      <c r="AVL34" s="508"/>
      <c r="AVM34" s="508"/>
      <c r="AVN34" s="508"/>
      <c r="AVO34" s="508"/>
      <c r="AVP34" s="508"/>
      <c r="AVQ34" s="508"/>
      <c r="AVR34" s="508"/>
      <c r="AVS34" s="508"/>
      <c r="AVT34" s="508"/>
      <c r="AVU34" s="508"/>
      <c r="AVV34" s="508"/>
      <c r="AVW34" s="508"/>
      <c r="AVX34" s="508"/>
      <c r="AVY34" s="508"/>
      <c r="AVZ34" s="508"/>
      <c r="AWA34" s="508"/>
      <c r="AWB34" s="508"/>
      <c r="AWC34" s="508"/>
      <c r="AWD34" s="508"/>
      <c r="AWE34" s="508"/>
      <c r="AWF34" s="508"/>
      <c r="AWG34" s="508"/>
      <c r="AWH34" s="508"/>
      <c r="AWI34" s="508"/>
      <c r="AWJ34" s="508"/>
      <c r="AWK34" s="508"/>
      <c r="AWL34" s="508"/>
      <c r="AWM34" s="508"/>
      <c r="AWN34" s="508"/>
      <c r="AWO34" s="508"/>
      <c r="AWP34" s="508"/>
      <c r="AWQ34" s="508"/>
      <c r="AWR34" s="508"/>
      <c r="AWS34" s="508"/>
      <c r="AWT34" s="508"/>
      <c r="AWU34" s="508"/>
      <c r="AWV34" s="508"/>
      <c r="AWW34" s="508"/>
      <c r="AWX34" s="508"/>
      <c r="AWY34" s="508"/>
      <c r="AWZ34" s="508"/>
      <c r="AXA34" s="508"/>
      <c r="AXB34" s="508"/>
      <c r="AXC34" s="508"/>
      <c r="AXD34" s="508"/>
      <c r="AXE34" s="508"/>
      <c r="AXF34" s="508"/>
      <c r="AXG34" s="508"/>
      <c r="AXH34" s="508"/>
      <c r="AXI34" s="508"/>
      <c r="AXJ34" s="508"/>
      <c r="AXK34" s="508"/>
      <c r="AXL34" s="508"/>
      <c r="AXM34" s="508"/>
      <c r="AXN34" s="508"/>
      <c r="AXO34" s="508"/>
      <c r="AXP34" s="508"/>
      <c r="AXQ34" s="508"/>
      <c r="AXR34" s="508"/>
      <c r="AXS34" s="508"/>
      <c r="AXT34" s="508"/>
      <c r="AXU34" s="508"/>
      <c r="AXV34" s="508"/>
      <c r="AXW34" s="508"/>
      <c r="AXX34" s="508"/>
      <c r="AXY34" s="508"/>
      <c r="AXZ34" s="508"/>
      <c r="AYA34" s="508"/>
      <c r="AYB34" s="508"/>
      <c r="AYC34" s="508"/>
      <c r="AYD34" s="508"/>
      <c r="AYE34" s="508"/>
      <c r="AYF34" s="508"/>
      <c r="AYG34" s="508"/>
      <c r="AYH34" s="508"/>
      <c r="AYI34" s="508"/>
      <c r="AYJ34" s="508"/>
      <c r="AYK34" s="508"/>
      <c r="AYL34" s="508"/>
      <c r="AYM34" s="508"/>
      <c r="AYN34" s="508"/>
      <c r="AYO34" s="508"/>
      <c r="AYP34" s="508"/>
      <c r="AYQ34" s="508"/>
      <c r="AYR34" s="508"/>
      <c r="AYS34" s="508"/>
      <c r="AYT34" s="508"/>
      <c r="AYU34" s="508"/>
      <c r="AYV34" s="508"/>
      <c r="AYW34" s="508"/>
      <c r="AYX34" s="508"/>
      <c r="AYY34" s="508"/>
      <c r="AYZ34" s="508"/>
      <c r="AZA34" s="508"/>
      <c r="AZB34" s="508"/>
      <c r="AZC34" s="508"/>
      <c r="AZD34" s="508"/>
      <c r="AZE34" s="508"/>
      <c r="AZF34" s="508"/>
      <c r="AZG34" s="508"/>
      <c r="AZH34" s="508"/>
      <c r="AZI34" s="508"/>
      <c r="AZJ34" s="508"/>
      <c r="AZK34" s="508"/>
      <c r="AZL34" s="508"/>
      <c r="AZM34" s="508"/>
      <c r="AZN34" s="508"/>
      <c r="AZO34" s="508"/>
      <c r="AZP34" s="508"/>
      <c r="AZQ34" s="508"/>
      <c r="AZR34" s="508"/>
      <c r="AZS34" s="508"/>
      <c r="AZT34" s="508"/>
      <c r="AZU34" s="508"/>
      <c r="AZV34" s="508"/>
      <c r="AZW34" s="508"/>
      <c r="AZX34" s="508"/>
      <c r="AZY34" s="508"/>
      <c r="AZZ34" s="508"/>
      <c r="BAA34" s="508"/>
      <c r="BAB34" s="508"/>
      <c r="BAC34" s="508"/>
      <c r="BAD34" s="508"/>
      <c r="BAE34" s="508"/>
      <c r="BAF34" s="508"/>
      <c r="BAG34" s="508"/>
      <c r="BAH34" s="508"/>
      <c r="BAI34" s="508"/>
      <c r="BAJ34" s="508"/>
      <c r="BAK34" s="508"/>
      <c r="BAL34" s="508"/>
      <c r="BAM34" s="508"/>
      <c r="BAN34" s="508"/>
      <c r="BAO34" s="508"/>
      <c r="BAP34" s="508"/>
      <c r="BAQ34" s="508"/>
      <c r="BAR34" s="508"/>
      <c r="BAS34" s="508"/>
      <c r="BAT34" s="508"/>
      <c r="BAU34" s="508"/>
      <c r="BAV34" s="508"/>
      <c r="BAW34" s="508"/>
      <c r="BAX34" s="508"/>
      <c r="BAY34" s="508"/>
      <c r="BAZ34" s="508"/>
      <c r="BBA34" s="508"/>
      <c r="BBB34" s="508"/>
      <c r="BBC34" s="508"/>
      <c r="BBD34" s="508"/>
      <c r="BBE34" s="508"/>
      <c r="BBF34" s="508"/>
      <c r="BBG34" s="508"/>
      <c r="BBH34" s="508"/>
      <c r="BBI34" s="508"/>
      <c r="BBJ34" s="508"/>
      <c r="BBK34" s="508"/>
      <c r="BBL34" s="508"/>
      <c r="BBM34" s="508"/>
      <c r="BBN34" s="508"/>
      <c r="BBO34" s="508"/>
      <c r="BBP34" s="508"/>
      <c r="BBQ34" s="508"/>
      <c r="BBR34" s="508"/>
      <c r="BBS34" s="508"/>
      <c r="BBT34" s="508"/>
      <c r="BBU34" s="508"/>
      <c r="BBV34" s="508"/>
      <c r="BBW34" s="508"/>
      <c r="BBX34" s="508"/>
      <c r="BBY34" s="508"/>
      <c r="BBZ34" s="508"/>
      <c r="BCA34" s="508"/>
      <c r="BCB34" s="508"/>
      <c r="BCC34" s="508"/>
      <c r="BCD34" s="508"/>
      <c r="BCE34" s="508"/>
      <c r="BCF34" s="508"/>
      <c r="BCG34" s="508"/>
      <c r="BCH34" s="508"/>
      <c r="BCI34" s="508"/>
      <c r="BCJ34" s="508"/>
      <c r="BCK34" s="508"/>
      <c r="BCL34" s="508"/>
      <c r="BCM34" s="508"/>
      <c r="BCN34" s="508"/>
      <c r="BCO34" s="508"/>
      <c r="BCP34" s="508"/>
      <c r="BCQ34" s="508"/>
      <c r="BCR34" s="508"/>
      <c r="BCS34" s="508"/>
      <c r="BCT34" s="508"/>
      <c r="BCU34" s="508"/>
      <c r="BCV34" s="508"/>
      <c r="BCW34" s="508"/>
      <c r="BCX34" s="508"/>
      <c r="BCY34" s="508"/>
      <c r="BCZ34" s="508"/>
      <c r="BDA34" s="508"/>
      <c r="BDB34" s="508"/>
      <c r="BDC34" s="508"/>
      <c r="BDD34" s="508"/>
      <c r="BDE34" s="508"/>
      <c r="BDF34" s="508"/>
      <c r="BDG34" s="508"/>
      <c r="BDH34" s="508"/>
      <c r="BDI34" s="508"/>
      <c r="BDJ34" s="508"/>
      <c r="BDK34" s="508"/>
      <c r="BDL34" s="508"/>
      <c r="BDM34" s="508"/>
      <c r="BDN34" s="508"/>
      <c r="BDO34" s="508"/>
      <c r="BDP34" s="508"/>
      <c r="BDQ34" s="508"/>
      <c r="BDR34" s="508"/>
      <c r="BDS34" s="508"/>
      <c r="BDT34" s="508"/>
      <c r="BDU34" s="508"/>
      <c r="BDV34" s="508"/>
      <c r="BDW34" s="508"/>
      <c r="BDX34" s="508"/>
      <c r="BDY34" s="508"/>
      <c r="BDZ34" s="508"/>
      <c r="BEA34" s="508"/>
      <c r="BEB34" s="508"/>
      <c r="BEC34" s="508"/>
      <c r="BED34" s="508"/>
      <c r="BEE34" s="508"/>
      <c r="BEF34" s="508"/>
      <c r="BEG34" s="508"/>
      <c r="BEH34" s="508"/>
      <c r="BEI34" s="508"/>
      <c r="BEJ34" s="508"/>
      <c r="BEK34" s="508"/>
      <c r="BEL34" s="508"/>
      <c r="BEM34" s="508"/>
      <c r="BEN34" s="508"/>
      <c r="BEO34" s="508"/>
      <c r="BEP34" s="508"/>
      <c r="BEQ34" s="508"/>
      <c r="BER34" s="508"/>
      <c r="BES34" s="508"/>
      <c r="BET34" s="508"/>
      <c r="BEU34" s="508"/>
      <c r="BEV34" s="508"/>
      <c r="BEW34" s="508"/>
      <c r="BEX34" s="508"/>
      <c r="BEY34" s="508"/>
      <c r="BEZ34" s="508"/>
      <c r="BFA34" s="508"/>
      <c r="BFB34" s="508"/>
      <c r="BFC34" s="508"/>
      <c r="BFD34" s="508"/>
      <c r="BFE34" s="508"/>
      <c r="BFF34" s="508"/>
      <c r="BFG34" s="508"/>
      <c r="BFH34" s="508"/>
      <c r="BFI34" s="508"/>
      <c r="BFJ34" s="508"/>
      <c r="BFK34" s="508"/>
      <c r="BFL34" s="508"/>
      <c r="BFM34" s="508"/>
      <c r="BFN34" s="508"/>
      <c r="BFO34" s="508"/>
      <c r="BFP34" s="508"/>
      <c r="BFQ34" s="508"/>
      <c r="BFR34" s="508"/>
      <c r="BFS34" s="508"/>
      <c r="BFT34" s="508"/>
      <c r="BFU34" s="508"/>
      <c r="BFV34" s="508"/>
      <c r="BFW34" s="508"/>
      <c r="BFX34" s="508"/>
      <c r="BFY34" s="508"/>
      <c r="BFZ34" s="508"/>
      <c r="BGA34" s="508"/>
      <c r="BGB34" s="508"/>
      <c r="BGC34" s="508"/>
      <c r="BGD34" s="508"/>
      <c r="BGE34" s="508"/>
      <c r="BGF34" s="508"/>
      <c r="BGG34" s="508"/>
      <c r="BGH34" s="508"/>
      <c r="BGI34" s="508"/>
      <c r="BGJ34" s="508"/>
      <c r="BGK34" s="508"/>
      <c r="BGL34" s="508"/>
      <c r="BGM34" s="508"/>
      <c r="BGN34" s="508"/>
      <c r="BGO34" s="508"/>
      <c r="BGP34" s="508"/>
      <c r="BGQ34" s="508"/>
      <c r="BGR34" s="508"/>
      <c r="BGS34" s="508"/>
      <c r="BGT34" s="508"/>
      <c r="BGU34" s="508"/>
      <c r="BGV34" s="508"/>
      <c r="BGW34" s="508"/>
      <c r="BGX34" s="508"/>
      <c r="BGY34" s="508"/>
      <c r="BGZ34" s="508"/>
      <c r="BHA34" s="508"/>
      <c r="BHB34" s="508"/>
      <c r="BHC34" s="508"/>
      <c r="BHD34" s="508"/>
      <c r="BHE34" s="508"/>
      <c r="BHF34" s="508"/>
      <c r="BHG34" s="508"/>
      <c r="BHH34" s="508"/>
      <c r="BHI34" s="508"/>
      <c r="BHJ34" s="508"/>
      <c r="BHK34" s="508"/>
      <c r="BHL34" s="508"/>
      <c r="BHM34" s="508"/>
      <c r="BHN34" s="508"/>
      <c r="BHO34" s="508"/>
      <c r="BHP34" s="508"/>
      <c r="BHQ34" s="508"/>
      <c r="BHR34" s="508"/>
      <c r="BHS34" s="508"/>
      <c r="BHT34" s="508"/>
      <c r="BHU34" s="508"/>
      <c r="BHV34" s="508"/>
      <c r="BHW34" s="508"/>
      <c r="BHX34" s="508"/>
      <c r="BHY34" s="508"/>
      <c r="BHZ34" s="508"/>
      <c r="BIA34" s="508"/>
      <c r="BIB34" s="508"/>
      <c r="BIC34" s="508"/>
      <c r="BID34" s="508"/>
      <c r="BIE34" s="508"/>
      <c r="BIF34" s="508"/>
      <c r="BIG34" s="508"/>
      <c r="BIH34" s="508"/>
      <c r="BII34" s="508"/>
      <c r="BIJ34" s="508"/>
      <c r="BIK34" s="508"/>
      <c r="BIL34" s="508"/>
      <c r="BIM34" s="508"/>
      <c r="BIN34" s="508"/>
      <c r="BIO34" s="508"/>
      <c r="BIP34" s="508"/>
      <c r="BIQ34" s="508"/>
      <c r="BIR34" s="508"/>
      <c r="BIS34" s="508"/>
      <c r="BIT34" s="508"/>
      <c r="BIU34" s="508"/>
      <c r="BIV34" s="508"/>
      <c r="BIW34" s="508"/>
      <c r="BIX34" s="508"/>
      <c r="BIY34" s="508"/>
      <c r="BIZ34" s="508"/>
      <c r="BJA34" s="508"/>
      <c r="BJB34" s="508"/>
      <c r="BJC34" s="508"/>
      <c r="BJD34" s="508"/>
      <c r="BJE34" s="508"/>
      <c r="BJF34" s="508"/>
      <c r="BJG34" s="508"/>
      <c r="BJH34" s="508"/>
      <c r="BJI34" s="508"/>
      <c r="BJJ34" s="508"/>
      <c r="BJK34" s="508"/>
      <c r="BJL34" s="508"/>
      <c r="BJM34" s="508"/>
      <c r="BJN34" s="508"/>
      <c r="BJO34" s="508"/>
      <c r="BJP34" s="508"/>
      <c r="BJQ34" s="508"/>
      <c r="BJR34" s="508"/>
      <c r="BJS34" s="508"/>
      <c r="BJT34" s="508"/>
      <c r="BJU34" s="508"/>
      <c r="BJV34" s="508"/>
      <c r="BJW34" s="508"/>
      <c r="BJX34" s="508"/>
      <c r="BJY34" s="508"/>
      <c r="BJZ34" s="508"/>
      <c r="BKA34" s="508"/>
      <c r="BKB34" s="508"/>
      <c r="BKC34" s="508"/>
      <c r="BKD34" s="508"/>
      <c r="BKE34" s="508"/>
      <c r="BKF34" s="508"/>
      <c r="BKG34" s="508"/>
      <c r="BKH34" s="508"/>
      <c r="BKI34" s="508"/>
      <c r="BKJ34" s="508"/>
      <c r="BKK34" s="508"/>
      <c r="BKL34" s="508"/>
      <c r="BKM34" s="508"/>
      <c r="BKN34" s="508"/>
      <c r="BKO34" s="508"/>
      <c r="BKP34" s="508"/>
      <c r="BKQ34" s="508"/>
      <c r="BKR34" s="508"/>
      <c r="BKS34" s="508"/>
      <c r="BKT34" s="508"/>
      <c r="BKU34" s="508"/>
      <c r="BKV34" s="508"/>
      <c r="BKW34" s="508"/>
      <c r="BKX34" s="508"/>
      <c r="BKY34" s="508"/>
      <c r="BKZ34" s="508"/>
      <c r="BLA34" s="508"/>
      <c r="BLB34" s="508"/>
      <c r="BLC34" s="508"/>
      <c r="BLD34" s="508"/>
      <c r="BLE34" s="508"/>
      <c r="BLF34" s="508"/>
      <c r="BLG34" s="508"/>
      <c r="BLH34" s="508"/>
      <c r="BLI34" s="508"/>
      <c r="BLJ34" s="508"/>
      <c r="BLK34" s="508"/>
      <c r="BLL34" s="508"/>
      <c r="BLM34" s="508"/>
      <c r="BLN34" s="508"/>
      <c r="BLO34" s="508"/>
      <c r="BLP34" s="508"/>
      <c r="BLQ34" s="508"/>
      <c r="BLR34" s="508"/>
      <c r="BLS34" s="508"/>
      <c r="BLT34" s="508"/>
      <c r="BLU34" s="508"/>
      <c r="BLV34" s="508"/>
      <c r="BLW34" s="508"/>
      <c r="BLX34" s="508"/>
      <c r="BLY34" s="508"/>
      <c r="BLZ34" s="508"/>
      <c r="BMA34" s="508"/>
      <c r="BMB34" s="508"/>
      <c r="BMC34" s="508"/>
      <c r="BMD34" s="508"/>
      <c r="BME34" s="508"/>
      <c r="BMF34" s="508"/>
      <c r="BMG34" s="508"/>
      <c r="BMH34" s="508"/>
      <c r="BMI34" s="508"/>
      <c r="BMJ34" s="508"/>
      <c r="BMK34" s="508"/>
      <c r="BML34" s="508"/>
      <c r="BMM34" s="508"/>
      <c r="BMN34" s="508"/>
      <c r="BMO34" s="508"/>
      <c r="BMP34" s="508"/>
      <c r="BMQ34" s="508"/>
      <c r="BMR34" s="508"/>
      <c r="BMS34" s="508"/>
      <c r="BMT34" s="508"/>
      <c r="BMU34" s="508"/>
      <c r="BMV34" s="508"/>
      <c r="BMW34" s="508"/>
      <c r="BMX34" s="508"/>
      <c r="BMY34" s="508"/>
      <c r="BMZ34" s="508"/>
      <c r="BNA34" s="508"/>
      <c r="BNB34" s="508"/>
      <c r="BNC34" s="508"/>
      <c r="BND34" s="508"/>
      <c r="BNE34" s="508"/>
      <c r="BNF34" s="508"/>
      <c r="BNG34" s="508"/>
      <c r="BNH34" s="508"/>
      <c r="BNI34" s="508"/>
      <c r="BNJ34" s="508"/>
      <c r="BNK34" s="508"/>
      <c r="BNL34" s="508"/>
      <c r="BNM34" s="508"/>
      <c r="BNN34" s="508"/>
      <c r="BNO34" s="508"/>
      <c r="BNP34" s="508"/>
      <c r="BNQ34" s="508"/>
      <c r="BNR34" s="508"/>
      <c r="BNS34" s="508"/>
      <c r="BNT34" s="508"/>
      <c r="BNU34" s="508"/>
      <c r="BNV34" s="508"/>
      <c r="BNW34" s="508"/>
      <c r="BNX34" s="508"/>
      <c r="BNY34" s="508"/>
      <c r="BNZ34" s="508"/>
      <c r="BOA34" s="508"/>
      <c r="BOB34" s="508"/>
      <c r="BOC34" s="508"/>
      <c r="BOD34" s="508"/>
      <c r="BOE34" s="508"/>
      <c r="BOF34" s="508"/>
      <c r="BOG34" s="508"/>
      <c r="BOH34" s="508"/>
      <c r="BOI34" s="508"/>
      <c r="BOJ34" s="508"/>
      <c r="BOK34" s="508"/>
      <c r="BOL34" s="508"/>
      <c r="BOM34" s="508"/>
      <c r="BON34" s="508"/>
      <c r="BOO34" s="508"/>
      <c r="BOP34" s="508"/>
      <c r="BOQ34" s="508"/>
      <c r="BOR34" s="508"/>
      <c r="BOS34" s="508"/>
      <c r="BOT34" s="508"/>
      <c r="BOU34" s="508"/>
      <c r="BOV34" s="508"/>
      <c r="BOW34" s="508"/>
      <c r="BOX34" s="508"/>
      <c r="BOY34" s="508"/>
      <c r="BOZ34" s="508"/>
      <c r="BPA34" s="508"/>
      <c r="BPB34" s="508"/>
      <c r="BPC34" s="508"/>
      <c r="BPD34" s="508"/>
      <c r="BPE34" s="508"/>
      <c r="BPF34" s="508"/>
      <c r="BPG34" s="508"/>
      <c r="BPH34" s="508"/>
      <c r="BPI34" s="508"/>
      <c r="BPJ34" s="508"/>
      <c r="BPK34" s="508"/>
      <c r="BPL34" s="508"/>
      <c r="BPM34" s="508"/>
      <c r="BPN34" s="508"/>
      <c r="BPO34" s="508"/>
      <c r="BPP34" s="508"/>
      <c r="BPQ34" s="508"/>
      <c r="BPR34" s="508"/>
      <c r="BPS34" s="508"/>
      <c r="BPT34" s="508"/>
      <c r="BPU34" s="508"/>
      <c r="BPV34" s="508"/>
      <c r="BPW34" s="508"/>
      <c r="BPX34" s="508"/>
      <c r="BPY34" s="508"/>
      <c r="BPZ34" s="508"/>
      <c r="BQA34" s="508"/>
      <c r="BQB34" s="508"/>
      <c r="BQC34" s="508"/>
      <c r="BQD34" s="508"/>
      <c r="BQE34" s="508"/>
      <c r="BQF34" s="508"/>
      <c r="BQG34" s="508"/>
      <c r="BQH34" s="508"/>
      <c r="BQI34" s="508"/>
      <c r="BQJ34" s="508"/>
      <c r="BQK34" s="508"/>
      <c r="BQL34" s="508"/>
      <c r="BQM34" s="508"/>
      <c r="BQN34" s="508"/>
      <c r="BQO34" s="508"/>
      <c r="BQP34" s="508"/>
      <c r="BQQ34" s="508"/>
      <c r="BQR34" s="508"/>
      <c r="BQS34" s="508"/>
      <c r="BQT34" s="508"/>
      <c r="BQU34" s="508"/>
      <c r="BQV34" s="508"/>
      <c r="BQW34" s="508"/>
      <c r="BQX34" s="508"/>
      <c r="BQY34" s="508"/>
      <c r="BQZ34" s="508"/>
      <c r="BRA34" s="508"/>
      <c r="BRB34" s="508"/>
      <c r="BRC34" s="508"/>
      <c r="BRD34" s="508"/>
      <c r="BRE34" s="508"/>
      <c r="BRF34" s="508"/>
      <c r="BRG34" s="508"/>
      <c r="BRH34" s="508"/>
      <c r="BRI34" s="508"/>
      <c r="BRJ34" s="508"/>
      <c r="BRK34" s="508"/>
      <c r="BRL34" s="508"/>
      <c r="BRM34" s="508"/>
      <c r="BRN34" s="508"/>
      <c r="BRO34" s="508"/>
      <c r="BRP34" s="508"/>
      <c r="BRQ34" s="508"/>
      <c r="BRR34" s="508"/>
      <c r="BRS34" s="508"/>
      <c r="BRT34" s="508"/>
      <c r="BRU34" s="508"/>
      <c r="BRV34" s="508"/>
      <c r="BRW34" s="508"/>
      <c r="BRX34" s="508"/>
      <c r="BRY34" s="508"/>
      <c r="BRZ34" s="508"/>
      <c r="BSA34" s="508"/>
      <c r="BSB34" s="508"/>
      <c r="BSC34" s="508"/>
      <c r="BSD34" s="508"/>
      <c r="BSE34" s="508"/>
      <c r="BSF34" s="508"/>
      <c r="BSG34" s="508"/>
      <c r="BSH34" s="508"/>
      <c r="BSI34" s="508"/>
      <c r="BSJ34" s="508"/>
      <c r="BSK34" s="508"/>
      <c r="BSL34" s="508"/>
      <c r="BSM34" s="508"/>
      <c r="BSN34" s="508"/>
      <c r="BSO34" s="508"/>
      <c r="BSP34" s="508"/>
      <c r="BSQ34" s="508"/>
      <c r="BSR34" s="508"/>
      <c r="BSS34" s="508"/>
      <c r="BST34" s="508"/>
      <c r="BSU34" s="508"/>
      <c r="BSV34" s="508"/>
      <c r="BSW34" s="508"/>
      <c r="BSX34" s="508"/>
      <c r="BSY34" s="508"/>
      <c r="BSZ34" s="508"/>
      <c r="BTA34" s="508"/>
      <c r="BTB34" s="508"/>
      <c r="BTC34" s="508"/>
      <c r="BTD34" s="508"/>
      <c r="BTE34" s="508"/>
      <c r="BTF34" s="508"/>
      <c r="BTG34" s="508"/>
      <c r="BTH34" s="508"/>
      <c r="BTI34" s="508"/>
      <c r="BTJ34" s="508"/>
      <c r="BTK34" s="508"/>
      <c r="BTL34" s="508"/>
      <c r="BTM34" s="508"/>
      <c r="BTN34" s="508"/>
      <c r="BTO34" s="508"/>
      <c r="BTP34" s="508"/>
      <c r="BTQ34" s="508"/>
      <c r="BTR34" s="508"/>
      <c r="BTS34" s="508"/>
      <c r="BTT34" s="508"/>
      <c r="BTU34" s="508"/>
      <c r="BTV34" s="508"/>
      <c r="BTW34" s="508"/>
      <c r="BTX34" s="508"/>
      <c r="BTY34" s="508"/>
      <c r="BTZ34" s="508"/>
      <c r="BUA34" s="508"/>
      <c r="BUB34" s="508"/>
      <c r="BUC34" s="508"/>
      <c r="BUD34" s="508"/>
      <c r="BUE34" s="508"/>
      <c r="BUF34" s="508"/>
      <c r="BUG34" s="508"/>
      <c r="BUH34" s="508"/>
      <c r="BUI34" s="508"/>
      <c r="BUJ34" s="508"/>
      <c r="BUK34" s="508"/>
      <c r="BUL34" s="508"/>
      <c r="BUM34" s="508"/>
      <c r="BUN34" s="508"/>
      <c r="BUO34" s="508"/>
      <c r="BUP34" s="508"/>
      <c r="BUQ34" s="508"/>
      <c r="BUR34" s="508"/>
      <c r="BUS34" s="508"/>
      <c r="BUT34" s="508"/>
      <c r="BUU34" s="508"/>
      <c r="BUV34" s="508"/>
      <c r="BUW34" s="508"/>
      <c r="BUX34" s="508"/>
      <c r="BUY34" s="508"/>
      <c r="BUZ34" s="508"/>
      <c r="BVA34" s="508"/>
      <c r="BVB34" s="508"/>
      <c r="BVC34" s="508"/>
      <c r="BVD34" s="508"/>
      <c r="BVE34" s="508"/>
      <c r="BVF34" s="508"/>
      <c r="BVG34" s="508"/>
      <c r="BVH34" s="508"/>
      <c r="BVI34" s="508"/>
      <c r="BVJ34" s="508"/>
      <c r="BVK34" s="508"/>
      <c r="BVL34" s="508"/>
      <c r="BVM34" s="508"/>
      <c r="BVN34" s="508"/>
      <c r="BVO34" s="508"/>
      <c r="BVP34" s="508"/>
      <c r="BVQ34" s="508"/>
      <c r="BVR34" s="508"/>
      <c r="BVS34" s="508"/>
      <c r="BVT34" s="508"/>
      <c r="BVU34" s="508"/>
      <c r="BVV34" s="508"/>
      <c r="BVW34" s="508"/>
      <c r="BVX34" s="508"/>
      <c r="BVY34" s="508"/>
      <c r="BVZ34" s="508"/>
      <c r="BWA34" s="508"/>
      <c r="BWB34" s="508"/>
      <c r="BWC34" s="508"/>
      <c r="BWD34" s="508"/>
      <c r="BWE34" s="508"/>
      <c r="BWF34" s="508"/>
      <c r="BWG34" s="508"/>
      <c r="BWH34" s="508"/>
      <c r="BWI34" s="508"/>
      <c r="BWJ34" s="508"/>
      <c r="BWK34" s="508"/>
      <c r="BWL34" s="508"/>
      <c r="BWM34" s="508"/>
      <c r="BWN34" s="508"/>
      <c r="BWO34" s="508"/>
      <c r="BWP34" s="508"/>
      <c r="BWQ34" s="508"/>
      <c r="BWR34" s="508"/>
      <c r="BWS34" s="508"/>
      <c r="BWT34" s="508"/>
      <c r="BWU34" s="508"/>
      <c r="BWV34" s="508"/>
      <c r="BWW34" s="508"/>
      <c r="BWX34" s="508"/>
      <c r="BWY34" s="508"/>
      <c r="BWZ34" s="508"/>
      <c r="BXA34" s="508"/>
      <c r="BXB34" s="508"/>
      <c r="BXC34" s="508"/>
      <c r="BXD34" s="508"/>
      <c r="BXE34" s="508"/>
      <c r="BXF34" s="508"/>
      <c r="BXG34" s="508"/>
      <c r="BXH34" s="508"/>
      <c r="BXI34" s="508"/>
      <c r="BXJ34" s="508"/>
      <c r="BXK34" s="508"/>
      <c r="BXL34" s="508"/>
      <c r="BXM34" s="508"/>
      <c r="BXN34" s="508"/>
      <c r="BXO34" s="508"/>
      <c r="BXP34" s="508"/>
      <c r="BXQ34" s="508"/>
      <c r="BXR34" s="508"/>
      <c r="BXS34" s="508"/>
      <c r="BXT34" s="508"/>
      <c r="BXU34" s="508"/>
      <c r="BXV34" s="508"/>
      <c r="BXW34" s="508"/>
      <c r="BXX34" s="508"/>
      <c r="BXY34" s="508"/>
      <c r="BXZ34" s="508"/>
      <c r="BYA34" s="508"/>
      <c r="BYB34" s="508"/>
      <c r="BYC34" s="508"/>
      <c r="BYD34" s="508"/>
      <c r="BYE34" s="508"/>
      <c r="BYF34" s="508"/>
      <c r="BYG34" s="508"/>
      <c r="BYH34" s="508"/>
      <c r="BYI34" s="508"/>
      <c r="BYJ34" s="508"/>
      <c r="BYK34" s="508"/>
      <c r="BYL34" s="508"/>
      <c r="BYM34" s="508"/>
      <c r="BYN34" s="508"/>
      <c r="BYO34" s="508"/>
      <c r="BYP34" s="508"/>
      <c r="BYQ34" s="508"/>
      <c r="BYR34" s="508"/>
      <c r="BYS34" s="508"/>
      <c r="BYT34" s="508"/>
      <c r="BYU34" s="508"/>
      <c r="BYV34" s="508"/>
      <c r="BYW34" s="508"/>
      <c r="BYX34" s="508"/>
      <c r="BYY34" s="508"/>
      <c r="BYZ34" s="508"/>
      <c r="BZA34" s="508"/>
      <c r="BZB34" s="508"/>
      <c r="BZC34" s="508"/>
      <c r="BZD34" s="508"/>
      <c r="BZE34" s="508"/>
      <c r="BZF34" s="508"/>
      <c r="BZG34" s="508"/>
      <c r="BZH34" s="508"/>
      <c r="BZI34" s="508"/>
      <c r="BZJ34" s="508"/>
      <c r="BZK34" s="508"/>
      <c r="BZL34" s="508"/>
      <c r="BZM34" s="508"/>
      <c r="BZN34" s="508"/>
      <c r="BZO34" s="508"/>
      <c r="BZP34" s="508"/>
      <c r="BZQ34" s="508"/>
      <c r="BZR34" s="508"/>
      <c r="BZS34" s="508"/>
      <c r="BZT34" s="508"/>
      <c r="BZU34" s="508"/>
      <c r="BZV34" s="508"/>
      <c r="BZW34" s="508"/>
      <c r="BZX34" s="508"/>
      <c r="BZY34" s="508"/>
      <c r="BZZ34" s="508"/>
      <c r="CAA34" s="508"/>
      <c r="CAB34" s="508"/>
      <c r="CAC34" s="508"/>
      <c r="CAD34" s="508"/>
      <c r="CAE34" s="508"/>
      <c r="CAF34" s="508"/>
      <c r="CAG34" s="508"/>
      <c r="CAH34" s="508"/>
      <c r="CAI34" s="508"/>
      <c r="CAJ34" s="508"/>
      <c r="CAK34" s="508"/>
      <c r="CAL34" s="508"/>
      <c r="CAM34" s="508"/>
      <c r="CAN34" s="508"/>
      <c r="CAO34" s="508"/>
      <c r="CAP34" s="508"/>
      <c r="CAQ34" s="508"/>
      <c r="CAR34" s="508"/>
      <c r="CAS34" s="508"/>
      <c r="CAT34" s="508"/>
      <c r="CAU34" s="508"/>
      <c r="CAV34" s="508"/>
      <c r="CAW34" s="508"/>
      <c r="CAX34" s="508"/>
      <c r="CAY34" s="508"/>
      <c r="CAZ34" s="508"/>
      <c r="CBA34" s="508"/>
      <c r="CBB34" s="508"/>
      <c r="CBC34" s="508"/>
      <c r="CBD34" s="508"/>
      <c r="CBE34" s="508"/>
      <c r="CBF34" s="508"/>
      <c r="CBG34" s="508"/>
      <c r="CBH34" s="508"/>
      <c r="CBI34" s="508"/>
      <c r="CBJ34" s="508"/>
      <c r="CBK34" s="508"/>
      <c r="CBL34" s="508"/>
      <c r="CBM34" s="508"/>
      <c r="CBN34" s="508"/>
      <c r="CBO34" s="508"/>
      <c r="CBP34" s="508"/>
      <c r="CBQ34" s="508"/>
      <c r="CBR34" s="508"/>
      <c r="CBS34" s="508"/>
      <c r="CBT34" s="508"/>
      <c r="CBU34" s="508"/>
      <c r="CBV34" s="508"/>
      <c r="CBW34" s="508"/>
      <c r="CBX34" s="508"/>
      <c r="CBY34" s="508"/>
      <c r="CBZ34" s="508"/>
      <c r="CCA34" s="508"/>
      <c r="CCB34" s="508"/>
      <c r="CCC34" s="508"/>
      <c r="CCD34" s="508"/>
      <c r="CCE34" s="508"/>
      <c r="CCF34" s="508"/>
      <c r="CCG34" s="508"/>
      <c r="CCH34" s="508"/>
      <c r="CCI34" s="508"/>
      <c r="CCJ34" s="508"/>
      <c r="CCK34" s="508"/>
      <c r="CCL34" s="508"/>
      <c r="CCM34" s="508"/>
      <c r="CCN34" s="508"/>
      <c r="CCO34" s="508"/>
      <c r="CCP34" s="508"/>
      <c r="CCQ34" s="508"/>
      <c r="CCR34" s="508"/>
      <c r="CCS34" s="508"/>
      <c r="CCT34" s="508"/>
      <c r="CCU34" s="508"/>
      <c r="CCV34" s="508"/>
      <c r="CCW34" s="508"/>
      <c r="CCX34" s="508"/>
      <c r="CCY34" s="508"/>
      <c r="CCZ34" s="508"/>
      <c r="CDA34" s="508"/>
      <c r="CDB34" s="508"/>
      <c r="CDC34" s="508"/>
      <c r="CDD34" s="508"/>
      <c r="CDE34" s="508"/>
      <c r="CDF34" s="508"/>
      <c r="CDG34" s="508"/>
      <c r="CDH34" s="508"/>
      <c r="CDI34" s="508"/>
      <c r="CDJ34" s="508"/>
      <c r="CDK34" s="508"/>
      <c r="CDL34" s="508"/>
      <c r="CDM34" s="508"/>
      <c r="CDN34" s="508"/>
      <c r="CDO34" s="508"/>
      <c r="CDP34" s="508"/>
      <c r="CDQ34" s="508"/>
      <c r="CDR34" s="508"/>
      <c r="CDS34" s="508"/>
      <c r="CDT34" s="508"/>
      <c r="CDU34" s="508"/>
      <c r="CDV34" s="508"/>
      <c r="CDW34" s="508"/>
      <c r="CDX34" s="508"/>
      <c r="CDY34" s="508"/>
      <c r="CDZ34" s="508"/>
      <c r="CEA34" s="508"/>
      <c r="CEB34" s="508"/>
      <c r="CEC34" s="508"/>
      <c r="CED34" s="508"/>
      <c r="CEE34" s="508"/>
      <c r="CEF34" s="508"/>
      <c r="CEG34" s="508"/>
      <c r="CEH34" s="508"/>
      <c r="CEI34" s="508"/>
      <c r="CEJ34" s="508"/>
      <c r="CEK34" s="508"/>
      <c r="CEL34" s="508"/>
      <c r="CEM34" s="508"/>
      <c r="CEN34" s="508"/>
      <c r="CEO34" s="508"/>
      <c r="CEP34" s="508"/>
      <c r="CEQ34" s="508"/>
      <c r="CER34" s="508"/>
      <c r="CES34" s="508"/>
      <c r="CET34" s="508"/>
      <c r="CEU34" s="508"/>
      <c r="CEV34" s="508"/>
      <c r="CEW34" s="508"/>
      <c r="CEX34" s="508"/>
      <c r="CEY34" s="508"/>
      <c r="CEZ34" s="508"/>
      <c r="CFA34" s="508"/>
      <c r="CFB34" s="508"/>
      <c r="CFC34" s="508"/>
      <c r="CFD34" s="508"/>
      <c r="CFE34" s="508"/>
      <c r="CFF34" s="508"/>
      <c r="CFG34" s="508"/>
      <c r="CFH34" s="508"/>
      <c r="CFI34" s="508"/>
      <c r="CFJ34" s="508"/>
      <c r="CFK34" s="508"/>
      <c r="CFL34" s="508"/>
      <c r="CFM34" s="508"/>
      <c r="CFN34" s="508"/>
      <c r="CFO34" s="508"/>
      <c r="CFP34" s="508"/>
      <c r="CFQ34" s="508"/>
      <c r="CFR34" s="508"/>
      <c r="CFS34" s="508"/>
      <c r="CFT34" s="508"/>
      <c r="CFU34" s="508"/>
      <c r="CFV34" s="508"/>
      <c r="CFW34" s="508"/>
      <c r="CFX34" s="508"/>
      <c r="CFY34" s="508"/>
      <c r="CFZ34" s="508"/>
      <c r="CGA34" s="508"/>
      <c r="CGB34" s="508"/>
      <c r="CGC34" s="508"/>
      <c r="CGD34" s="508"/>
      <c r="CGE34" s="508"/>
      <c r="CGF34" s="508"/>
      <c r="CGG34" s="508"/>
      <c r="CGH34" s="508"/>
      <c r="CGI34" s="508"/>
      <c r="CGJ34" s="508"/>
      <c r="CGK34" s="508"/>
      <c r="CGL34" s="508"/>
      <c r="CGM34" s="508"/>
      <c r="CGN34" s="508"/>
      <c r="CGO34" s="508"/>
      <c r="CGP34" s="508"/>
      <c r="CGQ34" s="508"/>
      <c r="CGR34" s="508"/>
      <c r="CGS34" s="508"/>
      <c r="CGT34" s="508"/>
      <c r="CGU34" s="508"/>
      <c r="CGV34" s="508"/>
      <c r="CGW34" s="508"/>
      <c r="CGX34" s="508"/>
      <c r="CGY34" s="508"/>
      <c r="CGZ34" s="508"/>
      <c r="CHA34" s="508"/>
      <c r="CHB34" s="508"/>
      <c r="CHC34" s="508"/>
      <c r="CHD34" s="508"/>
      <c r="CHE34" s="508"/>
      <c r="CHF34" s="508"/>
      <c r="CHG34" s="508"/>
      <c r="CHH34" s="508"/>
      <c r="CHI34" s="508"/>
      <c r="CHJ34" s="508"/>
      <c r="CHK34" s="508"/>
      <c r="CHL34" s="508"/>
      <c r="CHM34" s="508"/>
      <c r="CHN34" s="508"/>
      <c r="CHO34" s="508"/>
      <c r="CHP34" s="508"/>
      <c r="CHQ34" s="508"/>
      <c r="CHR34" s="508"/>
      <c r="CHS34" s="508"/>
      <c r="CHT34" s="508"/>
      <c r="CHU34" s="508"/>
      <c r="CHV34" s="508"/>
      <c r="CHW34" s="508"/>
      <c r="CHX34" s="508"/>
      <c r="CHY34" s="508"/>
      <c r="CHZ34" s="508"/>
      <c r="CIA34" s="508"/>
      <c r="CIB34" s="508"/>
      <c r="CIC34" s="508"/>
      <c r="CID34" s="508"/>
      <c r="CIE34" s="508"/>
      <c r="CIF34" s="508"/>
      <c r="CIG34" s="508"/>
      <c r="CIH34" s="508"/>
      <c r="CII34" s="508"/>
      <c r="CIJ34" s="508"/>
      <c r="CIK34" s="508"/>
      <c r="CIL34" s="508"/>
      <c r="CIM34" s="508"/>
      <c r="CIN34" s="508"/>
      <c r="CIO34" s="508"/>
      <c r="CIP34" s="508"/>
      <c r="CIQ34" s="508"/>
      <c r="CIR34" s="508"/>
      <c r="CIS34" s="508"/>
      <c r="CIT34" s="508"/>
      <c r="CIU34" s="508"/>
      <c r="CIV34" s="508"/>
      <c r="CIW34" s="508"/>
      <c r="CIX34" s="508"/>
      <c r="CIY34" s="508"/>
      <c r="CIZ34" s="508"/>
      <c r="CJA34" s="508"/>
      <c r="CJB34" s="508"/>
      <c r="CJC34" s="508"/>
      <c r="CJD34" s="508"/>
      <c r="CJE34" s="508"/>
      <c r="CJF34" s="508"/>
      <c r="CJG34" s="508"/>
      <c r="CJH34" s="508"/>
      <c r="CJI34" s="508"/>
      <c r="CJJ34" s="508"/>
      <c r="CJK34" s="508"/>
      <c r="CJL34" s="508"/>
      <c r="CJM34" s="508"/>
      <c r="CJN34" s="508"/>
      <c r="CJO34" s="508"/>
      <c r="CJP34" s="508"/>
      <c r="CJQ34" s="508"/>
      <c r="CJR34" s="508"/>
      <c r="CJS34" s="508"/>
      <c r="CJT34" s="508"/>
      <c r="CJU34" s="508"/>
      <c r="CJV34" s="508"/>
      <c r="CJW34" s="508"/>
      <c r="CJX34" s="508"/>
      <c r="CJY34" s="508"/>
      <c r="CJZ34" s="508"/>
      <c r="CKA34" s="508"/>
      <c r="CKB34" s="508"/>
      <c r="CKC34" s="508"/>
      <c r="CKD34" s="508"/>
      <c r="CKE34" s="508"/>
      <c r="CKF34" s="508"/>
      <c r="CKG34" s="508"/>
      <c r="CKH34" s="508"/>
      <c r="CKI34" s="508"/>
      <c r="CKJ34" s="508"/>
      <c r="CKK34" s="508"/>
      <c r="CKL34" s="508"/>
      <c r="CKM34" s="508"/>
      <c r="CKN34" s="508"/>
      <c r="CKO34" s="508"/>
      <c r="CKP34" s="508"/>
      <c r="CKQ34" s="508"/>
      <c r="CKR34" s="508"/>
      <c r="CKS34" s="508"/>
      <c r="CKT34" s="508"/>
      <c r="CKU34" s="508"/>
      <c r="CKV34" s="508"/>
      <c r="CKW34" s="508"/>
      <c r="CKX34" s="508"/>
      <c r="CKY34" s="508"/>
      <c r="CKZ34" s="508"/>
      <c r="CLA34" s="508"/>
      <c r="CLB34" s="508"/>
      <c r="CLC34" s="508"/>
      <c r="CLD34" s="508"/>
      <c r="CLE34" s="508"/>
      <c r="CLF34" s="508"/>
      <c r="CLG34" s="508"/>
      <c r="CLH34" s="508"/>
      <c r="CLI34" s="508"/>
      <c r="CLJ34" s="508"/>
      <c r="CLK34" s="508"/>
      <c r="CLL34" s="508"/>
      <c r="CLM34" s="508"/>
      <c r="CLN34" s="508"/>
      <c r="CLO34" s="508"/>
      <c r="CLP34" s="508"/>
      <c r="CLQ34" s="508"/>
      <c r="CLR34" s="508"/>
      <c r="CLS34" s="508"/>
      <c r="CLT34" s="508"/>
      <c r="CLU34" s="508"/>
      <c r="CLV34" s="508"/>
      <c r="CLW34" s="508"/>
      <c r="CLX34" s="508"/>
      <c r="CLY34" s="508"/>
      <c r="CLZ34" s="508"/>
      <c r="CMA34" s="508"/>
      <c r="CMB34" s="508"/>
      <c r="CMC34" s="508"/>
      <c r="CMD34" s="508"/>
      <c r="CME34" s="508"/>
      <c r="CMF34" s="508"/>
      <c r="CMG34" s="508"/>
      <c r="CMH34" s="508"/>
      <c r="CMI34" s="508"/>
      <c r="CMJ34" s="508"/>
      <c r="CMK34" s="508"/>
      <c r="CML34" s="508"/>
      <c r="CMM34" s="508"/>
      <c r="CMN34" s="508"/>
      <c r="CMO34" s="508"/>
      <c r="CMP34" s="508"/>
      <c r="CMQ34" s="508"/>
      <c r="CMR34" s="508"/>
      <c r="CMS34" s="508"/>
      <c r="CMT34" s="508"/>
      <c r="CMU34" s="508"/>
      <c r="CMV34" s="508"/>
      <c r="CMW34" s="508"/>
      <c r="CMX34" s="508"/>
      <c r="CMY34" s="508"/>
      <c r="CMZ34" s="508"/>
      <c r="CNA34" s="508"/>
      <c r="CNB34" s="508"/>
      <c r="CNC34" s="508"/>
      <c r="CND34" s="508"/>
      <c r="CNE34" s="508"/>
      <c r="CNF34" s="508"/>
      <c r="CNG34" s="508"/>
      <c r="CNH34" s="508"/>
      <c r="CNI34" s="508"/>
      <c r="CNJ34" s="508"/>
      <c r="CNK34" s="508"/>
      <c r="CNL34" s="508"/>
      <c r="CNM34" s="508"/>
      <c r="CNN34" s="508"/>
      <c r="CNO34" s="508"/>
      <c r="CNP34" s="508"/>
      <c r="CNQ34" s="508"/>
      <c r="CNR34" s="508"/>
      <c r="CNS34" s="508"/>
      <c r="CNT34" s="508"/>
      <c r="CNU34" s="508"/>
      <c r="CNV34" s="508"/>
      <c r="CNW34" s="508"/>
      <c r="CNX34" s="508"/>
      <c r="CNY34" s="508"/>
      <c r="CNZ34" s="508"/>
      <c r="COA34" s="508"/>
      <c r="COB34" s="508"/>
      <c r="COC34" s="508"/>
      <c r="COD34" s="508"/>
      <c r="COE34" s="508"/>
      <c r="COF34" s="508"/>
      <c r="COG34" s="508"/>
      <c r="COH34" s="508"/>
      <c r="COI34" s="508"/>
      <c r="COJ34" s="508"/>
      <c r="COK34" s="508"/>
      <c r="COL34" s="508"/>
      <c r="COM34" s="508"/>
      <c r="CON34" s="508"/>
      <c r="COO34" s="508"/>
      <c r="COP34" s="508"/>
      <c r="COQ34" s="508"/>
      <c r="COR34" s="508"/>
      <c r="COS34" s="508"/>
      <c r="COT34" s="508"/>
      <c r="COU34" s="508"/>
      <c r="COV34" s="508"/>
      <c r="COW34" s="508"/>
      <c r="COX34" s="508"/>
      <c r="COY34" s="508"/>
      <c r="COZ34" s="508"/>
      <c r="CPA34" s="508"/>
      <c r="CPB34" s="508"/>
      <c r="CPC34" s="508"/>
      <c r="CPD34" s="508"/>
      <c r="CPE34" s="508"/>
      <c r="CPF34" s="508"/>
      <c r="CPG34" s="508"/>
      <c r="CPH34" s="508"/>
      <c r="CPI34" s="508"/>
      <c r="CPJ34" s="508"/>
      <c r="CPK34" s="508"/>
      <c r="CPL34" s="508"/>
      <c r="CPM34" s="508"/>
      <c r="CPN34" s="508"/>
      <c r="CPO34" s="508"/>
      <c r="CPP34" s="508"/>
      <c r="CPQ34" s="508"/>
      <c r="CPR34" s="508"/>
      <c r="CPS34" s="508"/>
      <c r="CPT34" s="508"/>
      <c r="CPU34" s="508"/>
      <c r="CPV34" s="508"/>
      <c r="CPW34" s="508"/>
      <c r="CPX34" s="508"/>
      <c r="CPY34" s="508"/>
      <c r="CPZ34" s="508"/>
      <c r="CQA34" s="508"/>
      <c r="CQB34" s="508"/>
      <c r="CQC34" s="508"/>
      <c r="CQD34" s="508"/>
      <c r="CQE34" s="508"/>
      <c r="CQF34" s="508"/>
      <c r="CQG34" s="508"/>
      <c r="CQH34" s="508"/>
      <c r="CQI34" s="508"/>
      <c r="CQJ34" s="508"/>
      <c r="CQK34" s="508"/>
      <c r="CQL34" s="508"/>
      <c r="CQM34" s="508"/>
      <c r="CQN34" s="508"/>
      <c r="CQO34" s="508"/>
      <c r="CQP34" s="508"/>
      <c r="CQQ34" s="508"/>
      <c r="CQR34" s="508"/>
      <c r="CQS34" s="508"/>
      <c r="CQT34" s="508"/>
      <c r="CQU34" s="508"/>
      <c r="CQV34" s="508"/>
      <c r="CQW34" s="508"/>
      <c r="CQX34" s="508"/>
      <c r="CQY34" s="508"/>
      <c r="CQZ34" s="508"/>
      <c r="CRA34" s="508"/>
      <c r="CRB34" s="508"/>
      <c r="CRC34" s="508"/>
      <c r="CRD34" s="508"/>
      <c r="CRE34" s="508"/>
      <c r="CRF34" s="508"/>
      <c r="CRG34" s="508"/>
      <c r="CRH34" s="508"/>
      <c r="CRI34" s="508"/>
      <c r="CRJ34" s="508"/>
      <c r="CRK34" s="508"/>
      <c r="CRL34" s="508"/>
      <c r="CRM34" s="508"/>
      <c r="CRN34" s="508"/>
      <c r="CRO34" s="508"/>
      <c r="CRP34" s="508"/>
      <c r="CRQ34" s="508"/>
      <c r="CRR34" s="508"/>
      <c r="CRS34" s="508"/>
      <c r="CRT34" s="508"/>
      <c r="CRU34" s="508"/>
      <c r="CRV34" s="508"/>
      <c r="CRW34" s="508"/>
      <c r="CRX34" s="508"/>
      <c r="CRY34" s="508"/>
      <c r="CRZ34" s="508"/>
      <c r="CSA34" s="508"/>
      <c r="CSB34" s="508"/>
      <c r="CSC34" s="508"/>
      <c r="CSD34" s="508"/>
      <c r="CSE34" s="508"/>
      <c r="CSF34" s="508"/>
      <c r="CSG34" s="508"/>
      <c r="CSH34" s="508"/>
      <c r="CSI34" s="508"/>
      <c r="CSJ34" s="508"/>
      <c r="CSK34" s="508"/>
      <c r="CSL34" s="508"/>
      <c r="CSM34" s="508"/>
      <c r="CSN34" s="508"/>
      <c r="CSO34" s="508"/>
      <c r="CSP34" s="508"/>
      <c r="CSQ34" s="508"/>
      <c r="CSR34" s="508"/>
      <c r="CSS34" s="508"/>
      <c r="CST34" s="508"/>
      <c r="CSU34" s="508"/>
      <c r="CSV34" s="508"/>
      <c r="CSW34" s="508"/>
      <c r="CSX34" s="508"/>
      <c r="CSY34" s="508"/>
      <c r="CSZ34" s="508"/>
      <c r="CTA34" s="508"/>
      <c r="CTB34" s="508"/>
      <c r="CTC34" s="508"/>
      <c r="CTD34" s="508"/>
      <c r="CTE34" s="508"/>
      <c r="CTF34" s="508"/>
      <c r="CTG34" s="508"/>
      <c r="CTH34" s="508"/>
      <c r="CTI34" s="508"/>
      <c r="CTJ34" s="508"/>
      <c r="CTK34" s="508"/>
      <c r="CTL34" s="508"/>
      <c r="CTM34" s="508"/>
      <c r="CTN34" s="508"/>
      <c r="CTO34" s="508"/>
      <c r="CTP34" s="508"/>
      <c r="CTQ34" s="508"/>
      <c r="CTR34" s="508"/>
      <c r="CTS34" s="508"/>
      <c r="CTT34" s="508"/>
      <c r="CTU34" s="508"/>
      <c r="CTV34" s="508"/>
      <c r="CTW34" s="508"/>
      <c r="CTX34" s="508"/>
      <c r="CTY34" s="508"/>
      <c r="CTZ34" s="508"/>
      <c r="CUA34" s="508"/>
      <c r="CUB34" s="508"/>
      <c r="CUC34" s="508"/>
      <c r="CUD34" s="508"/>
      <c r="CUE34" s="508"/>
      <c r="CUF34" s="508"/>
      <c r="CUG34" s="508"/>
      <c r="CUH34" s="508"/>
      <c r="CUI34" s="508"/>
      <c r="CUJ34" s="508"/>
      <c r="CUK34" s="508"/>
      <c r="CUL34" s="508"/>
      <c r="CUM34" s="508"/>
      <c r="CUN34" s="508"/>
      <c r="CUO34" s="508"/>
      <c r="CUP34" s="508"/>
      <c r="CUQ34" s="508"/>
      <c r="CUR34" s="508"/>
      <c r="CUS34" s="508"/>
      <c r="CUT34" s="508"/>
      <c r="CUU34" s="508"/>
      <c r="CUV34" s="508"/>
      <c r="CUW34" s="508"/>
      <c r="CUX34" s="508"/>
      <c r="CUY34" s="508"/>
      <c r="CUZ34" s="508"/>
      <c r="CVA34" s="508"/>
      <c r="CVB34" s="508"/>
      <c r="CVC34" s="508"/>
      <c r="CVD34" s="508"/>
      <c r="CVE34" s="508"/>
      <c r="CVF34" s="508"/>
      <c r="CVG34" s="508"/>
      <c r="CVH34" s="508"/>
      <c r="CVI34" s="508"/>
      <c r="CVJ34" s="508"/>
      <c r="CVK34" s="508"/>
      <c r="CVL34" s="508"/>
      <c r="CVM34" s="508"/>
      <c r="CVN34" s="508"/>
      <c r="CVO34" s="508"/>
      <c r="CVP34" s="508"/>
      <c r="CVQ34" s="508"/>
      <c r="CVR34" s="508"/>
      <c r="CVS34" s="508"/>
      <c r="CVT34" s="508"/>
      <c r="CVU34" s="508"/>
      <c r="CVV34" s="508"/>
      <c r="CVW34" s="508"/>
      <c r="CVX34" s="508"/>
      <c r="CVY34" s="508"/>
      <c r="CVZ34" s="508"/>
      <c r="CWA34" s="508"/>
      <c r="CWB34" s="508"/>
      <c r="CWC34" s="508"/>
      <c r="CWD34" s="508"/>
      <c r="CWE34" s="508"/>
      <c r="CWF34" s="508"/>
      <c r="CWG34" s="508"/>
      <c r="CWH34" s="508"/>
      <c r="CWI34" s="508"/>
      <c r="CWJ34" s="508"/>
      <c r="CWK34" s="508"/>
      <c r="CWL34" s="508"/>
      <c r="CWM34" s="508"/>
      <c r="CWN34" s="508"/>
      <c r="CWO34" s="508"/>
      <c r="CWP34" s="508"/>
      <c r="CWQ34" s="508"/>
      <c r="CWR34" s="508"/>
      <c r="CWS34" s="508"/>
      <c r="CWT34" s="508"/>
      <c r="CWU34" s="508"/>
      <c r="CWV34" s="508"/>
      <c r="CWW34" s="508"/>
      <c r="CWX34" s="508"/>
      <c r="CWY34" s="508"/>
      <c r="CWZ34" s="508"/>
      <c r="CXA34" s="508"/>
      <c r="CXB34" s="508"/>
      <c r="CXC34" s="508"/>
      <c r="CXD34" s="508"/>
      <c r="CXE34" s="508"/>
      <c r="CXF34" s="508"/>
      <c r="CXG34" s="508"/>
      <c r="CXH34" s="508"/>
      <c r="CXI34" s="508"/>
      <c r="CXJ34" s="508"/>
      <c r="CXK34" s="508"/>
      <c r="CXL34" s="508"/>
      <c r="CXM34" s="508"/>
      <c r="CXN34" s="508"/>
      <c r="CXO34" s="508"/>
      <c r="CXP34" s="508"/>
      <c r="CXQ34" s="508"/>
      <c r="CXR34" s="508"/>
      <c r="CXS34" s="508"/>
      <c r="CXT34" s="508"/>
      <c r="CXU34" s="508"/>
      <c r="CXV34" s="508"/>
      <c r="CXW34" s="508"/>
      <c r="CXX34" s="508"/>
      <c r="CXY34" s="508"/>
      <c r="CXZ34" s="508"/>
      <c r="CYA34" s="508"/>
      <c r="CYB34" s="508"/>
      <c r="CYC34" s="508"/>
      <c r="CYD34" s="508"/>
      <c r="CYE34" s="508"/>
      <c r="CYF34" s="508"/>
      <c r="CYG34" s="508"/>
      <c r="CYH34" s="508"/>
      <c r="CYI34" s="508"/>
      <c r="CYJ34" s="508"/>
      <c r="CYK34" s="508"/>
      <c r="CYL34" s="508"/>
      <c r="CYM34" s="508"/>
      <c r="CYN34" s="508"/>
      <c r="CYO34" s="508"/>
      <c r="CYP34" s="508"/>
      <c r="CYQ34" s="508"/>
      <c r="CYR34" s="508"/>
      <c r="CYS34" s="508"/>
      <c r="CYT34" s="508"/>
      <c r="CYU34" s="508"/>
      <c r="CYV34" s="508"/>
      <c r="CYW34" s="508"/>
      <c r="CYX34" s="508"/>
      <c r="CYY34" s="508"/>
      <c r="CYZ34" s="508"/>
      <c r="CZA34" s="508"/>
      <c r="CZB34" s="508"/>
      <c r="CZC34" s="508"/>
      <c r="CZD34" s="508"/>
      <c r="CZE34" s="508"/>
      <c r="CZF34" s="508"/>
      <c r="CZG34" s="508"/>
      <c r="CZH34" s="508"/>
      <c r="CZI34" s="508"/>
      <c r="CZJ34" s="508"/>
      <c r="CZK34" s="508"/>
      <c r="CZL34" s="508"/>
      <c r="CZM34" s="508"/>
      <c r="CZN34" s="508"/>
      <c r="CZO34" s="508"/>
      <c r="CZP34" s="508"/>
      <c r="CZQ34" s="508"/>
      <c r="CZR34" s="508"/>
      <c r="CZS34" s="508"/>
      <c r="CZT34" s="508"/>
      <c r="CZU34" s="508"/>
      <c r="CZV34" s="508"/>
      <c r="CZW34" s="508"/>
      <c r="CZX34" s="508"/>
      <c r="CZY34" s="508"/>
      <c r="CZZ34" s="508"/>
      <c r="DAA34" s="508"/>
      <c r="DAB34" s="508"/>
      <c r="DAC34" s="508"/>
      <c r="DAD34" s="508"/>
      <c r="DAE34" s="508"/>
      <c r="DAF34" s="508"/>
      <c r="DAG34" s="508"/>
      <c r="DAH34" s="508"/>
      <c r="DAI34" s="508"/>
      <c r="DAJ34" s="508"/>
      <c r="DAK34" s="508"/>
      <c r="DAL34" s="508"/>
      <c r="DAM34" s="508"/>
      <c r="DAN34" s="508"/>
      <c r="DAO34" s="508"/>
      <c r="DAP34" s="508"/>
      <c r="DAQ34" s="508"/>
      <c r="DAR34" s="508"/>
      <c r="DAS34" s="508"/>
      <c r="DAT34" s="508"/>
      <c r="DAU34" s="508"/>
      <c r="DAV34" s="508"/>
      <c r="DAW34" s="508"/>
      <c r="DAX34" s="508"/>
      <c r="DAY34" s="508"/>
      <c r="DAZ34" s="508"/>
      <c r="DBA34" s="508"/>
      <c r="DBB34" s="508"/>
      <c r="DBC34" s="508"/>
      <c r="DBD34" s="508"/>
      <c r="DBE34" s="508"/>
      <c r="DBF34" s="508"/>
      <c r="DBG34" s="508"/>
      <c r="DBH34" s="508"/>
      <c r="DBI34" s="508"/>
      <c r="DBJ34" s="508"/>
      <c r="DBK34" s="508"/>
      <c r="DBL34" s="508"/>
      <c r="DBM34" s="508"/>
      <c r="DBN34" s="508"/>
      <c r="DBO34" s="508"/>
      <c r="DBP34" s="508"/>
      <c r="DBQ34" s="508"/>
      <c r="DBR34" s="508"/>
      <c r="DBS34" s="508"/>
      <c r="DBT34" s="508"/>
      <c r="DBU34" s="508"/>
      <c r="DBV34" s="508"/>
      <c r="DBW34" s="508"/>
      <c r="DBX34" s="508"/>
      <c r="DBY34" s="508"/>
      <c r="DBZ34" s="508"/>
      <c r="DCA34" s="508"/>
      <c r="DCB34" s="508"/>
      <c r="DCC34" s="508"/>
      <c r="DCD34" s="508"/>
      <c r="DCE34" s="508"/>
      <c r="DCF34" s="508"/>
      <c r="DCG34" s="508"/>
      <c r="DCH34" s="508"/>
      <c r="DCI34" s="508"/>
      <c r="DCJ34" s="508"/>
      <c r="DCK34" s="508"/>
      <c r="DCL34" s="508"/>
      <c r="DCM34" s="508"/>
      <c r="DCN34" s="508"/>
      <c r="DCO34" s="508"/>
      <c r="DCP34" s="508"/>
      <c r="DCQ34" s="508"/>
      <c r="DCR34" s="508"/>
      <c r="DCS34" s="508"/>
      <c r="DCT34" s="508"/>
      <c r="DCU34" s="508"/>
      <c r="DCV34" s="508"/>
      <c r="DCW34" s="508"/>
      <c r="DCX34" s="508"/>
      <c r="DCY34" s="508"/>
      <c r="DCZ34" s="508"/>
      <c r="DDA34" s="508"/>
      <c r="DDB34" s="508"/>
      <c r="DDC34" s="508"/>
      <c r="DDD34" s="508"/>
      <c r="DDE34" s="508"/>
      <c r="DDF34" s="508"/>
      <c r="DDG34" s="508"/>
      <c r="DDH34" s="508"/>
      <c r="DDI34" s="508"/>
      <c r="DDJ34" s="508"/>
      <c r="DDK34" s="508"/>
      <c r="DDL34" s="508"/>
      <c r="DDM34" s="508"/>
      <c r="DDN34" s="508"/>
      <c r="DDO34" s="508"/>
      <c r="DDP34" s="508"/>
      <c r="DDQ34" s="508"/>
      <c r="DDR34" s="508"/>
      <c r="DDS34" s="508"/>
      <c r="DDT34" s="508"/>
      <c r="DDU34" s="508"/>
      <c r="DDV34" s="508"/>
      <c r="DDW34" s="508"/>
      <c r="DDX34" s="508"/>
      <c r="DDY34" s="508"/>
      <c r="DDZ34" s="508"/>
      <c r="DEA34" s="508"/>
      <c r="DEB34" s="508"/>
      <c r="DEC34" s="508"/>
      <c r="DED34" s="508"/>
      <c r="DEE34" s="508"/>
      <c r="DEF34" s="508"/>
      <c r="DEG34" s="508"/>
      <c r="DEH34" s="508"/>
      <c r="DEI34" s="508"/>
      <c r="DEJ34" s="508"/>
      <c r="DEK34" s="508"/>
      <c r="DEL34" s="508"/>
      <c r="DEM34" s="508"/>
      <c r="DEN34" s="508"/>
      <c r="DEO34" s="508"/>
      <c r="DEP34" s="508"/>
      <c r="DEQ34" s="508"/>
      <c r="DER34" s="508"/>
      <c r="DES34" s="508"/>
      <c r="DET34" s="508"/>
      <c r="DEU34" s="508"/>
      <c r="DEV34" s="508"/>
      <c r="DEW34" s="508"/>
      <c r="DEX34" s="508"/>
      <c r="DEY34" s="508"/>
      <c r="DEZ34" s="508"/>
      <c r="DFA34" s="508"/>
      <c r="DFB34" s="508"/>
      <c r="DFC34" s="508"/>
      <c r="DFD34" s="508"/>
      <c r="DFE34" s="508"/>
      <c r="DFF34" s="508"/>
      <c r="DFG34" s="508"/>
      <c r="DFH34" s="508"/>
      <c r="DFI34" s="508"/>
      <c r="DFJ34" s="508"/>
      <c r="DFK34" s="508"/>
      <c r="DFL34" s="508"/>
      <c r="DFM34" s="508"/>
      <c r="DFN34" s="508"/>
      <c r="DFO34" s="508"/>
      <c r="DFP34" s="508"/>
      <c r="DFQ34" s="508"/>
      <c r="DFR34" s="508"/>
      <c r="DFS34" s="508"/>
      <c r="DFT34" s="508"/>
      <c r="DFU34" s="508"/>
      <c r="DFV34" s="508"/>
      <c r="DFW34" s="508"/>
      <c r="DFX34" s="508"/>
      <c r="DFY34" s="508"/>
      <c r="DFZ34" s="508"/>
      <c r="DGA34" s="508"/>
      <c r="DGB34" s="508"/>
      <c r="DGC34" s="508"/>
      <c r="DGD34" s="508"/>
      <c r="DGE34" s="508"/>
      <c r="DGF34" s="508"/>
      <c r="DGG34" s="508"/>
      <c r="DGH34" s="508"/>
      <c r="DGI34" s="508"/>
      <c r="DGJ34" s="508"/>
      <c r="DGK34" s="508"/>
      <c r="DGL34" s="508"/>
      <c r="DGM34" s="508"/>
      <c r="DGN34" s="508"/>
      <c r="DGO34" s="508"/>
      <c r="DGP34" s="508"/>
      <c r="DGQ34" s="508"/>
      <c r="DGR34" s="508"/>
      <c r="DGS34" s="508"/>
      <c r="DGT34" s="508"/>
      <c r="DGU34" s="508"/>
      <c r="DGV34" s="508"/>
      <c r="DGW34" s="508"/>
      <c r="DGX34" s="508"/>
      <c r="DGY34" s="508"/>
      <c r="DGZ34" s="508"/>
      <c r="DHA34" s="508"/>
      <c r="DHB34" s="508"/>
      <c r="DHC34" s="508"/>
      <c r="DHD34" s="508"/>
      <c r="DHE34" s="508"/>
      <c r="DHF34" s="508"/>
      <c r="DHG34" s="508"/>
      <c r="DHH34" s="508"/>
      <c r="DHI34" s="508"/>
      <c r="DHJ34" s="508"/>
      <c r="DHK34" s="508"/>
      <c r="DHL34" s="508"/>
      <c r="DHM34" s="508"/>
      <c r="DHN34" s="508"/>
      <c r="DHO34" s="508"/>
      <c r="DHP34" s="508"/>
      <c r="DHQ34" s="508"/>
      <c r="DHR34" s="508"/>
      <c r="DHS34" s="508"/>
      <c r="DHT34" s="508"/>
      <c r="DHU34" s="508"/>
      <c r="DHV34" s="508"/>
      <c r="DHW34" s="508"/>
      <c r="DHX34" s="508"/>
      <c r="DHY34" s="508"/>
      <c r="DHZ34" s="508"/>
      <c r="DIA34" s="508"/>
      <c r="DIB34" s="508"/>
      <c r="DIC34" s="508"/>
      <c r="DID34" s="508"/>
      <c r="DIE34" s="508"/>
      <c r="DIF34" s="508"/>
      <c r="DIG34" s="508"/>
      <c r="DIH34" s="508"/>
      <c r="DII34" s="508"/>
      <c r="DIJ34" s="508"/>
      <c r="DIK34" s="508"/>
      <c r="DIL34" s="508"/>
      <c r="DIM34" s="508"/>
      <c r="DIN34" s="508"/>
      <c r="DIO34" s="508"/>
      <c r="DIP34" s="508"/>
      <c r="DIQ34" s="508"/>
      <c r="DIR34" s="508"/>
      <c r="DIS34" s="508"/>
      <c r="DIT34" s="508"/>
      <c r="DIU34" s="508"/>
      <c r="DIV34" s="508"/>
      <c r="DIW34" s="508"/>
      <c r="DIX34" s="508"/>
      <c r="DIY34" s="508"/>
      <c r="DIZ34" s="508"/>
      <c r="DJA34" s="508"/>
      <c r="DJB34" s="508"/>
      <c r="DJC34" s="508"/>
      <c r="DJD34" s="508"/>
      <c r="DJE34" s="508"/>
      <c r="DJF34" s="508"/>
      <c r="DJG34" s="508"/>
      <c r="DJH34" s="508"/>
      <c r="DJI34" s="508"/>
      <c r="DJJ34" s="508"/>
      <c r="DJK34" s="508"/>
      <c r="DJL34" s="508"/>
      <c r="DJM34" s="508"/>
      <c r="DJN34" s="508"/>
      <c r="DJO34" s="508"/>
      <c r="DJP34" s="508"/>
      <c r="DJQ34" s="508"/>
      <c r="DJR34" s="508"/>
      <c r="DJS34" s="508"/>
      <c r="DJT34" s="508"/>
      <c r="DJU34" s="508"/>
      <c r="DJV34" s="508"/>
      <c r="DJW34" s="508"/>
      <c r="DJX34" s="508"/>
      <c r="DJY34" s="508"/>
      <c r="DJZ34" s="508"/>
      <c r="DKA34" s="508"/>
      <c r="DKB34" s="508"/>
      <c r="DKC34" s="508"/>
      <c r="DKD34" s="508"/>
      <c r="DKE34" s="508"/>
      <c r="DKF34" s="508"/>
      <c r="DKG34" s="508"/>
      <c r="DKH34" s="508"/>
      <c r="DKI34" s="508"/>
      <c r="DKJ34" s="508"/>
      <c r="DKK34" s="508"/>
      <c r="DKL34" s="508"/>
      <c r="DKM34" s="508"/>
      <c r="DKN34" s="508"/>
      <c r="DKO34" s="508"/>
      <c r="DKP34" s="508"/>
      <c r="DKQ34" s="508"/>
      <c r="DKR34" s="508"/>
      <c r="DKS34" s="508"/>
      <c r="DKT34" s="508"/>
      <c r="DKU34" s="508"/>
      <c r="DKV34" s="508"/>
      <c r="DKW34" s="508"/>
      <c r="DKX34" s="508"/>
      <c r="DKY34" s="508"/>
      <c r="DKZ34" s="508"/>
      <c r="DLA34" s="508"/>
      <c r="DLB34" s="508"/>
      <c r="DLC34" s="508"/>
      <c r="DLD34" s="508"/>
      <c r="DLE34" s="508"/>
      <c r="DLF34" s="508"/>
      <c r="DLG34" s="508"/>
      <c r="DLH34" s="508"/>
      <c r="DLI34" s="508"/>
      <c r="DLJ34" s="508"/>
      <c r="DLK34" s="508"/>
      <c r="DLL34" s="508"/>
      <c r="DLM34" s="508"/>
      <c r="DLN34" s="508"/>
      <c r="DLO34" s="508"/>
      <c r="DLP34" s="508"/>
      <c r="DLQ34" s="508"/>
      <c r="DLR34" s="508"/>
      <c r="DLS34" s="508"/>
      <c r="DLT34" s="508"/>
      <c r="DLU34" s="508"/>
      <c r="DLV34" s="508"/>
      <c r="DLW34" s="508"/>
      <c r="DLX34" s="508"/>
      <c r="DLY34" s="508"/>
      <c r="DLZ34" s="508"/>
      <c r="DMA34" s="508"/>
      <c r="DMB34" s="508"/>
      <c r="DMC34" s="508"/>
      <c r="DMD34" s="508"/>
      <c r="DME34" s="508"/>
      <c r="DMF34" s="508"/>
      <c r="DMG34" s="508"/>
      <c r="DMH34" s="508"/>
      <c r="DMI34" s="508"/>
      <c r="DMJ34" s="508"/>
      <c r="DMK34" s="508"/>
      <c r="DML34" s="508"/>
      <c r="DMM34" s="508"/>
      <c r="DMN34" s="508"/>
      <c r="DMO34" s="508"/>
      <c r="DMP34" s="508"/>
      <c r="DMQ34" s="508"/>
      <c r="DMR34" s="508"/>
      <c r="DMS34" s="508"/>
      <c r="DMT34" s="508"/>
      <c r="DMU34" s="508"/>
      <c r="DMV34" s="508"/>
      <c r="DMW34" s="508"/>
      <c r="DMX34" s="508"/>
      <c r="DMY34" s="508"/>
      <c r="DMZ34" s="508"/>
      <c r="DNA34" s="508"/>
      <c r="DNB34" s="508"/>
      <c r="DNC34" s="508"/>
      <c r="DND34" s="508"/>
      <c r="DNE34" s="508"/>
      <c r="DNF34" s="508"/>
      <c r="DNG34" s="508"/>
      <c r="DNH34" s="508"/>
      <c r="DNI34" s="508"/>
      <c r="DNJ34" s="508"/>
      <c r="DNK34" s="508"/>
      <c r="DNL34" s="508"/>
      <c r="DNM34" s="508"/>
      <c r="DNN34" s="508"/>
      <c r="DNO34" s="508"/>
      <c r="DNP34" s="508"/>
      <c r="DNQ34" s="508"/>
      <c r="DNR34" s="508"/>
      <c r="DNS34" s="508"/>
      <c r="DNT34" s="508"/>
      <c r="DNU34" s="508"/>
      <c r="DNV34" s="508"/>
      <c r="DNW34" s="508"/>
      <c r="DNX34" s="508"/>
      <c r="DNY34" s="508"/>
      <c r="DNZ34" s="508"/>
      <c r="DOA34" s="508"/>
      <c r="DOB34" s="508"/>
      <c r="DOC34" s="508"/>
      <c r="DOD34" s="508"/>
      <c r="DOE34" s="508"/>
      <c r="DOF34" s="508"/>
      <c r="DOG34" s="508"/>
      <c r="DOH34" s="508"/>
      <c r="DOI34" s="508"/>
      <c r="DOJ34" s="508"/>
      <c r="DOK34" s="508"/>
      <c r="DOL34" s="508"/>
      <c r="DOM34" s="508"/>
      <c r="DON34" s="508"/>
      <c r="DOO34" s="508"/>
      <c r="DOP34" s="508"/>
      <c r="DOQ34" s="508"/>
      <c r="DOR34" s="508"/>
      <c r="DOS34" s="508"/>
      <c r="DOT34" s="508"/>
      <c r="DOU34" s="508"/>
      <c r="DOV34" s="508"/>
      <c r="DOW34" s="508"/>
      <c r="DOX34" s="508"/>
      <c r="DOY34" s="508"/>
      <c r="DOZ34" s="508"/>
      <c r="DPA34" s="508"/>
      <c r="DPB34" s="508"/>
      <c r="DPC34" s="508"/>
      <c r="DPD34" s="508"/>
      <c r="DPE34" s="508"/>
      <c r="DPF34" s="508"/>
      <c r="DPG34" s="508"/>
      <c r="DPH34" s="508"/>
      <c r="DPI34" s="508"/>
      <c r="DPJ34" s="508"/>
      <c r="DPK34" s="508"/>
      <c r="DPL34" s="508"/>
      <c r="DPM34" s="508"/>
      <c r="DPN34" s="508"/>
      <c r="DPO34" s="508"/>
      <c r="DPP34" s="508"/>
      <c r="DPQ34" s="508"/>
      <c r="DPR34" s="508"/>
      <c r="DPS34" s="508"/>
      <c r="DPT34" s="508"/>
      <c r="DPU34" s="508"/>
      <c r="DPV34" s="508"/>
      <c r="DPW34" s="508"/>
      <c r="DPX34" s="508"/>
      <c r="DPY34" s="508"/>
      <c r="DPZ34" s="508"/>
      <c r="DQA34" s="508"/>
      <c r="DQB34" s="508"/>
      <c r="DQC34" s="508"/>
      <c r="DQD34" s="508"/>
      <c r="DQE34" s="508"/>
      <c r="DQF34" s="508"/>
      <c r="DQG34" s="508"/>
      <c r="DQH34" s="508"/>
      <c r="DQI34" s="508"/>
      <c r="DQJ34" s="508"/>
      <c r="DQK34" s="508"/>
      <c r="DQL34" s="508"/>
      <c r="DQM34" s="508"/>
      <c r="DQN34" s="508"/>
      <c r="DQO34" s="508"/>
      <c r="DQP34" s="508"/>
      <c r="DQQ34" s="508"/>
      <c r="DQR34" s="508"/>
      <c r="DQS34" s="508"/>
      <c r="DQT34" s="508"/>
      <c r="DQU34" s="508"/>
      <c r="DQV34" s="508"/>
      <c r="DQW34" s="508"/>
      <c r="DQX34" s="508"/>
      <c r="DQY34" s="508"/>
      <c r="DQZ34" s="508"/>
      <c r="DRA34" s="508"/>
      <c r="DRB34" s="508"/>
      <c r="DRC34" s="508"/>
      <c r="DRD34" s="508"/>
      <c r="DRE34" s="508"/>
      <c r="DRF34" s="508"/>
      <c r="DRG34" s="508"/>
      <c r="DRH34" s="508"/>
      <c r="DRI34" s="508"/>
      <c r="DRJ34" s="508"/>
      <c r="DRK34" s="508"/>
      <c r="DRL34" s="508"/>
      <c r="DRM34" s="508"/>
      <c r="DRN34" s="508"/>
      <c r="DRO34" s="508"/>
      <c r="DRP34" s="508"/>
      <c r="DRQ34" s="508"/>
      <c r="DRR34" s="508"/>
      <c r="DRS34" s="508"/>
      <c r="DRT34" s="508"/>
      <c r="DRU34" s="508"/>
      <c r="DRV34" s="508"/>
      <c r="DRW34" s="508"/>
      <c r="DRX34" s="508"/>
      <c r="DRY34" s="508"/>
      <c r="DRZ34" s="508"/>
      <c r="DSA34" s="508"/>
      <c r="DSB34" s="508"/>
      <c r="DSC34" s="508"/>
      <c r="DSD34" s="508"/>
      <c r="DSE34" s="508"/>
      <c r="DSF34" s="508"/>
      <c r="DSG34" s="508"/>
      <c r="DSH34" s="508"/>
      <c r="DSI34" s="508"/>
      <c r="DSJ34" s="508"/>
      <c r="DSK34" s="508"/>
      <c r="DSL34" s="508"/>
      <c r="DSM34" s="508"/>
      <c r="DSN34" s="508"/>
      <c r="DSO34" s="508"/>
      <c r="DSP34" s="508"/>
      <c r="DSQ34" s="508"/>
      <c r="DSR34" s="508"/>
      <c r="DSS34" s="508"/>
      <c r="DST34" s="508"/>
      <c r="DSU34" s="508"/>
      <c r="DSV34" s="508"/>
      <c r="DSW34" s="508"/>
      <c r="DSX34" s="508"/>
      <c r="DSY34" s="508"/>
      <c r="DSZ34" s="508"/>
      <c r="DTA34" s="508"/>
      <c r="DTB34" s="508"/>
      <c r="DTC34" s="508"/>
      <c r="DTD34" s="508"/>
      <c r="DTE34" s="508"/>
      <c r="DTF34" s="508"/>
      <c r="DTG34" s="508"/>
      <c r="DTH34" s="508"/>
      <c r="DTI34" s="508"/>
      <c r="DTJ34" s="508"/>
      <c r="DTK34" s="508"/>
      <c r="DTL34" s="508"/>
      <c r="DTM34" s="508"/>
      <c r="DTN34" s="508"/>
      <c r="DTO34" s="508"/>
      <c r="DTP34" s="508"/>
      <c r="DTQ34" s="508"/>
      <c r="DTR34" s="508"/>
      <c r="DTS34" s="508"/>
      <c r="DTT34" s="508"/>
      <c r="DTU34" s="508"/>
      <c r="DTV34" s="508"/>
      <c r="DTW34" s="508"/>
      <c r="DTX34" s="508"/>
      <c r="DTY34" s="508"/>
      <c r="DTZ34" s="508"/>
      <c r="DUA34" s="508"/>
      <c r="DUB34" s="508"/>
      <c r="DUC34" s="508"/>
      <c r="DUD34" s="508"/>
      <c r="DUE34" s="508"/>
      <c r="DUF34" s="508"/>
      <c r="DUG34" s="508"/>
      <c r="DUH34" s="508"/>
      <c r="DUI34" s="508"/>
      <c r="DUJ34" s="508"/>
      <c r="DUK34" s="508"/>
      <c r="DUL34" s="508"/>
      <c r="DUM34" s="508"/>
      <c r="DUN34" s="508"/>
      <c r="DUO34" s="508"/>
      <c r="DUP34" s="508"/>
      <c r="DUQ34" s="508"/>
      <c r="DUR34" s="508"/>
      <c r="DUS34" s="508"/>
      <c r="DUT34" s="508"/>
      <c r="DUU34" s="508"/>
      <c r="DUV34" s="508"/>
      <c r="DUW34" s="508"/>
      <c r="DUX34" s="508"/>
      <c r="DUY34" s="508"/>
      <c r="DUZ34" s="508"/>
      <c r="DVA34" s="508"/>
      <c r="DVB34" s="508"/>
      <c r="DVC34" s="508"/>
      <c r="DVD34" s="508"/>
      <c r="DVE34" s="508"/>
      <c r="DVF34" s="508"/>
      <c r="DVG34" s="508"/>
      <c r="DVH34" s="508"/>
      <c r="DVI34" s="508"/>
      <c r="DVJ34" s="508"/>
      <c r="DVK34" s="508"/>
      <c r="DVL34" s="508"/>
      <c r="DVM34" s="508"/>
      <c r="DVN34" s="508"/>
      <c r="DVO34" s="508"/>
      <c r="DVP34" s="508"/>
      <c r="DVQ34" s="508"/>
      <c r="DVR34" s="508"/>
      <c r="DVS34" s="508"/>
      <c r="DVT34" s="508"/>
      <c r="DVU34" s="508"/>
      <c r="DVV34" s="508"/>
      <c r="DVW34" s="508"/>
      <c r="DVX34" s="508"/>
      <c r="DVY34" s="508"/>
      <c r="DVZ34" s="508"/>
      <c r="DWA34" s="508"/>
      <c r="DWB34" s="508"/>
      <c r="DWC34" s="508"/>
      <c r="DWD34" s="508"/>
      <c r="DWE34" s="508"/>
      <c r="DWF34" s="508"/>
      <c r="DWG34" s="508"/>
      <c r="DWH34" s="508"/>
      <c r="DWI34" s="508"/>
      <c r="DWJ34" s="508"/>
      <c r="DWK34" s="508"/>
      <c r="DWL34" s="508"/>
      <c r="DWM34" s="508"/>
      <c r="DWN34" s="508"/>
      <c r="DWO34" s="508"/>
      <c r="DWP34" s="508"/>
      <c r="DWQ34" s="508"/>
      <c r="DWR34" s="508"/>
      <c r="DWS34" s="508"/>
      <c r="DWT34" s="508"/>
      <c r="DWU34" s="508"/>
      <c r="DWV34" s="508"/>
      <c r="DWW34" s="508"/>
      <c r="DWX34" s="508"/>
      <c r="DWY34" s="508"/>
      <c r="DWZ34" s="508"/>
      <c r="DXA34" s="508"/>
      <c r="DXB34" s="508"/>
      <c r="DXC34" s="508"/>
      <c r="DXD34" s="508"/>
      <c r="DXE34" s="508"/>
      <c r="DXF34" s="508"/>
      <c r="DXG34" s="508"/>
      <c r="DXH34" s="508"/>
      <c r="DXI34" s="508"/>
      <c r="DXJ34" s="508"/>
      <c r="DXK34" s="508"/>
      <c r="DXL34" s="508"/>
      <c r="DXM34" s="508"/>
      <c r="DXN34" s="508"/>
      <c r="DXO34" s="508"/>
      <c r="DXP34" s="508"/>
      <c r="DXQ34" s="508"/>
      <c r="DXR34" s="508"/>
      <c r="DXS34" s="508"/>
      <c r="DXT34" s="508"/>
      <c r="DXU34" s="508"/>
      <c r="DXV34" s="508"/>
      <c r="DXW34" s="508"/>
      <c r="DXX34" s="508"/>
      <c r="DXY34" s="508"/>
      <c r="DXZ34" s="508"/>
      <c r="DYA34" s="508"/>
      <c r="DYB34" s="508"/>
      <c r="DYC34" s="508"/>
      <c r="DYD34" s="508"/>
      <c r="DYE34" s="508"/>
      <c r="DYF34" s="508"/>
      <c r="DYG34" s="508"/>
      <c r="DYH34" s="508"/>
      <c r="DYI34" s="508"/>
      <c r="DYJ34" s="508"/>
      <c r="DYK34" s="508"/>
      <c r="DYL34" s="508"/>
      <c r="DYM34" s="508"/>
      <c r="DYN34" s="508"/>
      <c r="DYO34" s="508"/>
      <c r="DYP34" s="508"/>
      <c r="DYQ34" s="508"/>
      <c r="DYR34" s="508"/>
      <c r="DYS34" s="508"/>
      <c r="DYT34" s="508"/>
      <c r="DYU34" s="508"/>
      <c r="DYV34" s="508"/>
      <c r="DYW34" s="508"/>
      <c r="DYX34" s="508"/>
      <c r="DYY34" s="508"/>
      <c r="DYZ34" s="508"/>
      <c r="DZA34" s="508"/>
      <c r="DZB34" s="508"/>
      <c r="DZC34" s="508"/>
      <c r="DZD34" s="508"/>
      <c r="DZE34" s="508"/>
      <c r="DZF34" s="508"/>
      <c r="DZG34" s="508"/>
      <c r="DZH34" s="508"/>
      <c r="DZI34" s="508"/>
      <c r="DZJ34" s="508"/>
      <c r="DZK34" s="508"/>
      <c r="DZL34" s="508"/>
      <c r="DZM34" s="508"/>
      <c r="DZN34" s="508"/>
      <c r="DZO34" s="508"/>
      <c r="DZP34" s="508"/>
      <c r="DZQ34" s="508"/>
      <c r="DZR34" s="508"/>
      <c r="DZS34" s="508"/>
      <c r="DZT34" s="508"/>
      <c r="DZU34" s="508"/>
      <c r="DZV34" s="508"/>
      <c r="DZW34" s="508"/>
      <c r="DZX34" s="508"/>
      <c r="DZY34" s="508"/>
      <c r="DZZ34" s="508"/>
      <c r="EAA34" s="508"/>
      <c r="EAB34" s="508"/>
      <c r="EAC34" s="508"/>
      <c r="EAD34" s="508"/>
      <c r="EAE34" s="508"/>
      <c r="EAF34" s="508"/>
      <c r="EAG34" s="508"/>
      <c r="EAH34" s="508"/>
      <c r="EAI34" s="508"/>
      <c r="EAJ34" s="508"/>
      <c r="EAK34" s="508"/>
      <c r="EAL34" s="508"/>
      <c r="EAM34" s="508"/>
      <c r="EAN34" s="508"/>
      <c r="EAO34" s="508"/>
      <c r="EAP34" s="508"/>
      <c r="EAQ34" s="508"/>
      <c r="EAR34" s="508"/>
      <c r="EAS34" s="508"/>
      <c r="EAT34" s="508"/>
      <c r="EAU34" s="508"/>
      <c r="EAV34" s="508"/>
      <c r="EAW34" s="508"/>
      <c r="EAX34" s="508"/>
      <c r="EAY34" s="508"/>
      <c r="EAZ34" s="508"/>
      <c r="EBA34" s="508"/>
      <c r="EBB34" s="508"/>
      <c r="EBC34" s="508"/>
      <c r="EBD34" s="508"/>
      <c r="EBE34" s="508"/>
      <c r="EBF34" s="508"/>
      <c r="EBG34" s="508"/>
      <c r="EBH34" s="508"/>
      <c r="EBI34" s="508"/>
      <c r="EBJ34" s="508"/>
      <c r="EBK34" s="508"/>
      <c r="EBL34" s="508"/>
      <c r="EBM34" s="508"/>
      <c r="EBN34" s="508"/>
      <c r="EBO34" s="508"/>
      <c r="EBP34" s="508"/>
      <c r="EBQ34" s="508"/>
      <c r="EBR34" s="508"/>
      <c r="EBS34" s="508"/>
      <c r="EBT34" s="508"/>
      <c r="EBU34" s="508"/>
      <c r="EBV34" s="508"/>
      <c r="EBW34" s="508"/>
      <c r="EBX34" s="508"/>
      <c r="EBY34" s="508"/>
      <c r="EBZ34" s="508"/>
      <c r="ECA34" s="508"/>
      <c r="ECB34" s="508"/>
      <c r="ECC34" s="508"/>
      <c r="ECD34" s="508"/>
      <c r="ECE34" s="508"/>
      <c r="ECF34" s="508"/>
      <c r="ECG34" s="508"/>
      <c r="ECH34" s="508"/>
      <c r="ECI34" s="508"/>
      <c r="ECJ34" s="508"/>
      <c r="ECK34" s="508"/>
      <c r="ECL34" s="508"/>
      <c r="ECM34" s="508"/>
      <c r="ECN34" s="508"/>
      <c r="ECO34" s="508"/>
      <c r="ECP34" s="508"/>
      <c r="ECQ34" s="508"/>
      <c r="ECR34" s="508"/>
      <c r="ECS34" s="508"/>
      <c r="ECT34" s="508"/>
      <c r="ECU34" s="508"/>
      <c r="ECV34" s="508"/>
      <c r="ECW34" s="508"/>
      <c r="ECX34" s="508"/>
      <c r="ECY34" s="508"/>
      <c r="ECZ34" s="508"/>
      <c r="EDA34" s="508"/>
      <c r="EDB34" s="508"/>
      <c r="EDC34" s="508"/>
      <c r="EDD34" s="508"/>
      <c r="EDE34" s="508"/>
      <c r="EDF34" s="508"/>
      <c r="EDG34" s="508"/>
      <c r="EDH34" s="508"/>
      <c r="EDI34" s="508"/>
      <c r="EDJ34" s="508"/>
      <c r="EDK34" s="508"/>
      <c r="EDL34" s="508"/>
      <c r="EDM34" s="508"/>
      <c r="EDN34" s="508"/>
      <c r="EDO34" s="508"/>
      <c r="EDP34" s="508"/>
      <c r="EDQ34" s="508"/>
      <c r="EDR34" s="508"/>
      <c r="EDS34" s="508"/>
      <c r="EDT34" s="508"/>
      <c r="EDU34" s="508"/>
      <c r="EDV34" s="508"/>
      <c r="EDW34" s="508"/>
      <c r="EDX34" s="508"/>
      <c r="EDY34" s="508"/>
      <c r="EDZ34" s="508"/>
      <c r="EEA34" s="508"/>
      <c r="EEB34" s="508"/>
      <c r="EEC34" s="508"/>
      <c r="EED34" s="508"/>
      <c r="EEE34" s="508"/>
      <c r="EEF34" s="508"/>
      <c r="EEG34" s="508"/>
      <c r="EEH34" s="508"/>
      <c r="EEI34" s="508"/>
      <c r="EEJ34" s="508"/>
      <c r="EEK34" s="508"/>
      <c r="EEL34" s="508"/>
      <c r="EEM34" s="508"/>
      <c r="EEN34" s="508"/>
      <c r="EEO34" s="508"/>
      <c r="EEP34" s="508"/>
      <c r="EEQ34" s="508"/>
      <c r="EER34" s="508"/>
      <c r="EES34" s="508"/>
      <c r="EET34" s="508"/>
      <c r="EEU34" s="508"/>
      <c r="EEV34" s="508"/>
      <c r="EEW34" s="508"/>
      <c r="EEX34" s="508"/>
      <c r="EEY34" s="508"/>
      <c r="EEZ34" s="508"/>
      <c r="EFA34" s="508"/>
      <c r="EFB34" s="508"/>
      <c r="EFC34" s="508"/>
      <c r="EFD34" s="508"/>
      <c r="EFE34" s="508"/>
      <c r="EFF34" s="508"/>
      <c r="EFG34" s="508"/>
      <c r="EFH34" s="508"/>
      <c r="EFI34" s="508"/>
      <c r="EFJ34" s="508"/>
      <c r="EFK34" s="508"/>
      <c r="EFL34" s="508"/>
      <c r="EFM34" s="508"/>
      <c r="EFN34" s="508"/>
      <c r="EFO34" s="508"/>
      <c r="EFP34" s="508"/>
      <c r="EFQ34" s="508"/>
      <c r="EFR34" s="508"/>
      <c r="EFS34" s="508"/>
      <c r="EFT34" s="508"/>
      <c r="EFU34" s="508"/>
      <c r="EFV34" s="508"/>
      <c r="EFW34" s="508"/>
      <c r="EFX34" s="508"/>
      <c r="EFY34" s="508"/>
      <c r="EFZ34" s="508"/>
      <c r="EGA34" s="508"/>
      <c r="EGB34" s="508"/>
      <c r="EGC34" s="508"/>
      <c r="EGD34" s="508"/>
      <c r="EGE34" s="508"/>
      <c r="EGF34" s="508"/>
      <c r="EGG34" s="508"/>
      <c r="EGH34" s="508"/>
      <c r="EGI34" s="508"/>
      <c r="EGJ34" s="508"/>
      <c r="EGK34" s="508"/>
      <c r="EGL34" s="508"/>
      <c r="EGM34" s="508"/>
      <c r="EGN34" s="508"/>
      <c r="EGO34" s="508"/>
      <c r="EGP34" s="508"/>
      <c r="EGQ34" s="508"/>
      <c r="EGR34" s="508"/>
      <c r="EGS34" s="508"/>
      <c r="EGT34" s="508"/>
      <c r="EGU34" s="508"/>
      <c r="EGV34" s="508"/>
      <c r="EGW34" s="508"/>
      <c r="EGX34" s="508"/>
      <c r="EGY34" s="508"/>
      <c r="EGZ34" s="508"/>
      <c r="EHA34" s="508"/>
      <c r="EHB34" s="508"/>
      <c r="EHC34" s="508"/>
      <c r="EHD34" s="508"/>
      <c r="EHE34" s="508"/>
      <c r="EHF34" s="508"/>
      <c r="EHG34" s="508"/>
      <c r="EHH34" s="508"/>
      <c r="EHI34" s="508"/>
      <c r="EHJ34" s="508"/>
      <c r="EHK34" s="508"/>
      <c r="EHL34" s="508"/>
      <c r="EHM34" s="508"/>
      <c r="EHN34" s="508"/>
      <c r="EHO34" s="508"/>
      <c r="EHP34" s="508"/>
      <c r="EHQ34" s="508"/>
      <c r="EHR34" s="508"/>
      <c r="EHS34" s="508"/>
      <c r="EHT34" s="508"/>
      <c r="EHU34" s="508"/>
      <c r="EHV34" s="508"/>
      <c r="EHW34" s="508"/>
      <c r="EHX34" s="508"/>
      <c r="EHY34" s="508"/>
      <c r="EHZ34" s="508"/>
      <c r="EIA34" s="508"/>
      <c r="EIB34" s="508"/>
      <c r="EIC34" s="508"/>
      <c r="EID34" s="508"/>
      <c r="EIE34" s="508"/>
      <c r="EIF34" s="508"/>
      <c r="EIG34" s="508"/>
      <c r="EIH34" s="508"/>
      <c r="EII34" s="508"/>
      <c r="EIJ34" s="508"/>
      <c r="EIK34" s="508"/>
      <c r="EIL34" s="508"/>
      <c r="EIM34" s="508"/>
      <c r="EIN34" s="508"/>
      <c r="EIO34" s="508"/>
      <c r="EIP34" s="508"/>
      <c r="EIQ34" s="508"/>
      <c r="EIR34" s="508"/>
      <c r="EIS34" s="508"/>
      <c r="EIT34" s="508"/>
      <c r="EIU34" s="508"/>
      <c r="EIV34" s="508"/>
      <c r="EIW34" s="508"/>
      <c r="EIX34" s="508"/>
      <c r="EIY34" s="508"/>
      <c r="EIZ34" s="508"/>
      <c r="EJA34" s="508"/>
      <c r="EJB34" s="508"/>
      <c r="EJC34" s="508"/>
      <c r="EJD34" s="508"/>
      <c r="EJE34" s="508"/>
      <c r="EJF34" s="508"/>
      <c r="EJG34" s="508"/>
      <c r="EJH34" s="508"/>
      <c r="EJI34" s="508"/>
      <c r="EJJ34" s="508"/>
      <c r="EJK34" s="508"/>
      <c r="EJL34" s="508"/>
      <c r="EJM34" s="508"/>
      <c r="EJN34" s="508"/>
      <c r="EJO34" s="508"/>
      <c r="EJP34" s="508"/>
      <c r="EJQ34" s="508"/>
      <c r="EJR34" s="508"/>
      <c r="EJS34" s="508"/>
      <c r="EJT34" s="508"/>
      <c r="EJU34" s="508"/>
      <c r="EJV34" s="508"/>
      <c r="EJW34" s="508"/>
      <c r="EJX34" s="508"/>
      <c r="EJY34" s="508"/>
      <c r="EJZ34" s="508"/>
      <c r="EKA34" s="508"/>
      <c r="EKB34" s="508"/>
      <c r="EKC34" s="508"/>
      <c r="EKD34" s="508"/>
      <c r="EKE34" s="508"/>
      <c r="EKF34" s="508"/>
      <c r="EKG34" s="508"/>
      <c r="EKH34" s="508"/>
      <c r="EKI34" s="508"/>
      <c r="EKJ34" s="508"/>
      <c r="EKK34" s="508"/>
      <c r="EKL34" s="508"/>
      <c r="EKM34" s="508"/>
      <c r="EKN34" s="508"/>
      <c r="EKO34" s="508"/>
      <c r="EKP34" s="508"/>
      <c r="EKQ34" s="508"/>
      <c r="EKR34" s="508"/>
      <c r="EKS34" s="508"/>
      <c r="EKT34" s="508"/>
      <c r="EKU34" s="508"/>
      <c r="EKV34" s="508"/>
      <c r="EKW34" s="508"/>
      <c r="EKX34" s="508"/>
      <c r="EKY34" s="508"/>
      <c r="EKZ34" s="508"/>
      <c r="ELA34" s="508"/>
      <c r="ELB34" s="508"/>
      <c r="ELC34" s="508"/>
      <c r="ELD34" s="508"/>
      <c r="ELE34" s="508"/>
      <c r="ELF34" s="508"/>
      <c r="ELG34" s="508"/>
      <c r="ELH34" s="508"/>
      <c r="ELI34" s="508"/>
      <c r="ELJ34" s="508"/>
      <c r="ELK34" s="508"/>
      <c r="ELL34" s="508"/>
      <c r="ELM34" s="508"/>
      <c r="ELN34" s="508"/>
      <c r="ELO34" s="508"/>
      <c r="ELP34" s="508"/>
      <c r="ELQ34" s="508"/>
      <c r="ELR34" s="508"/>
      <c r="ELS34" s="508"/>
      <c r="ELT34" s="508"/>
      <c r="ELU34" s="508"/>
      <c r="ELV34" s="508"/>
      <c r="ELW34" s="508"/>
      <c r="ELX34" s="508"/>
      <c r="ELY34" s="508"/>
      <c r="ELZ34" s="508"/>
      <c r="EMA34" s="508"/>
      <c r="EMB34" s="508"/>
      <c r="EMC34" s="508"/>
      <c r="EMD34" s="508"/>
      <c r="EME34" s="508"/>
      <c r="EMF34" s="508"/>
      <c r="EMG34" s="508"/>
      <c r="EMH34" s="508"/>
      <c r="EMI34" s="508"/>
      <c r="EMJ34" s="508"/>
      <c r="EMK34" s="508"/>
      <c r="EML34" s="508"/>
      <c r="EMM34" s="508"/>
      <c r="EMN34" s="508"/>
      <c r="EMO34" s="508"/>
      <c r="EMP34" s="508"/>
      <c r="EMQ34" s="508"/>
      <c r="EMR34" s="508"/>
      <c r="EMS34" s="508"/>
      <c r="EMT34" s="508"/>
      <c r="EMU34" s="508"/>
      <c r="EMV34" s="508"/>
      <c r="EMW34" s="508"/>
      <c r="EMX34" s="508"/>
      <c r="EMY34" s="508"/>
      <c r="EMZ34" s="508"/>
      <c r="ENA34" s="508"/>
      <c r="ENB34" s="508"/>
      <c r="ENC34" s="508"/>
      <c r="END34" s="508"/>
      <c r="ENE34" s="508"/>
      <c r="ENF34" s="508"/>
      <c r="ENG34" s="508"/>
      <c r="ENH34" s="508"/>
      <c r="ENI34" s="508"/>
      <c r="ENJ34" s="508"/>
      <c r="ENK34" s="508"/>
      <c r="ENL34" s="508"/>
      <c r="ENM34" s="508"/>
      <c r="ENN34" s="508"/>
      <c r="ENO34" s="508"/>
      <c r="ENP34" s="508"/>
      <c r="ENQ34" s="508"/>
      <c r="ENR34" s="508"/>
      <c r="ENS34" s="508"/>
      <c r="ENT34" s="508"/>
      <c r="ENU34" s="508"/>
      <c r="ENV34" s="508"/>
      <c r="ENW34" s="508"/>
      <c r="ENX34" s="508"/>
      <c r="ENY34" s="508"/>
      <c r="ENZ34" s="508"/>
      <c r="EOA34" s="508"/>
      <c r="EOB34" s="508"/>
      <c r="EOC34" s="508"/>
      <c r="EOD34" s="508"/>
      <c r="EOE34" s="508"/>
      <c r="EOF34" s="508"/>
      <c r="EOG34" s="508"/>
      <c r="EOH34" s="508"/>
      <c r="EOI34" s="508"/>
      <c r="EOJ34" s="508"/>
      <c r="EOK34" s="508"/>
      <c r="EOL34" s="508"/>
      <c r="EOM34" s="508"/>
      <c r="EON34" s="508"/>
      <c r="EOO34" s="508"/>
      <c r="EOP34" s="508"/>
      <c r="EOQ34" s="508"/>
      <c r="EOR34" s="508"/>
      <c r="EOS34" s="508"/>
      <c r="EOT34" s="508"/>
      <c r="EOU34" s="508"/>
      <c r="EOV34" s="508"/>
      <c r="EOW34" s="508"/>
      <c r="EOX34" s="508"/>
      <c r="EOY34" s="508"/>
      <c r="EOZ34" s="508"/>
      <c r="EPA34" s="508"/>
      <c r="EPB34" s="508"/>
      <c r="EPC34" s="508"/>
      <c r="EPD34" s="508"/>
      <c r="EPE34" s="508"/>
      <c r="EPF34" s="508"/>
      <c r="EPG34" s="508"/>
      <c r="EPH34" s="508"/>
      <c r="EPI34" s="508"/>
      <c r="EPJ34" s="508"/>
      <c r="EPK34" s="508"/>
      <c r="EPL34" s="508"/>
      <c r="EPM34" s="508"/>
      <c r="EPN34" s="508"/>
      <c r="EPO34" s="508"/>
      <c r="EPP34" s="508"/>
      <c r="EPQ34" s="508"/>
      <c r="EPR34" s="508"/>
      <c r="EPS34" s="508"/>
      <c r="EPT34" s="508"/>
      <c r="EPU34" s="508"/>
      <c r="EPV34" s="508"/>
      <c r="EPW34" s="508"/>
      <c r="EPX34" s="508"/>
      <c r="EPY34" s="508"/>
      <c r="EPZ34" s="508"/>
      <c r="EQA34" s="508"/>
      <c r="EQB34" s="508"/>
      <c r="EQC34" s="508"/>
      <c r="EQD34" s="508"/>
      <c r="EQE34" s="508"/>
      <c r="EQF34" s="508"/>
      <c r="EQG34" s="508"/>
      <c r="EQH34" s="508"/>
      <c r="EQI34" s="508"/>
      <c r="EQJ34" s="508"/>
      <c r="EQK34" s="508"/>
      <c r="EQL34" s="508"/>
      <c r="EQM34" s="508"/>
      <c r="EQN34" s="508"/>
      <c r="EQO34" s="508"/>
      <c r="EQP34" s="508"/>
      <c r="EQQ34" s="508"/>
      <c r="EQR34" s="508"/>
      <c r="EQS34" s="508"/>
      <c r="EQT34" s="508"/>
      <c r="EQU34" s="508"/>
      <c r="EQV34" s="508"/>
      <c r="EQW34" s="508"/>
      <c r="EQX34" s="508"/>
      <c r="EQY34" s="508"/>
      <c r="EQZ34" s="508"/>
      <c r="ERA34" s="508"/>
      <c r="ERB34" s="508"/>
      <c r="ERC34" s="508"/>
      <c r="ERD34" s="508"/>
      <c r="ERE34" s="508"/>
      <c r="ERF34" s="508"/>
      <c r="ERG34" s="508"/>
      <c r="ERH34" s="508"/>
      <c r="ERI34" s="508"/>
      <c r="ERJ34" s="508"/>
      <c r="ERK34" s="508"/>
      <c r="ERL34" s="508"/>
      <c r="ERM34" s="508"/>
      <c r="ERN34" s="508"/>
      <c r="ERO34" s="508"/>
      <c r="ERP34" s="508"/>
      <c r="ERQ34" s="508"/>
      <c r="ERR34" s="508"/>
      <c r="ERS34" s="508"/>
      <c r="ERT34" s="508"/>
      <c r="ERU34" s="508"/>
      <c r="ERV34" s="508"/>
      <c r="ERW34" s="508"/>
      <c r="ERX34" s="508"/>
      <c r="ERY34" s="508"/>
      <c r="ERZ34" s="508"/>
      <c r="ESA34" s="508"/>
      <c r="ESB34" s="508"/>
      <c r="ESC34" s="508"/>
      <c r="ESD34" s="508"/>
      <c r="ESE34" s="508"/>
      <c r="ESF34" s="508"/>
      <c r="ESG34" s="508"/>
      <c r="ESH34" s="508"/>
      <c r="ESI34" s="508"/>
      <c r="ESJ34" s="508"/>
      <c r="ESK34" s="508"/>
      <c r="ESL34" s="508"/>
      <c r="ESM34" s="508"/>
      <c r="ESN34" s="508"/>
      <c r="ESO34" s="508"/>
      <c r="ESP34" s="508"/>
      <c r="ESQ34" s="508"/>
      <c r="ESR34" s="508"/>
      <c r="ESS34" s="508"/>
      <c r="EST34" s="508"/>
      <c r="ESU34" s="508"/>
      <c r="ESV34" s="508"/>
      <c r="ESW34" s="508"/>
      <c r="ESX34" s="508"/>
      <c r="ESY34" s="508"/>
      <c r="ESZ34" s="508"/>
      <c r="ETA34" s="508"/>
      <c r="ETB34" s="508"/>
      <c r="ETC34" s="508"/>
      <c r="ETD34" s="508"/>
      <c r="ETE34" s="508"/>
      <c r="ETF34" s="508"/>
      <c r="ETG34" s="508"/>
      <c r="ETH34" s="508"/>
      <c r="ETI34" s="508"/>
      <c r="ETJ34" s="508"/>
      <c r="ETK34" s="508"/>
      <c r="ETL34" s="508"/>
      <c r="ETM34" s="508"/>
      <c r="ETN34" s="508"/>
      <c r="ETO34" s="508"/>
      <c r="ETP34" s="508"/>
      <c r="ETQ34" s="508"/>
      <c r="ETR34" s="508"/>
      <c r="ETS34" s="508"/>
      <c r="ETT34" s="508"/>
      <c r="ETU34" s="508"/>
      <c r="ETV34" s="508"/>
      <c r="ETW34" s="508"/>
      <c r="ETX34" s="508"/>
      <c r="ETY34" s="508"/>
      <c r="ETZ34" s="508"/>
      <c r="EUA34" s="508"/>
      <c r="EUB34" s="508"/>
      <c r="EUC34" s="508"/>
      <c r="EUD34" s="508"/>
      <c r="EUE34" s="508"/>
      <c r="EUF34" s="508"/>
      <c r="EUG34" s="508"/>
      <c r="EUH34" s="508"/>
      <c r="EUI34" s="508"/>
      <c r="EUJ34" s="508"/>
      <c r="EUK34" s="508"/>
      <c r="EUL34" s="508"/>
      <c r="EUM34" s="508"/>
      <c r="EUN34" s="508"/>
      <c r="EUO34" s="508"/>
      <c r="EUP34" s="508"/>
      <c r="EUQ34" s="508"/>
      <c r="EUR34" s="508"/>
      <c r="EUS34" s="508"/>
      <c r="EUT34" s="508"/>
      <c r="EUU34" s="508"/>
      <c r="EUV34" s="508"/>
      <c r="EUW34" s="508"/>
      <c r="EUX34" s="508"/>
      <c r="EUY34" s="508"/>
      <c r="EUZ34" s="508"/>
      <c r="EVA34" s="508"/>
      <c r="EVB34" s="508"/>
      <c r="EVC34" s="508"/>
      <c r="EVD34" s="508"/>
      <c r="EVE34" s="508"/>
      <c r="EVF34" s="508"/>
      <c r="EVG34" s="508"/>
      <c r="EVH34" s="508"/>
      <c r="EVI34" s="508"/>
      <c r="EVJ34" s="508"/>
      <c r="EVK34" s="508"/>
      <c r="EVL34" s="508"/>
      <c r="EVM34" s="508"/>
      <c r="EVN34" s="508"/>
      <c r="EVO34" s="508"/>
      <c r="EVP34" s="508"/>
      <c r="EVQ34" s="508"/>
      <c r="EVR34" s="508"/>
      <c r="EVS34" s="508"/>
      <c r="EVT34" s="508"/>
      <c r="EVU34" s="508"/>
      <c r="EVV34" s="508"/>
      <c r="EVW34" s="508"/>
      <c r="EVX34" s="508"/>
      <c r="EVY34" s="508"/>
      <c r="EVZ34" s="508"/>
      <c r="EWA34" s="508"/>
      <c r="EWB34" s="508"/>
      <c r="EWC34" s="508"/>
      <c r="EWD34" s="508"/>
      <c r="EWE34" s="508"/>
      <c r="EWF34" s="508"/>
      <c r="EWG34" s="508"/>
      <c r="EWH34" s="508"/>
      <c r="EWI34" s="508"/>
      <c r="EWJ34" s="508"/>
      <c r="EWK34" s="508"/>
      <c r="EWL34" s="508"/>
      <c r="EWM34" s="508"/>
      <c r="EWN34" s="508"/>
      <c r="EWO34" s="508"/>
      <c r="EWP34" s="508"/>
      <c r="EWQ34" s="508"/>
      <c r="EWR34" s="508"/>
      <c r="EWS34" s="508"/>
      <c r="EWT34" s="508"/>
      <c r="EWU34" s="508"/>
      <c r="EWV34" s="508"/>
      <c r="EWW34" s="508"/>
      <c r="EWX34" s="508"/>
      <c r="EWY34" s="508"/>
      <c r="EWZ34" s="508"/>
      <c r="EXA34" s="508"/>
      <c r="EXB34" s="508"/>
      <c r="EXC34" s="508"/>
      <c r="EXD34" s="508"/>
      <c r="EXE34" s="508"/>
      <c r="EXF34" s="508"/>
      <c r="EXG34" s="508"/>
      <c r="EXH34" s="508"/>
      <c r="EXI34" s="508"/>
      <c r="EXJ34" s="508"/>
      <c r="EXK34" s="508"/>
      <c r="EXL34" s="508"/>
      <c r="EXM34" s="508"/>
      <c r="EXN34" s="508"/>
      <c r="EXO34" s="508"/>
      <c r="EXP34" s="508"/>
      <c r="EXQ34" s="508"/>
      <c r="EXR34" s="508"/>
      <c r="EXS34" s="508"/>
      <c r="EXT34" s="508"/>
      <c r="EXU34" s="508"/>
      <c r="EXV34" s="508"/>
      <c r="EXW34" s="508"/>
      <c r="EXX34" s="508"/>
      <c r="EXY34" s="508"/>
      <c r="EXZ34" s="508"/>
      <c r="EYA34" s="508"/>
      <c r="EYB34" s="508"/>
      <c r="EYC34" s="508"/>
      <c r="EYD34" s="508"/>
      <c r="EYE34" s="508"/>
      <c r="EYF34" s="508"/>
      <c r="EYG34" s="508"/>
      <c r="EYH34" s="508"/>
      <c r="EYI34" s="508"/>
      <c r="EYJ34" s="508"/>
      <c r="EYK34" s="508"/>
      <c r="EYL34" s="508"/>
      <c r="EYM34" s="508"/>
      <c r="EYN34" s="508"/>
      <c r="EYO34" s="508"/>
      <c r="EYP34" s="508"/>
      <c r="EYQ34" s="508"/>
      <c r="EYR34" s="508"/>
      <c r="EYS34" s="508"/>
      <c r="EYT34" s="508"/>
      <c r="EYU34" s="508"/>
      <c r="EYV34" s="508"/>
      <c r="EYW34" s="508"/>
      <c r="EYX34" s="508"/>
      <c r="EYY34" s="508"/>
      <c r="EYZ34" s="508"/>
      <c r="EZA34" s="508"/>
      <c r="EZB34" s="508"/>
      <c r="EZC34" s="508"/>
      <c r="EZD34" s="508"/>
      <c r="EZE34" s="508"/>
      <c r="EZF34" s="508"/>
      <c r="EZG34" s="508"/>
      <c r="EZH34" s="508"/>
      <c r="EZI34" s="508"/>
      <c r="EZJ34" s="508"/>
      <c r="EZK34" s="508"/>
      <c r="EZL34" s="508"/>
      <c r="EZM34" s="508"/>
      <c r="EZN34" s="508"/>
      <c r="EZO34" s="508"/>
      <c r="EZP34" s="508"/>
      <c r="EZQ34" s="508"/>
      <c r="EZR34" s="508"/>
      <c r="EZS34" s="508"/>
      <c r="EZT34" s="508"/>
      <c r="EZU34" s="508"/>
      <c r="EZV34" s="508"/>
      <c r="EZW34" s="508"/>
      <c r="EZX34" s="508"/>
      <c r="EZY34" s="508"/>
      <c r="EZZ34" s="508"/>
      <c r="FAA34" s="508"/>
      <c r="FAB34" s="508"/>
      <c r="FAC34" s="508"/>
      <c r="FAD34" s="508"/>
      <c r="FAE34" s="508"/>
      <c r="FAF34" s="508"/>
      <c r="FAG34" s="508"/>
      <c r="FAH34" s="508"/>
      <c r="FAI34" s="508"/>
      <c r="FAJ34" s="508"/>
      <c r="FAK34" s="508"/>
      <c r="FAL34" s="508"/>
      <c r="FAM34" s="508"/>
      <c r="FAN34" s="508"/>
      <c r="FAO34" s="508"/>
      <c r="FAP34" s="508"/>
      <c r="FAQ34" s="508"/>
      <c r="FAR34" s="508"/>
      <c r="FAS34" s="508"/>
      <c r="FAT34" s="508"/>
      <c r="FAU34" s="508"/>
      <c r="FAV34" s="508"/>
      <c r="FAW34" s="508"/>
      <c r="FAX34" s="508"/>
      <c r="FAY34" s="508"/>
      <c r="FAZ34" s="508"/>
      <c r="FBA34" s="508"/>
      <c r="FBB34" s="508"/>
      <c r="FBC34" s="508"/>
      <c r="FBD34" s="508"/>
      <c r="FBE34" s="508"/>
      <c r="FBF34" s="508"/>
      <c r="FBG34" s="508"/>
      <c r="FBH34" s="508"/>
      <c r="FBI34" s="508"/>
      <c r="FBJ34" s="508"/>
      <c r="FBK34" s="508"/>
      <c r="FBL34" s="508"/>
      <c r="FBM34" s="508"/>
      <c r="FBN34" s="508"/>
      <c r="FBO34" s="508"/>
      <c r="FBP34" s="508"/>
      <c r="FBQ34" s="508"/>
      <c r="FBR34" s="508"/>
      <c r="FBS34" s="508"/>
      <c r="FBT34" s="508"/>
      <c r="FBU34" s="508"/>
      <c r="FBV34" s="508"/>
      <c r="FBW34" s="508"/>
      <c r="FBX34" s="508"/>
      <c r="FBY34" s="508"/>
      <c r="FBZ34" s="508"/>
      <c r="FCA34" s="508"/>
      <c r="FCB34" s="508"/>
      <c r="FCC34" s="508"/>
      <c r="FCD34" s="508"/>
      <c r="FCE34" s="508"/>
      <c r="FCF34" s="508"/>
      <c r="FCG34" s="508"/>
      <c r="FCH34" s="508"/>
      <c r="FCI34" s="508"/>
      <c r="FCJ34" s="508"/>
      <c r="FCK34" s="508"/>
      <c r="FCL34" s="508"/>
      <c r="FCM34" s="508"/>
      <c r="FCN34" s="508"/>
      <c r="FCO34" s="508"/>
      <c r="FCP34" s="508"/>
      <c r="FCQ34" s="508"/>
      <c r="FCR34" s="508"/>
      <c r="FCS34" s="508"/>
      <c r="FCT34" s="508"/>
      <c r="FCU34" s="508"/>
      <c r="FCV34" s="508"/>
      <c r="FCW34" s="508"/>
      <c r="FCX34" s="508"/>
      <c r="FCY34" s="508"/>
      <c r="FCZ34" s="508"/>
      <c r="FDA34" s="508"/>
      <c r="FDB34" s="508"/>
      <c r="FDC34" s="508"/>
      <c r="FDD34" s="508"/>
      <c r="FDE34" s="508"/>
      <c r="FDF34" s="508"/>
      <c r="FDG34" s="508"/>
      <c r="FDH34" s="508"/>
      <c r="FDI34" s="508"/>
      <c r="FDJ34" s="508"/>
      <c r="FDK34" s="508"/>
      <c r="FDL34" s="508"/>
      <c r="FDM34" s="508"/>
      <c r="FDN34" s="508"/>
      <c r="FDO34" s="508"/>
      <c r="FDP34" s="508"/>
      <c r="FDQ34" s="508"/>
      <c r="FDR34" s="508"/>
      <c r="FDS34" s="508"/>
      <c r="FDT34" s="508"/>
      <c r="FDU34" s="508"/>
      <c r="FDV34" s="508"/>
      <c r="FDW34" s="508"/>
      <c r="FDX34" s="508"/>
      <c r="FDY34" s="508"/>
      <c r="FDZ34" s="508"/>
      <c r="FEA34" s="508"/>
      <c r="FEB34" s="508"/>
      <c r="FEC34" s="508"/>
      <c r="FED34" s="508"/>
      <c r="FEE34" s="508"/>
      <c r="FEF34" s="508"/>
      <c r="FEG34" s="508"/>
      <c r="FEH34" s="508"/>
      <c r="FEI34" s="508"/>
      <c r="FEJ34" s="508"/>
      <c r="FEK34" s="508"/>
      <c r="FEL34" s="508"/>
      <c r="FEM34" s="508"/>
      <c r="FEN34" s="508"/>
      <c r="FEO34" s="508"/>
      <c r="FEP34" s="508"/>
      <c r="FEQ34" s="508"/>
      <c r="FER34" s="508"/>
      <c r="FES34" s="508"/>
      <c r="FET34" s="508"/>
      <c r="FEU34" s="508"/>
      <c r="FEV34" s="508"/>
      <c r="FEW34" s="508"/>
      <c r="FEX34" s="508"/>
      <c r="FEY34" s="508"/>
      <c r="FEZ34" s="508"/>
      <c r="FFA34" s="508"/>
      <c r="FFB34" s="508"/>
      <c r="FFC34" s="508"/>
      <c r="FFD34" s="508"/>
      <c r="FFE34" s="508"/>
      <c r="FFF34" s="508"/>
      <c r="FFG34" s="508"/>
      <c r="FFH34" s="508"/>
      <c r="FFI34" s="508"/>
      <c r="FFJ34" s="508"/>
      <c r="FFK34" s="508"/>
      <c r="FFL34" s="508"/>
      <c r="FFM34" s="508"/>
      <c r="FFN34" s="508"/>
      <c r="FFO34" s="508"/>
      <c r="FFP34" s="508"/>
      <c r="FFQ34" s="508"/>
      <c r="FFR34" s="508"/>
      <c r="FFS34" s="508"/>
      <c r="FFT34" s="508"/>
      <c r="FFU34" s="508"/>
      <c r="FFV34" s="508"/>
      <c r="FFW34" s="508"/>
      <c r="FFX34" s="508"/>
      <c r="FFY34" s="508"/>
      <c r="FFZ34" s="508"/>
      <c r="FGA34" s="508"/>
      <c r="FGB34" s="508"/>
      <c r="FGC34" s="508"/>
      <c r="FGD34" s="508"/>
      <c r="FGE34" s="508"/>
      <c r="FGF34" s="508"/>
      <c r="FGG34" s="508"/>
      <c r="FGH34" s="508"/>
      <c r="FGI34" s="508"/>
      <c r="FGJ34" s="508"/>
      <c r="FGK34" s="508"/>
      <c r="FGL34" s="508"/>
      <c r="FGM34" s="508"/>
      <c r="FGN34" s="508"/>
      <c r="FGO34" s="508"/>
      <c r="FGP34" s="508"/>
      <c r="FGQ34" s="508"/>
      <c r="FGR34" s="508"/>
      <c r="FGS34" s="508"/>
      <c r="FGT34" s="508"/>
      <c r="FGU34" s="508"/>
      <c r="FGV34" s="508"/>
      <c r="FGW34" s="508"/>
      <c r="FGX34" s="508"/>
      <c r="FGY34" s="508"/>
      <c r="FGZ34" s="508"/>
      <c r="FHA34" s="508"/>
      <c r="FHB34" s="508"/>
      <c r="FHC34" s="508"/>
      <c r="FHD34" s="508"/>
      <c r="FHE34" s="508"/>
      <c r="FHF34" s="508"/>
      <c r="FHG34" s="508"/>
      <c r="FHH34" s="508"/>
      <c r="FHI34" s="508"/>
      <c r="FHJ34" s="508"/>
      <c r="FHK34" s="508"/>
      <c r="FHL34" s="508"/>
      <c r="FHM34" s="508"/>
      <c r="FHN34" s="508"/>
      <c r="FHO34" s="508"/>
      <c r="FHP34" s="508"/>
      <c r="FHQ34" s="508"/>
      <c r="FHR34" s="508"/>
      <c r="FHS34" s="508"/>
      <c r="FHT34" s="508"/>
      <c r="FHU34" s="508"/>
      <c r="FHV34" s="508"/>
      <c r="FHW34" s="508"/>
      <c r="FHX34" s="508"/>
      <c r="FHY34" s="508"/>
      <c r="FHZ34" s="508"/>
      <c r="FIA34" s="508"/>
      <c r="FIB34" s="508"/>
      <c r="FIC34" s="508"/>
      <c r="FID34" s="508"/>
      <c r="FIE34" s="508"/>
      <c r="FIF34" s="508"/>
      <c r="FIG34" s="508"/>
      <c r="FIH34" s="508"/>
      <c r="FII34" s="508"/>
      <c r="FIJ34" s="508"/>
      <c r="FIK34" s="508"/>
      <c r="FIL34" s="508"/>
      <c r="FIM34" s="508"/>
      <c r="FIN34" s="508"/>
      <c r="FIO34" s="508"/>
      <c r="FIP34" s="508"/>
      <c r="FIQ34" s="508"/>
      <c r="FIR34" s="508"/>
      <c r="FIS34" s="508"/>
      <c r="FIT34" s="508"/>
      <c r="FIU34" s="508"/>
      <c r="FIV34" s="508"/>
      <c r="FIW34" s="508"/>
      <c r="FIX34" s="508"/>
      <c r="FIY34" s="508"/>
      <c r="FIZ34" s="508"/>
      <c r="FJA34" s="508"/>
      <c r="FJB34" s="508"/>
      <c r="FJC34" s="508"/>
      <c r="FJD34" s="508"/>
      <c r="FJE34" s="508"/>
      <c r="FJF34" s="508"/>
      <c r="FJG34" s="508"/>
      <c r="FJH34" s="508"/>
      <c r="FJI34" s="508"/>
      <c r="FJJ34" s="508"/>
      <c r="FJK34" s="508"/>
      <c r="FJL34" s="508"/>
      <c r="FJM34" s="508"/>
      <c r="FJN34" s="508"/>
      <c r="FJO34" s="508"/>
      <c r="FJP34" s="508"/>
      <c r="FJQ34" s="508"/>
      <c r="FJR34" s="508"/>
      <c r="FJS34" s="508"/>
      <c r="FJT34" s="508"/>
      <c r="FJU34" s="508"/>
      <c r="FJV34" s="508"/>
      <c r="FJW34" s="508"/>
      <c r="FJX34" s="508"/>
      <c r="FJY34" s="508"/>
      <c r="FJZ34" s="508"/>
      <c r="FKA34" s="508"/>
      <c r="FKB34" s="508"/>
      <c r="FKC34" s="508"/>
      <c r="FKD34" s="508"/>
      <c r="FKE34" s="508"/>
      <c r="FKF34" s="508"/>
      <c r="FKG34" s="508"/>
      <c r="FKH34" s="508"/>
      <c r="FKI34" s="508"/>
      <c r="FKJ34" s="508"/>
      <c r="FKK34" s="508"/>
      <c r="FKL34" s="508"/>
      <c r="FKM34" s="508"/>
      <c r="FKN34" s="508"/>
      <c r="FKO34" s="508"/>
      <c r="FKP34" s="508"/>
      <c r="FKQ34" s="508"/>
      <c r="FKR34" s="508"/>
      <c r="FKS34" s="508"/>
      <c r="FKT34" s="508"/>
      <c r="FKU34" s="508"/>
      <c r="FKV34" s="508"/>
      <c r="FKW34" s="508"/>
      <c r="FKX34" s="508"/>
      <c r="FKY34" s="508"/>
      <c r="FKZ34" s="508"/>
      <c r="FLA34" s="508"/>
      <c r="FLB34" s="508"/>
      <c r="FLC34" s="508"/>
      <c r="FLD34" s="508"/>
      <c r="FLE34" s="508"/>
      <c r="FLF34" s="508"/>
      <c r="FLG34" s="508"/>
      <c r="FLH34" s="508"/>
      <c r="FLI34" s="508"/>
      <c r="FLJ34" s="508"/>
      <c r="FLK34" s="508"/>
      <c r="FLL34" s="508"/>
      <c r="FLM34" s="508"/>
      <c r="FLN34" s="508"/>
      <c r="FLO34" s="508"/>
      <c r="FLP34" s="508"/>
      <c r="FLQ34" s="508"/>
      <c r="FLR34" s="508"/>
      <c r="FLS34" s="508"/>
      <c r="FLT34" s="508"/>
      <c r="FLU34" s="508"/>
      <c r="FLV34" s="508"/>
      <c r="FLW34" s="508"/>
      <c r="FLX34" s="508"/>
      <c r="FLY34" s="508"/>
      <c r="FLZ34" s="508"/>
      <c r="FMA34" s="508"/>
      <c r="FMB34" s="508"/>
      <c r="FMC34" s="508"/>
      <c r="FMD34" s="508"/>
      <c r="FME34" s="508"/>
      <c r="FMF34" s="508"/>
      <c r="FMG34" s="508"/>
      <c r="FMH34" s="508"/>
      <c r="FMI34" s="508"/>
      <c r="FMJ34" s="508"/>
      <c r="FMK34" s="508"/>
      <c r="FML34" s="508"/>
      <c r="FMM34" s="508"/>
      <c r="FMN34" s="508"/>
      <c r="FMO34" s="508"/>
      <c r="FMP34" s="508"/>
      <c r="FMQ34" s="508"/>
      <c r="FMR34" s="508"/>
      <c r="FMS34" s="508"/>
      <c r="FMT34" s="508"/>
      <c r="FMU34" s="508"/>
      <c r="FMV34" s="508"/>
      <c r="FMW34" s="508"/>
      <c r="FMX34" s="508"/>
      <c r="FMY34" s="508"/>
      <c r="FMZ34" s="508"/>
      <c r="FNA34" s="508"/>
      <c r="FNB34" s="508"/>
      <c r="FNC34" s="508"/>
      <c r="FND34" s="508"/>
      <c r="FNE34" s="508"/>
      <c r="FNF34" s="508"/>
      <c r="FNG34" s="508"/>
      <c r="FNH34" s="508"/>
      <c r="FNI34" s="508"/>
      <c r="FNJ34" s="508"/>
      <c r="FNK34" s="508"/>
      <c r="FNL34" s="508"/>
      <c r="FNM34" s="508"/>
      <c r="FNN34" s="508"/>
      <c r="FNO34" s="508"/>
      <c r="FNP34" s="508"/>
      <c r="FNQ34" s="508"/>
      <c r="FNR34" s="508"/>
      <c r="FNS34" s="508"/>
      <c r="FNT34" s="508"/>
      <c r="FNU34" s="508"/>
      <c r="FNV34" s="508"/>
      <c r="FNW34" s="508"/>
      <c r="FNX34" s="508"/>
      <c r="FNY34" s="508"/>
      <c r="FNZ34" s="508"/>
      <c r="FOA34" s="508"/>
      <c r="FOB34" s="508"/>
      <c r="FOC34" s="508"/>
      <c r="FOD34" s="508"/>
      <c r="FOE34" s="508"/>
      <c r="FOF34" s="508"/>
      <c r="FOG34" s="508"/>
      <c r="FOH34" s="508"/>
      <c r="FOI34" s="508"/>
      <c r="FOJ34" s="508"/>
      <c r="FOK34" s="508"/>
      <c r="FOL34" s="508"/>
      <c r="FOM34" s="508"/>
      <c r="FON34" s="508"/>
      <c r="FOO34" s="508"/>
      <c r="FOP34" s="508"/>
      <c r="FOQ34" s="508"/>
      <c r="FOR34" s="508"/>
      <c r="FOS34" s="508"/>
      <c r="FOT34" s="508"/>
      <c r="FOU34" s="508"/>
      <c r="FOV34" s="508"/>
      <c r="FOW34" s="508"/>
      <c r="FOX34" s="508"/>
      <c r="FOY34" s="508"/>
      <c r="FOZ34" s="508"/>
      <c r="FPA34" s="508"/>
      <c r="FPB34" s="508"/>
      <c r="FPC34" s="508"/>
      <c r="FPD34" s="508"/>
      <c r="FPE34" s="508"/>
      <c r="FPF34" s="508"/>
      <c r="FPG34" s="508"/>
      <c r="FPH34" s="508"/>
      <c r="FPI34" s="508"/>
      <c r="FPJ34" s="508"/>
      <c r="FPK34" s="508"/>
      <c r="FPL34" s="508"/>
      <c r="FPM34" s="508"/>
      <c r="FPN34" s="508"/>
      <c r="FPO34" s="508"/>
      <c r="FPP34" s="508"/>
      <c r="FPQ34" s="508"/>
      <c r="FPR34" s="508"/>
      <c r="FPS34" s="508"/>
      <c r="FPT34" s="508"/>
      <c r="FPU34" s="508"/>
      <c r="FPV34" s="508"/>
      <c r="FPW34" s="508"/>
      <c r="FPX34" s="508"/>
      <c r="FPY34" s="508"/>
      <c r="FPZ34" s="508"/>
      <c r="FQA34" s="508"/>
      <c r="FQB34" s="508"/>
      <c r="FQC34" s="508"/>
      <c r="FQD34" s="508"/>
      <c r="FQE34" s="508"/>
      <c r="FQF34" s="508"/>
      <c r="FQG34" s="508"/>
      <c r="FQH34" s="508"/>
      <c r="FQI34" s="508"/>
      <c r="FQJ34" s="508"/>
      <c r="FQK34" s="508"/>
      <c r="FQL34" s="508"/>
      <c r="FQM34" s="508"/>
      <c r="FQN34" s="508"/>
      <c r="FQO34" s="508"/>
      <c r="FQP34" s="508"/>
      <c r="FQQ34" s="508"/>
      <c r="FQR34" s="508"/>
      <c r="FQS34" s="508"/>
      <c r="FQT34" s="508"/>
      <c r="FQU34" s="508"/>
      <c r="FQV34" s="508"/>
      <c r="FQW34" s="508"/>
      <c r="FQX34" s="508"/>
      <c r="FQY34" s="508"/>
      <c r="FQZ34" s="508"/>
      <c r="FRA34" s="508"/>
      <c r="FRB34" s="508"/>
      <c r="FRC34" s="508"/>
      <c r="FRD34" s="508"/>
      <c r="FRE34" s="508"/>
      <c r="FRF34" s="508"/>
      <c r="FRG34" s="508"/>
      <c r="FRH34" s="508"/>
      <c r="FRI34" s="508"/>
      <c r="FRJ34" s="508"/>
      <c r="FRK34" s="508"/>
      <c r="FRL34" s="508"/>
      <c r="FRM34" s="508"/>
      <c r="FRN34" s="508"/>
      <c r="FRO34" s="508"/>
      <c r="FRP34" s="508"/>
      <c r="FRQ34" s="508"/>
      <c r="FRR34" s="508"/>
      <c r="FRS34" s="508"/>
      <c r="FRT34" s="508"/>
      <c r="FRU34" s="508"/>
      <c r="FRV34" s="508"/>
      <c r="FRW34" s="508"/>
      <c r="FRX34" s="508"/>
      <c r="FRY34" s="508"/>
      <c r="FRZ34" s="508"/>
      <c r="FSA34" s="508"/>
      <c r="FSB34" s="508"/>
      <c r="FSC34" s="508"/>
      <c r="FSD34" s="508"/>
      <c r="FSE34" s="508"/>
      <c r="FSF34" s="508"/>
      <c r="FSG34" s="508"/>
      <c r="FSH34" s="508"/>
      <c r="FSI34" s="508"/>
      <c r="FSJ34" s="508"/>
      <c r="FSK34" s="508"/>
      <c r="FSL34" s="508"/>
      <c r="FSM34" s="508"/>
      <c r="FSN34" s="508"/>
      <c r="FSO34" s="508"/>
      <c r="FSP34" s="508"/>
      <c r="FSQ34" s="508"/>
      <c r="FSR34" s="508"/>
      <c r="FSS34" s="508"/>
      <c r="FST34" s="508"/>
      <c r="FSU34" s="508"/>
      <c r="FSV34" s="508"/>
      <c r="FSW34" s="508"/>
      <c r="FSX34" s="508"/>
      <c r="FSY34" s="508"/>
      <c r="FSZ34" s="508"/>
      <c r="FTA34" s="508"/>
      <c r="FTB34" s="508"/>
      <c r="FTC34" s="508"/>
      <c r="FTD34" s="508"/>
      <c r="FTE34" s="508"/>
      <c r="FTF34" s="508"/>
      <c r="FTG34" s="508"/>
      <c r="FTH34" s="508"/>
      <c r="FTI34" s="508"/>
      <c r="FTJ34" s="508"/>
      <c r="FTK34" s="508"/>
      <c r="FTL34" s="508"/>
      <c r="FTM34" s="508"/>
      <c r="FTN34" s="508"/>
      <c r="FTO34" s="508"/>
      <c r="FTP34" s="508"/>
      <c r="FTQ34" s="508"/>
      <c r="FTR34" s="508"/>
      <c r="FTS34" s="508"/>
      <c r="FTT34" s="508"/>
      <c r="FTU34" s="508"/>
      <c r="FTV34" s="508"/>
      <c r="FTW34" s="508"/>
      <c r="FTX34" s="508"/>
      <c r="FTY34" s="508"/>
      <c r="FTZ34" s="508"/>
      <c r="FUA34" s="508"/>
      <c r="FUB34" s="508"/>
      <c r="FUC34" s="508"/>
      <c r="FUD34" s="508"/>
      <c r="FUE34" s="508"/>
      <c r="FUF34" s="508"/>
      <c r="FUG34" s="508"/>
      <c r="FUH34" s="508"/>
      <c r="FUI34" s="508"/>
      <c r="FUJ34" s="508"/>
      <c r="FUK34" s="508"/>
      <c r="FUL34" s="508"/>
      <c r="FUM34" s="508"/>
      <c r="FUN34" s="508"/>
      <c r="FUO34" s="508"/>
      <c r="FUP34" s="508"/>
      <c r="FUQ34" s="508"/>
      <c r="FUR34" s="508"/>
      <c r="FUS34" s="508"/>
      <c r="FUT34" s="508"/>
      <c r="FUU34" s="508"/>
      <c r="FUV34" s="508"/>
      <c r="FUW34" s="508"/>
      <c r="FUX34" s="508"/>
      <c r="FUY34" s="508"/>
      <c r="FUZ34" s="508"/>
      <c r="FVA34" s="508"/>
      <c r="FVB34" s="508"/>
      <c r="FVC34" s="508"/>
      <c r="FVD34" s="508"/>
      <c r="FVE34" s="508"/>
      <c r="FVF34" s="508"/>
      <c r="FVG34" s="508"/>
      <c r="FVH34" s="508"/>
      <c r="FVI34" s="508"/>
      <c r="FVJ34" s="508"/>
      <c r="FVK34" s="508"/>
      <c r="FVL34" s="508"/>
      <c r="FVM34" s="508"/>
      <c r="FVN34" s="508"/>
      <c r="FVO34" s="508"/>
      <c r="FVP34" s="508"/>
      <c r="FVQ34" s="508"/>
      <c r="FVR34" s="508"/>
      <c r="FVS34" s="508"/>
      <c r="FVT34" s="508"/>
      <c r="FVU34" s="508"/>
      <c r="FVV34" s="508"/>
      <c r="FVW34" s="508"/>
      <c r="FVX34" s="508"/>
      <c r="FVY34" s="508"/>
      <c r="FVZ34" s="508"/>
      <c r="FWA34" s="508"/>
      <c r="FWB34" s="508"/>
      <c r="FWC34" s="508"/>
      <c r="FWD34" s="508"/>
      <c r="FWE34" s="508"/>
      <c r="FWF34" s="508"/>
      <c r="FWG34" s="508"/>
      <c r="FWH34" s="508"/>
      <c r="FWI34" s="508"/>
      <c r="FWJ34" s="508"/>
      <c r="FWK34" s="508"/>
      <c r="FWL34" s="508"/>
      <c r="FWM34" s="508"/>
      <c r="FWN34" s="508"/>
      <c r="FWO34" s="508"/>
      <c r="FWP34" s="508"/>
      <c r="FWQ34" s="508"/>
      <c r="FWR34" s="508"/>
      <c r="FWS34" s="508"/>
      <c r="FWT34" s="508"/>
      <c r="FWU34" s="508"/>
      <c r="FWV34" s="508"/>
      <c r="FWW34" s="508"/>
      <c r="FWX34" s="508"/>
      <c r="FWY34" s="508"/>
      <c r="FWZ34" s="508"/>
      <c r="FXA34" s="508"/>
      <c r="FXB34" s="508"/>
      <c r="FXC34" s="508"/>
      <c r="FXD34" s="508"/>
      <c r="FXE34" s="508"/>
      <c r="FXF34" s="508"/>
      <c r="FXG34" s="508"/>
      <c r="FXH34" s="508"/>
      <c r="FXI34" s="508"/>
      <c r="FXJ34" s="508"/>
      <c r="FXK34" s="508"/>
      <c r="FXL34" s="508"/>
      <c r="FXM34" s="508"/>
      <c r="FXN34" s="508"/>
      <c r="FXO34" s="508"/>
      <c r="FXP34" s="508"/>
      <c r="FXQ34" s="508"/>
      <c r="FXR34" s="508"/>
      <c r="FXS34" s="508"/>
      <c r="FXT34" s="508"/>
      <c r="FXU34" s="508"/>
      <c r="FXV34" s="508"/>
      <c r="FXW34" s="508"/>
      <c r="FXX34" s="508"/>
      <c r="FXY34" s="508"/>
      <c r="FXZ34" s="508"/>
      <c r="FYA34" s="508"/>
      <c r="FYB34" s="508"/>
      <c r="FYC34" s="508"/>
      <c r="FYD34" s="508"/>
      <c r="FYE34" s="508"/>
      <c r="FYF34" s="508"/>
      <c r="FYG34" s="508"/>
      <c r="FYH34" s="508"/>
      <c r="FYI34" s="508"/>
      <c r="FYJ34" s="508"/>
      <c r="FYK34" s="508"/>
      <c r="FYL34" s="508"/>
      <c r="FYM34" s="508"/>
      <c r="FYN34" s="508"/>
      <c r="FYO34" s="508"/>
      <c r="FYP34" s="508"/>
      <c r="FYQ34" s="508"/>
      <c r="FYR34" s="508"/>
      <c r="FYS34" s="508"/>
      <c r="FYT34" s="508"/>
      <c r="FYU34" s="508"/>
      <c r="FYV34" s="508"/>
      <c r="FYW34" s="508"/>
      <c r="FYX34" s="508"/>
      <c r="FYY34" s="508"/>
      <c r="FYZ34" s="508"/>
      <c r="FZA34" s="508"/>
      <c r="FZB34" s="508"/>
      <c r="FZC34" s="508"/>
      <c r="FZD34" s="508"/>
      <c r="FZE34" s="508"/>
      <c r="FZF34" s="508"/>
      <c r="FZG34" s="508"/>
      <c r="FZH34" s="508"/>
      <c r="FZI34" s="508"/>
      <c r="FZJ34" s="508"/>
      <c r="FZK34" s="508"/>
      <c r="FZL34" s="508"/>
      <c r="FZM34" s="508"/>
      <c r="FZN34" s="508"/>
      <c r="FZO34" s="508"/>
      <c r="FZP34" s="508"/>
      <c r="FZQ34" s="508"/>
      <c r="FZR34" s="508"/>
      <c r="FZS34" s="508"/>
      <c r="FZT34" s="508"/>
      <c r="FZU34" s="508"/>
      <c r="FZV34" s="508"/>
      <c r="FZW34" s="508"/>
      <c r="FZX34" s="508"/>
      <c r="FZY34" s="508"/>
      <c r="FZZ34" s="508"/>
      <c r="GAA34" s="508"/>
      <c r="GAB34" s="508"/>
      <c r="GAC34" s="508"/>
      <c r="GAD34" s="508"/>
      <c r="GAE34" s="508"/>
      <c r="GAF34" s="508"/>
      <c r="GAG34" s="508"/>
      <c r="GAH34" s="508"/>
      <c r="GAI34" s="508"/>
      <c r="GAJ34" s="508"/>
      <c r="GAK34" s="508"/>
      <c r="GAL34" s="508"/>
      <c r="GAM34" s="508"/>
      <c r="GAN34" s="508"/>
      <c r="GAO34" s="508"/>
      <c r="GAP34" s="508"/>
      <c r="GAQ34" s="508"/>
      <c r="GAR34" s="508"/>
      <c r="GAS34" s="508"/>
      <c r="GAT34" s="508"/>
      <c r="GAU34" s="508"/>
      <c r="GAV34" s="508"/>
      <c r="GAW34" s="508"/>
      <c r="GAX34" s="508"/>
      <c r="GAY34" s="508"/>
      <c r="GAZ34" s="508"/>
      <c r="GBA34" s="508"/>
      <c r="GBB34" s="508"/>
      <c r="GBC34" s="508"/>
      <c r="GBD34" s="508"/>
      <c r="GBE34" s="508"/>
      <c r="GBF34" s="508"/>
      <c r="GBG34" s="508"/>
      <c r="GBH34" s="508"/>
      <c r="GBI34" s="508"/>
      <c r="GBJ34" s="508"/>
      <c r="GBK34" s="508"/>
      <c r="GBL34" s="508"/>
      <c r="GBM34" s="508"/>
      <c r="GBN34" s="508"/>
      <c r="GBO34" s="508"/>
      <c r="GBP34" s="508"/>
      <c r="GBQ34" s="508"/>
      <c r="GBR34" s="508"/>
      <c r="GBS34" s="508"/>
      <c r="GBT34" s="508"/>
      <c r="GBU34" s="508"/>
      <c r="GBV34" s="508"/>
      <c r="GBW34" s="508"/>
      <c r="GBX34" s="508"/>
      <c r="GBY34" s="508"/>
      <c r="GBZ34" s="508"/>
      <c r="GCA34" s="508"/>
      <c r="GCB34" s="508"/>
      <c r="GCC34" s="508"/>
      <c r="GCD34" s="508"/>
      <c r="GCE34" s="508"/>
      <c r="GCF34" s="508"/>
      <c r="GCG34" s="508"/>
      <c r="GCH34" s="508"/>
      <c r="GCI34" s="508"/>
      <c r="GCJ34" s="508"/>
      <c r="GCK34" s="508"/>
      <c r="GCL34" s="508"/>
      <c r="GCM34" s="508"/>
      <c r="GCN34" s="508"/>
      <c r="GCO34" s="508"/>
      <c r="GCP34" s="508"/>
      <c r="GCQ34" s="508"/>
      <c r="GCR34" s="508"/>
      <c r="GCS34" s="508"/>
      <c r="GCT34" s="508"/>
      <c r="GCU34" s="508"/>
      <c r="GCV34" s="508"/>
      <c r="GCW34" s="508"/>
      <c r="GCX34" s="508"/>
      <c r="GCY34" s="508"/>
      <c r="GCZ34" s="508"/>
      <c r="GDA34" s="508"/>
      <c r="GDB34" s="508"/>
      <c r="GDC34" s="508"/>
      <c r="GDD34" s="508"/>
      <c r="GDE34" s="508"/>
      <c r="GDF34" s="508"/>
      <c r="GDG34" s="508"/>
      <c r="GDH34" s="508"/>
      <c r="GDI34" s="508"/>
      <c r="GDJ34" s="508"/>
      <c r="GDK34" s="508"/>
      <c r="GDL34" s="508"/>
      <c r="GDM34" s="508"/>
      <c r="GDN34" s="508"/>
      <c r="GDO34" s="508"/>
      <c r="GDP34" s="508"/>
      <c r="GDQ34" s="508"/>
      <c r="GDR34" s="508"/>
      <c r="GDS34" s="508"/>
      <c r="GDT34" s="508"/>
      <c r="GDU34" s="508"/>
      <c r="GDV34" s="508"/>
      <c r="GDW34" s="508"/>
      <c r="GDX34" s="508"/>
      <c r="GDY34" s="508"/>
      <c r="GDZ34" s="508"/>
      <c r="GEA34" s="508"/>
      <c r="GEB34" s="508"/>
      <c r="GEC34" s="508"/>
      <c r="GED34" s="508"/>
      <c r="GEE34" s="508"/>
      <c r="GEF34" s="508"/>
      <c r="GEG34" s="508"/>
      <c r="GEH34" s="508"/>
      <c r="GEI34" s="508"/>
      <c r="GEJ34" s="508"/>
      <c r="GEK34" s="508"/>
      <c r="GEL34" s="508"/>
      <c r="GEM34" s="508"/>
      <c r="GEN34" s="508"/>
      <c r="GEO34" s="508"/>
      <c r="GEP34" s="508"/>
      <c r="GEQ34" s="508"/>
      <c r="GER34" s="508"/>
      <c r="GES34" s="508"/>
      <c r="GET34" s="508"/>
      <c r="GEU34" s="508"/>
      <c r="GEV34" s="508"/>
      <c r="GEW34" s="508"/>
      <c r="GEX34" s="508"/>
      <c r="GEY34" s="508"/>
      <c r="GEZ34" s="508"/>
      <c r="GFA34" s="508"/>
      <c r="GFB34" s="508"/>
      <c r="GFC34" s="508"/>
      <c r="GFD34" s="508"/>
      <c r="GFE34" s="508"/>
      <c r="GFF34" s="508"/>
      <c r="GFG34" s="508"/>
      <c r="GFH34" s="508"/>
      <c r="GFI34" s="508"/>
      <c r="GFJ34" s="508"/>
      <c r="GFK34" s="508"/>
      <c r="GFL34" s="508"/>
      <c r="GFM34" s="508"/>
      <c r="GFN34" s="508"/>
      <c r="GFO34" s="508"/>
      <c r="GFP34" s="508"/>
      <c r="GFQ34" s="508"/>
      <c r="GFR34" s="508"/>
      <c r="GFS34" s="508"/>
      <c r="GFT34" s="508"/>
      <c r="GFU34" s="508"/>
      <c r="GFV34" s="508"/>
      <c r="GFW34" s="508"/>
      <c r="GFX34" s="508"/>
      <c r="GFY34" s="508"/>
      <c r="GFZ34" s="508"/>
      <c r="GGA34" s="508"/>
      <c r="GGB34" s="508"/>
      <c r="GGC34" s="508"/>
      <c r="GGD34" s="508"/>
      <c r="GGE34" s="508"/>
      <c r="GGF34" s="508"/>
      <c r="GGG34" s="508"/>
      <c r="GGH34" s="508"/>
      <c r="GGI34" s="508"/>
      <c r="GGJ34" s="508"/>
      <c r="GGK34" s="508"/>
      <c r="GGL34" s="508"/>
      <c r="GGM34" s="508"/>
      <c r="GGN34" s="508"/>
      <c r="GGO34" s="508"/>
      <c r="GGP34" s="508"/>
      <c r="GGQ34" s="508"/>
      <c r="GGR34" s="508"/>
      <c r="GGS34" s="508"/>
      <c r="GGT34" s="508"/>
      <c r="GGU34" s="508"/>
      <c r="GGV34" s="508"/>
      <c r="GGW34" s="508"/>
      <c r="GGX34" s="508"/>
      <c r="GGY34" s="508"/>
      <c r="GGZ34" s="508"/>
      <c r="GHA34" s="508"/>
      <c r="GHB34" s="508"/>
      <c r="GHC34" s="508"/>
      <c r="GHD34" s="508"/>
      <c r="GHE34" s="508"/>
      <c r="GHF34" s="508"/>
      <c r="GHG34" s="508"/>
      <c r="GHH34" s="508"/>
      <c r="GHI34" s="508"/>
      <c r="GHJ34" s="508"/>
      <c r="GHK34" s="508"/>
      <c r="GHL34" s="508"/>
      <c r="GHM34" s="508"/>
      <c r="GHN34" s="508"/>
      <c r="GHO34" s="508"/>
      <c r="GHP34" s="508"/>
      <c r="GHQ34" s="508"/>
      <c r="GHR34" s="508"/>
      <c r="GHS34" s="508"/>
      <c r="GHT34" s="508"/>
      <c r="GHU34" s="508"/>
      <c r="GHV34" s="508"/>
      <c r="GHW34" s="508"/>
      <c r="GHX34" s="508"/>
      <c r="GHY34" s="508"/>
      <c r="GHZ34" s="508"/>
      <c r="GIA34" s="508"/>
      <c r="GIB34" s="508"/>
      <c r="GIC34" s="508"/>
      <c r="GID34" s="508"/>
      <c r="GIE34" s="508"/>
      <c r="GIF34" s="508"/>
      <c r="GIG34" s="508"/>
      <c r="GIH34" s="508"/>
      <c r="GII34" s="508"/>
      <c r="GIJ34" s="508"/>
      <c r="GIK34" s="508"/>
      <c r="GIL34" s="508"/>
      <c r="GIM34" s="508"/>
      <c r="GIN34" s="508"/>
      <c r="GIO34" s="508"/>
      <c r="GIP34" s="508"/>
      <c r="GIQ34" s="508"/>
      <c r="GIR34" s="508"/>
      <c r="GIS34" s="508"/>
      <c r="GIT34" s="508"/>
      <c r="GIU34" s="508"/>
      <c r="GIV34" s="508"/>
      <c r="GIW34" s="508"/>
      <c r="GIX34" s="508"/>
      <c r="GIY34" s="508"/>
      <c r="GIZ34" s="508"/>
      <c r="GJA34" s="508"/>
      <c r="GJB34" s="508"/>
      <c r="GJC34" s="508"/>
      <c r="GJD34" s="508"/>
      <c r="GJE34" s="508"/>
      <c r="GJF34" s="508"/>
      <c r="GJG34" s="508"/>
      <c r="GJH34" s="508"/>
      <c r="GJI34" s="508"/>
      <c r="GJJ34" s="508"/>
      <c r="GJK34" s="508"/>
      <c r="GJL34" s="508"/>
      <c r="GJM34" s="508"/>
      <c r="GJN34" s="508"/>
      <c r="GJO34" s="508"/>
      <c r="GJP34" s="508"/>
      <c r="GJQ34" s="508"/>
      <c r="GJR34" s="508"/>
      <c r="GJS34" s="508"/>
      <c r="GJT34" s="508"/>
      <c r="GJU34" s="508"/>
      <c r="GJV34" s="508"/>
      <c r="GJW34" s="508"/>
      <c r="GJX34" s="508"/>
      <c r="GJY34" s="508"/>
      <c r="GJZ34" s="508"/>
      <c r="GKA34" s="508"/>
      <c r="GKB34" s="508"/>
      <c r="GKC34" s="508"/>
      <c r="GKD34" s="508"/>
      <c r="GKE34" s="508"/>
      <c r="GKF34" s="508"/>
      <c r="GKG34" s="508"/>
      <c r="GKH34" s="508"/>
      <c r="GKI34" s="508"/>
      <c r="GKJ34" s="508"/>
      <c r="GKK34" s="508"/>
      <c r="GKL34" s="508"/>
      <c r="GKM34" s="508"/>
      <c r="GKN34" s="508"/>
      <c r="GKO34" s="508"/>
      <c r="GKP34" s="508"/>
      <c r="GKQ34" s="508"/>
      <c r="GKR34" s="508"/>
      <c r="GKS34" s="508"/>
      <c r="GKT34" s="508"/>
      <c r="GKU34" s="508"/>
      <c r="GKV34" s="508"/>
      <c r="GKW34" s="508"/>
      <c r="GKX34" s="508"/>
      <c r="GKY34" s="508"/>
      <c r="GKZ34" s="508"/>
      <c r="GLA34" s="508"/>
      <c r="GLB34" s="508"/>
      <c r="GLC34" s="508"/>
      <c r="GLD34" s="508"/>
      <c r="GLE34" s="508"/>
      <c r="GLF34" s="508"/>
      <c r="GLG34" s="508"/>
      <c r="GLH34" s="508"/>
      <c r="GLI34" s="508"/>
      <c r="GLJ34" s="508"/>
      <c r="GLK34" s="508"/>
      <c r="GLL34" s="508"/>
      <c r="GLM34" s="508"/>
      <c r="GLN34" s="508"/>
      <c r="GLO34" s="508"/>
      <c r="GLP34" s="508"/>
      <c r="GLQ34" s="508"/>
      <c r="GLR34" s="508"/>
      <c r="GLS34" s="508"/>
      <c r="GLT34" s="508"/>
      <c r="GLU34" s="508"/>
      <c r="GLV34" s="508"/>
      <c r="GLW34" s="508"/>
      <c r="GLX34" s="508"/>
      <c r="GLY34" s="508"/>
      <c r="GLZ34" s="508"/>
      <c r="GMA34" s="508"/>
      <c r="GMB34" s="508"/>
      <c r="GMC34" s="508"/>
      <c r="GMD34" s="508"/>
      <c r="GME34" s="508"/>
      <c r="GMF34" s="508"/>
      <c r="GMG34" s="508"/>
      <c r="GMH34" s="508"/>
      <c r="GMI34" s="508"/>
      <c r="GMJ34" s="508"/>
      <c r="GMK34" s="508"/>
      <c r="GML34" s="508"/>
      <c r="GMM34" s="508"/>
      <c r="GMN34" s="508"/>
      <c r="GMO34" s="508"/>
      <c r="GMP34" s="508"/>
      <c r="GMQ34" s="508"/>
      <c r="GMR34" s="508"/>
      <c r="GMS34" s="508"/>
      <c r="GMT34" s="508"/>
      <c r="GMU34" s="508"/>
      <c r="GMV34" s="508"/>
      <c r="GMW34" s="508"/>
      <c r="GMX34" s="508"/>
      <c r="GMY34" s="508"/>
      <c r="GMZ34" s="508"/>
      <c r="GNA34" s="508"/>
      <c r="GNB34" s="508"/>
      <c r="GNC34" s="508"/>
      <c r="GND34" s="508"/>
      <c r="GNE34" s="508"/>
      <c r="GNF34" s="508"/>
      <c r="GNG34" s="508"/>
      <c r="GNH34" s="508"/>
      <c r="GNI34" s="508"/>
      <c r="GNJ34" s="508"/>
      <c r="GNK34" s="508"/>
      <c r="GNL34" s="508"/>
      <c r="GNM34" s="508"/>
      <c r="GNN34" s="508"/>
      <c r="GNO34" s="508"/>
      <c r="GNP34" s="508"/>
      <c r="GNQ34" s="508"/>
      <c r="GNR34" s="508"/>
      <c r="GNS34" s="508"/>
      <c r="GNT34" s="508"/>
      <c r="GNU34" s="508"/>
      <c r="GNV34" s="508"/>
      <c r="GNW34" s="508"/>
      <c r="GNX34" s="508"/>
      <c r="GNY34" s="508"/>
      <c r="GNZ34" s="508"/>
      <c r="GOA34" s="508"/>
      <c r="GOB34" s="508"/>
      <c r="GOC34" s="508"/>
      <c r="GOD34" s="508"/>
      <c r="GOE34" s="508"/>
      <c r="GOF34" s="508"/>
      <c r="GOG34" s="508"/>
      <c r="GOH34" s="508"/>
      <c r="GOI34" s="508"/>
      <c r="GOJ34" s="508"/>
      <c r="GOK34" s="508"/>
      <c r="GOL34" s="508"/>
      <c r="GOM34" s="508"/>
      <c r="GON34" s="508"/>
      <c r="GOO34" s="508"/>
      <c r="GOP34" s="508"/>
      <c r="GOQ34" s="508"/>
      <c r="GOR34" s="508"/>
      <c r="GOS34" s="508"/>
      <c r="GOT34" s="508"/>
      <c r="GOU34" s="508"/>
      <c r="GOV34" s="508"/>
      <c r="GOW34" s="508"/>
      <c r="GOX34" s="508"/>
      <c r="GOY34" s="508"/>
      <c r="GOZ34" s="508"/>
      <c r="GPA34" s="508"/>
      <c r="GPB34" s="508"/>
      <c r="GPC34" s="508"/>
      <c r="GPD34" s="508"/>
      <c r="GPE34" s="508"/>
      <c r="GPF34" s="508"/>
      <c r="GPG34" s="508"/>
      <c r="GPH34" s="508"/>
      <c r="GPI34" s="508"/>
      <c r="GPJ34" s="508"/>
      <c r="GPK34" s="508"/>
      <c r="GPL34" s="508"/>
      <c r="GPM34" s="508"/>
      <c r="GPN34" s="508"/>
      <c r="GPO34" s="508"/>
      <c r="GPP34" s="508"/>
      <c r="GPQ34" s="508"/>
      <c r="GPR34" s="508"/>
      <c r="GPS34" s="508"/>
      <c r="GPT34" s="508"/>
      <c r="GPU34" s="508"/>
      <c r="GPV34" s="508"/>
      <c r="GPW34" s="508"/>
      <c r="GPX34" s="508"/>
      <c r="GPY34" s="508"/>
      <c r="GPZ34" s="508"/>
      <c r="GQA34" s="508"/>
      <c r="GQB34" s="508"/>
      <c r="GQC34" s="508"/>
      <c r="GQD34" s="508"/>
      <c r="GQE34" s="508"/>
      <c r="GQF34" s="508"/>
      <c r="GQG34" s="508"/>
      <c r="GQH34" s="508"/>
      <c r="GQI34" s="508"/>
      <c r="GQJ34" s="508"/>
      <c r="GQK34" s="508"/>
      <c r="GQL34" s="508"/>
      <c r="GQM34" s="508"/>
      <c r="GQN34" s="508"/>
      <c r="GQO34" s="508"/>
      <c r="GQP34" s="508"/>
      <c r="GQQ34" s="508"/>
      <c r="GQR34" s="508"/>
      <c r="GQS34" s="508"/>
      <c r="GQT34" s="508"/>
      <c r="GQU34" s="508"/>
      <c r="GQV34" s="508"/>
      <c r="GQW34" s="508"/>
      <c r="GQX34" s="508"/>
      <c r="GQY34" s="508"/>
      <c r="GQZ34" s="508"/>
      <c r="GRA34" s="508"/>
      <c r="GRB34" s="508"/>
      <c r="GRC34" s="508"/>
      <c r="GRD34" s="508"/>
      <c r="GRE34" s="508"/>
      <c r="GRF34" s="508"/>
      <c r="GRG34" s="508"/>
      <c r="GRH34" s="508"/>
      <c r="GRI34" s="508"/>
      <c r="GRJ34" s="508"/>
      <c r="GRK34" s="508"/>
      <c r="GRL34" s="508"/>
      <c r="GRM34" s="508"/>
      <c r="GRN34" s="508"/>
      <c r="GRO34" s="508"/>
      <c r="GRP34" s="508"/>
      <c r="GRQ34" s="508"/>
      <c r="GRR34" s="508"/>
      <c r="GRS34" s="508"/>
      <c r="GRT34" s="508"/>
      <c r="GRU34" s="508"/>
      <c r="GRV34" s="508"/>
      <c r="GRW34" s="508"/>
      <c r="GRX34" s="508"/>
      <c r="GRY34" s="508"/>
      <c r="GRZ34" s="508"/>
      <c r="GSA34" s="508"/>
      <c r="GSB34" s="508"/>
      <c r="GSC34" s="508"/>
      <c r="GSD34" s="508"/>
      <c r="GSE34" s="508"/>
      <c r="GSF34" s="508"/>
      <c r="GSG34" s="508"/>
      <c r="GSH34" s="508"/>
      <c r="GSI34" s="508"/>
      <c r="GSJ34" s="508"/>
      <c r="GSK34" s="508"/>
      <c r="GSL34" s="508"/>
      <c r="GSM34" s="508"/>
      <c r="GSN34" s="508"/>
      <c r="GSO34" s="508"/>
      <c r="GSP34" s="508"/>
      <c r="GSQ34" s="508"/>
      <c r="GSR34" s="508"/>
      <c r="GSS34" s="508"/>
      <c r="GST34" s="508"/>
      <c r="GSU34" s="508"/>
      <c r="GSV34" s="508"/>
      <c r="GSW34" s="508"/>
      <c r="GSX34" s="508"/>
      <c r="GSY34" s="508"/>
      <c r="GSZ34" s="508"/>
      <c r="GTA34" s="508"/>
      <c r="GTB34" s="508"/>
      <c r="GTC34" s="508"/>
      <c r="GTD34" s="508"/>
      <c r="GTE34" s="508"/>
      <c r="GTF34" s="508"/>
      <c r="GTG34" s="508"/>
      <c r="GTH34" s="508"/>
      <c r="GTI34" s="508"/>
      <c r="GTJ34" s="508"/>
      <c r="GTK34" s="508"/>
      <c r="GTL34" s="508"/>
      <c r="GTM34" s="508"/>
      <c r="GTN34" s="508"/>
      <c r="GTO34" s="508"/>
      <c r="GTP34" s="508"/>
      <c r="GTQ34" s="508"/>
      <c r="GTR34" s="508"/>
      <c r="GTS34" s="508"/>
      <c r="GTT34" s="508"/>
      <c r="GTU34" s="508"/>
      <c r="GTV34" s="508"/>
      <c r="GTW34" s="508"/>
      <c r="GTX34" s="508"/>
      <c r="GTY34" s="508"/>
      <c r="GTZ34" s="508"/>
      <c r="GUA34" s="508"/>
      <c r="GUB34" s="508"/>
      <c r="GUC34" s="508"/>
      <c r="GUD34" s="508"/>
      <c r="GUE34" s="508"/>
      <c r="GUF34" s="508"/>
      <c r="GUG34" s="508"/>
      <c r="GUH34" s="508"/>
      <c r="GUI34" s="508"/>
      <c r="GUJ34" s="508"/>
      <c r="GUK34" s="508"/>
      <c r="GUL34" s="508"/>
      <c r="GUM34" s="508"/>
      <c r="GUN34" s="508"/>
      <c r="GUO34" s="508"/>
      <c r="GUP34" s="508"/>
      <c r="GUQ34" s="508"/>
      <c r="GUR34" s="508"/>
      <c r="GUS34" s="508"/>
      <c r="GUT34" s="508"/>
      <c r="GUU34" s="508"/>
      <c r="GUV34" s="508"/>
      <c r="GUW34" s="508"/>
      <c r="GUX34" s="508"/>
      <c r="GUY34" s="508"/>
      <c r="GUZ34" s="508"/>
      <c r="GVA34" s="508"/>
      <c r="GVB34" s="508"/>
      <c r="GVC34" s="508"/>
      <c r="GVD34" s="508"/>
      <c r="GVE34" s="508"/>
      <c r="GVF34" s="508"/>
      <c r="GVG34" s="508"/>
      <c r="GVH34" s="508"/>
      <c r="GVI34" s="508"/>
      <c r="GVJ34" s="508"/>
      <c r="GVK34" s="508"/>
      <c r="GVL34" s="508"/>
      <c r="GVM34" s="508"/>
      <c r="GVN34" s="508"/>
      <c r="GVO34" s="508"/>
      <c r="GVP34" s="508"/>
      <c r="GVQ34" s="508"/>
      <c r="GVR34" s="508"/>
      <c r="GVS34" s="508"/>
      <c r="GVT34" s="508"/>
      <c r="GVU34" s="508"/>
      <c r="GVV34" s="508"/>
      <c r="GVW34" s="508"/>
      <c r="GVX34" s="508"/>
      <c r="GVY34" s="508"/>
      <c r="GVZ34" s="508"/>
      <c r="GWA34" s="508"/>
      <c r="GWB34" s="508"/>
      <c r="GWC34" s="508"/>
      <c r="GWD34" s="508"/>
      <c r="GWE34" s="508"/>
      <c r="GWF34" s="508"/>
      <c r="GWG34" s="508"/>
      <c r="GWH34" s="508"/>
      <c r="GWI34" s="508"/>
      <c r="GWJ34" s="508"/>
      <c r="GWK34" s="508"/>
      <c r="GWL34" s="508"/>
      <c r="GWM34" s="508"/>
      <c r="GWN34" s="508"/>
      <c r="GWO34" s="508"/>
      <c r="GWP34" s="508"/>
      <c r="GWQ34" s="508"/>
      <c r="GWR34" s="508"/>
      <c r="GWS34" s="508"/>
      <c r="GWT34" s="508"/>
      <c r="GWU34" s="508"/>
      <c r="GWV34" s="508"/>
      <c r="GWW34" s="508"/>
      <c r="GWX34" s="508"/>
      <c r="GWY34" s="508"/>
      <c r="GWZ34" s="508"/>
      <c r="GXA34" s="508"/>
      <c r="GXB34" s="508"/>
      <c r="GXC34" s="508"/>
      <c r="GXD34" s="508"/>
      <c r="GXE34" s="508"/>
      <c r="GXF34" s="508"/>
      <c r="GXG34" s="508"/>
      <c r="GXH34" s="508"/>
      <c r="GXI34" s="508"/>
      <c r="GXJ34" s="508"/>
      <c r="GXK34" s="508"/>
      <c r="GXL34" s="508"/>
      <c r="GXM34" s="508"/>
      <c r="GXN34" s="508"/>
      <c r="GXO34" s="508"/>
      <c r="GXP34" s="508"/>
      <c r="GXQ34" s="508"/>
      <c r="GXR34" s="508"/>
      <c r="GXS34" s="508"/>
      <c r="GXT34" s="508"/>
      <c r="GXU34" s="508"/>
      <c r="GXV34" s="508"/>
      <c r="GXW34" s="508"/>
      <c r="GXX34" s="508"/>
      <c r="GXY34" s="508"/>
      <c r="GXZ34" s="508"/>
      <c r="GYA34" s="508"/>
      <c r="GYB34" s="508"/>
      <c r="GYC34" s="508"/>
      <c r="GYD34" s="508"/>
      <c r="GYE34" s="508"/>
      <c r="GYF34" s="508"/>
      <c r="GYG34" s="508"/>
      <c r="GYH34" s="508"/>
      <c r="GYI34" s="508"/>
      <c r="GYJ34" s="508"/>
      <c r="GYK34" s="508"/>
      <c r="GYL34" s="508"/>
      <c r="GYM34" s="508"/>
      <c r="GYN34" s="508"/>
      <c r="GYO34" s="508"/>
      <c r="GYP34" s="508"/>
      <c r="GYQ34" s="508"/>
      <c r="GYR34" s="508"/>
      <c r="GYS34" s="508"/>
      <c r="GYT34" s="508"/>
      <c r="GYU34" s="508"/>
      <c r="GYV34" s="508"/>
      <c r="GYW34" s="508"/>
      <c r="GYX34" s="508"/>
      <c r="GYY34" s="508"/>
      <c r="GYZ34" s="508"/>
      <c r="GZA34" s="508"/>
      <c r="GZB34" s="508"/>
      <c r="GZC34" s="508"/>
      <c r="GZD34" s="508"/>
      <c r="GZE34" s="508"/>
      <c r="GZF34" s="508"/>
      <c r="GZG34" s="508"/>
      <c r="GZH34" s="508"/>
      <c r="GZI34" s="508"/>
      <c r="GZJ34" s="508"/>
      <c r="GZK34" s="508"/>
      <c r="GZL34" s="508"/>
      <c r="GZM34" s="508"/>
      <c r="GZN34" s="508"/>
      <c r="GZO34" s="508"/>
      <c r="GZP34" s="508"/>
      <c r="GZQ34" s="508"/>
      <c r="GZR34" s="508"/>
      <c r="GZS34" s="508"/>
      <c r="GZT34" s="508"/>
      <c r="GZU34" s="508"/>
      <c r="GZV34" s="508"/>
      <c r="GZW34" s="508"/>
      <c r="GZX34" s="508"/>
      <c r="GZY34" s="508"/>
      <c r="GZZ34" s="508"/>
      <c r="HAA34" s="508"/>
      <c r="HAB34" s="508"/>
      <c r="HAC34" s="508"/>
      <c r="HAD34" s="508"/>
      <c r="HAE34" s="508"/>
      <c r="HAF34" s="508"/>
      <c r="HAG34" s="508"/>
      <c r="HAH34" s="508"/>
      <c r="HAI34" s="508"/>
      <c r="HAJ34" s="508"/>
      <c r="HAK34" s="508"/>
      <c r="HAL34" s="508"/>
      <c r="HAM34" s="508"/>
      <c r="HAN34" s="508"/>
      <c r="HAO34" s="508"/>
      <c r="HAP34" s="508"/>
      <c r="HAQ34" s="508"/>
      <c r="HAR34" s="508"/>
      <c r="HAS34" s="508"/>
      <c r="HAT34" s="508"/>
      <c r="HAU34" s="508"/>
      <c r="HAV34" s="508"/>
      <c r="HAW34" s="508"/>
      <c r="HAX34" s="508"/>
      <c r="HAY34" s="508"/>
      <c r="HAZ34" s="508"/>
      <c r="HBA34" s="508"/>
      <c r="HBB34" s="508"/>
      <c r="HBC34" s="508"/>
      <c r="HBD34" s="508"/>
      <c r="HBE34" s="508"/>
      <c r="HBF34" s="508"/>
      <c r="HBG34" s="508"/>
      <c r="HBH34" s="508"/>
      <c r="HBI34" s="508"/>
      <c r="HBJ34" s="508"/>
      <c r="HBK34" s="508"/>
      <c r="HBL34" s="508"/>
      <c r="HBM34" s="508"/>
      <c r="HBN34" s="508"/>
      <c r="HBO34" s="508"/>
      <c r="HBP34" s="508"/>
      <c r="HBQ34" s="508"/>
      <c r="HBR34" s="508"/>
      <c r="HBS34" s="508"/>
      <c r="HBT34" s="508"/>
      <c r="HBU34" s="508"/>
      <c r="HBV34" s="508"/>
      <c r="HBW34" s="508"/>
      <c r="HBX34" s="508"/>
      <c r="HBY34" s="508"/>
      <c r="HBZ34" s="508"/>
      <c r="HCA34" s="508"/>
      <c r="HCB34" s="508"/>
      <c r="HCC34" s="508"/>
      <c r="HCD34" s="508"/>
      <c r="HCE34" s="508"/>
      <c r="HCF34" s="508"/>
      <c r="HCG34" s="508"/>
      <c r="HCH34" s="508"/>
      <c r="HCI34" s="508"/>
      <c r="HCJ34" s="508"/>
      <c r="HCK34" s="508"/>
      <c r="HCL34" s="508"/>
      <c r="HCM34" s="508"/>
      <c r="HCN34" s="508"/>
      <c r="HCO34" s="508"/>
      <c r="HCP34" s="508"/>
      <c r="HCQ34" s="508"/>
      <c r="HCR34" s="508"/>
      <c r="HCS34" s="508"/>
      <c r="HCT34" s="508"/>
      <c r="HCU34" s="508"/>
      <c r="HCV34" s="508"/>
      <c r="HCW34" s="508"/>
      <c r="HCX34" s="508"/>
      <c r="HCY34" s="508"/>
      <c r="HCZ34" s="508"/>
      <c r="HDA34" s="508"/>
      <c r="HDB34" s="508"/>
      <c r="HDC34" s="508"/>
      <c r="HDD34" s="508"/>
      <c r="HDE34" s="508"/>
      <c r="HDF34" s="508"/>
      <c r="HDG34" s="508"/>
      <c r="HDH34" s="508"/>
      <c r="HDI34" s="508"/>
      <c r="HDJ34" s="508"/>
      <c r="HDK34" s="508"/>
      <c r="HDL34" s="508"/>
      <c r="HDM34" s="508"/>
      <c r="HDN34" s="508"/>
      <c r="HDO34" s="508"/>
      <c r="HDP34" s="508"/>
      <c r="HDQ34" s="508"/>
      <c r="HDR34" s="508"/>
      <c r="HDS34" s="508"/>
      <c r="HDT34" s="508"/>
      <c r="HDU34" s="508"/>
      <c r="HDV34" s="508"/>
      <c r="HDW34" s="508"/>
      <c r="HDX34" s="508"/>
      <c r="HDY34" s="508"/>
      <c r="HDZ34" s="508"/>
      <c r="HEA34" s="508"/>
      <c r="HEB34" s="508"/>
      <c r="HEC34" s="508"/>
      <c r="HED34" s="508"/>
      <c r="HEE34" s="508"/>
      <c r="HEF34" s="508"/>
      <c r="HEG34" s="508"/>
      <c r="HEH34" s="508"/>
      <c r="HEI34" s="508"/>
      <c r="HEJ34" s="508"/>
      <c r="HEK34" s="508"/>
      <c r="HEL34" s="508"/>
      <c r="HEM34" s="508"/>
      <c r="HEN34" s="508"/>
      <c r="HEO34" s="508"/>
      <c r="HEP34" s="508"/>
      <c r="HEQ34" s="508"/>
      <c r="HER34" s="508"/>
      <c r="HES34" s="508"/>
      <c r="HET34" s="508"/>
      <c r="HEU34" s="508"/>
      <c r="HEV34" s="508"/>
      <c r="HEW34" s="508"/>
      <c r="HEX34" s="508"/>
      <c r="HEY34" s="508"/>
      <c r="HEZ34" s="508"/>
      <c r="HFA34" s="508"/>
      <c r="HFB34" s="508"/>
      <c r="HFC34" s="508"/>
      <c r="HFD34" s="508"/>
      <c r="HFE34" s="508"/>
      <c r="HFF34" s="508"/>
      <c r="HFG34" s="508"/>
      <c r="HFH34" s="508"/>
      <c r="HFI34" s="508"/>
      <c r="HFJ34" s="508"/>
      <c r="HFK34" s="508"/>
      <c r="HFL34" s="508"/>
      <c r="HFM34" s="508"/>
      <c r="HFN34" s="508"/>
      <c r="HFO34" s="508"/>
      <c r="HFP34" s="508"/>
      <c r="HFQ34" s="508"/>
      <c r="HFR34" s="508"/>
      <c r="HFS34" s="508"/>
      <c r="HFT34" s="508"/>
      <c r="HFU34" s="508"/>
      <c r="HFV34" s="508"/>
      <c r="HFW34" s="508"/>
      <c r="HFX34" s="508"/>
      <c r="HFY34" s="508"/>
      <c r="HFZ34" s="508"/>
      <c r="HGA34" s="508"/>
      <c r="HGB34" s="508"/>
      <c r="HGC34" s="508"/>
      <c r="HGD34" s="508"/>
      <c r="HGE34" s="508"/>
      <c r="HGF34" s="508"/>
      <c r="HGG34" s="508"/>
      <c r="HGH34" s="508"/>
      <c r="HGI34" s="508"/>
      <c r="HGJ34" s="508"/>
      <c r="HGK34" s="508"/>
      <c r="HGL34" s="508"/>
      <c r="HGM34" s="508"/>
      <c r="HGN34" s="508"/>
      <c r="HGO34" s="508"/>
      <c r="HGP34" s="508"/>
      <c r="HGQ34" s="508"/>
      <c r="HGR34" s="508"/>
      <c r="HGS34" s="508"/>
      <c r="HGT34" s="508"/>
      <c r="HGU34" s="508"/>
      <c r="HGV34" s="508"/>
      <c r="HGW34" s="508"/>
      <c r="HGX34" s="508"/>
      <c r="HGY34" s="508"/>
      <c r="HGZ34" s="508"/>
      <c r="HHA34" s="508"/>
      <c r="HHB34" s="508"/>
      <c r="HHC34" s="508"/>
      <c r="HHD34" s="508"/>
      <c r="HHE34" s="508"/>
      <c r="HHF34" s="508"/>
      <c r="HHG34" s="508"/>
      <c r="HHH34" s="508"/>
      <c r="HHI34" s="508"/>
      <c r="HHJ34" s="508"/>
      <c r="HHK34" s="508"/>
      <c r="HHL34" s="508"/>
      <c r="HHM34" s="508"/>
      <c r="HHN34" s="508"/>
      <c r="HHO34" s="508"/>
      <c r="HHP34" s="508"/>
      <c r="HHQ34" s="508"/>
      <c r="HHR34" s="508"/>
      <c r="HHS34" s="508"/>
      <c r="HHT34" s="508"/>
      <c r="HHU34" s="508"/>
      <c r="HHV34" s="508"/>
      <c r="HHW34" s="508"/>
      <c r="HHX34" s="508"/>
      <c r="HHY34" s="508"/>
      <c r="HHZ34" s="508"/>
      <c r="HIA34" s="508"/>
      <c r="HIB34" s="508"/>
      <c r="HIC34" s="508"/>
      <c r="HID34" s="508"/>
      <c r="HIE34" s="508"/>
      <c r="HIF34" s="508"/>
      <c r="HIG34" s="508"/>
      <c r="HIH34" s="508"/>
      <c r="HII34" s="508"/>
      <c r="HIJ34" s="508"/>
      <c r="HIK34" s="508"/>
      <c r="HIL34" s="508"/>
      <c r="HIM34" s="508"/>
      <c r="HIN34" s="508"/>
      <c r="HIO34" s="508"/>
      <c r="HIP34" s="508"/>
      <c r="HIQ34" s="508"/>
      <c r="HIR34" s="508"/>
      <c r="HIS34" s="508"/>
      <c r="HIT34" s="508"/>
      <c r="HIU34" s="508"/>
      <c r="HIV34" s="508"/>
      <c r="HIW34" s="508"/>
      <c r="HIX34" s="508"/>
      <c r="HIY34" s="508"/>
      <c r="HIZ34" s="508"/>
      <c r="HJA34" s="508"/>
      <c r="HJB34" s="508"/>
      <c r="HJC34" s="508"/>
      <c r="HJD34" s="508"/>
      <c r="HJE34" s="508"/>
      <c r="HJF34" s="508"/>
      <c r="HJG34" s="508"/>
      <c r="HJH34" s="508"/>
      <c r="HJI34" s="508"/>
      <c r="HJJ34" s="508"/>
      <c r="HJK34" s="508"/>
      <c r="HJL34" s="508"/>
      <c r="HJM34" s="508"/>
      <c r="HJN34" s="508"/>
      <c r="HJO34" s="508"/>
      <c r="HJP34" s="508"/>
      <c r="HJQ34" s="508"/>
      <c r="HJR34" s="508"/>
      <c r="HJS34" s="508"/>
      <c r="HJT34" s="508"/>
      <c r="HJU34" s="508"/>
      <c r="HJV34" s="508"/>
      <c r="HJW34" s="508"/>
      <c r="HJX34" s="508"/>
      <c r="HJY34" s="508"/>
      <c r="HJZ34" s="508"/>
      <c r="HKA34" s="508"/>
      <c r="HKB34" s="508"/>
      <c r="HKC34" s="508"/>
      <c r="HKD34" s="508"/>
      <c r="HKE34" s="508"/>
      <c r="HKF34" s="508"/>
      <c r="HKG34" s="508"/>
      <c r="HKH34" s="508"/>
      <c r="HKI34" s="508"/>
      <c r="HKJ34" s="508"/>
      <c r="HKK34" s="508"/>
      <c r="HKL34" s="508"/>
      <c r="HKM34" s="508"/>
      <c r="HKN34" s="508"/>
      <c r="HKO34" s="508"/>
      <c r="HKP34" s="508"/>
      <c r="HKQ34" s="508"/>
      <c r="HKR34" s="508"/>
      <c r="HKS34" s="508"/>
      <c r="HKT34" s="508"/>
      <c r="HKU34" s="508"/>
      <c r="HKV34" s="508"/>
      <c r="HKW34" s="508"/>
      <c r="HKX34" s="508"/>
      <c r="HKY34" s="508"/>
      <c r="HKZ34" s="508"/>
      <c r="HLA34" s="508"/>
      <c r="HLB34" s="508"/>
      <c r="HLC34" s="508"/>
      <c r="HLD34" s="508"/>
      <c r="HLE34" s="508"/>
      <c r="HLF34" s="508"/>
      <c r="HLG34" s="508"/>
      <c r="HLH34" s="508"/>
      <c r="HLI34" s="508"/>
      <c r="HLJ34" s="508"/>
      <c r="HLK34" s="508"/>
      <c r="HLL34" s="508"/>
      <c r="HLM34" s="508"/>
      <c r="HLN34" s="508"/>
      <c r="HLO34" s="508"/>
      <c r="HLP34" s="508"/>
      <c r="HLQ34" s="508"/>
      <c r="HLR34" s="508"/>
      <c r="HLS34" s="508"/>
      <c r="HLT34" s="508"/>
      <c r="HLU34" s="508"/>
      <c r="HLV34" s="508"/>
      <c r="HLW34" s="508"/>
      <c r="HLX34" s="508"/>
      <c r="HLY34" s="508"/>
      <c r="HLZ34" s="508"/>
      <c r="HMA34" s="508"/>
      <c r="HMB34" s="508"/>
      <c r="HMC34" s="508"/>
      <c r="HMD34" s="508"/>
      <c r="HME34" s="508"/>
      <c r="HMF34" s="508"/>
      <c r="HMG34" s="508"/>
      <c r="HMH34" s="508"/>
      <c r="HMI34" s="508"/>
      <c r="HMJ34" s="508"/>
      <c r="HMK34" s="508"/>
      <c r="HML34" s="508"/>
      <c r="HMM34" s="508"/>
      <c r="HMN34" s="508"/>
      <c r="HMO34" s="508"/>
      <c r="HMP34" s="508"/>
      <c r="HMQ34" s="508"/>
      <c r="HMR34" s="508"/>
      <c r="HMS34" s="508"/>
      <c r="HMT34" s="508"/>
      <c r="HMU34" s="508"/>
      <c r="HMV34" s="508"/>
      <c r="HMW34" s="508"/>
      <c r="HMX34" s="508"/>
      <c r="HMY34" s="508"/>
      <c r="HMZ34" s="508"/>
      <c r="HNA34" s="508"/>
      <c r="HNB34" s="508"/>
      <c r="HNC34" s="508"/>
      <c r="HND34" s="508"/>
      <c r="HNE34" s="508"/>
      <c r="HNF34" s="508"/>
      <c r="HNG34" s="508"/>
      <c r="HNH34" s="508"/>
      <c r="HNI34" s="508"/>
      <c r="HNJ34" s="508"/>
      <c r="HNK34" s="508"/>
      <c r="HNL34" s="508"/>
      <c r="HNM34" s="508"/>
      <c r="HNN34" s="508"/>
      <c r="HNO34" s="508"/>
      <c r="HNP34" s="508"/>
      <c r="HNQ34" s="508"/>
      <c r="HNR34" s="508"/>
      <c r="HNS34" s="508"/>
      <c r="HNT34" s="508"/>
      <c r="HNU34" s="508"/>
      <c r="HNV34" s="508"/>
      <c r="HNW34" s="508"/>
      <c r="HNX34" s="508"/>
      <c r="HNY34" s="508"/>
      <c r="HNZ34" s="508"/>
      <c r="HOA34" s="508"/>
      <c r="HOB34" s="508"/>
      <c r="HOC34" s="508"/>
      <c r="HOD34" s="508"/>
      <c r="HOE34" s="508"/>
      <c r="HOF34" s="508"/>
      <c r="HOG34" s="508"/>
      <c r="HOH34" s="508"/>
      <c r="HOI34" s="508"/>
      <c r="HOJ34" s="508"/>
      <c r="HOK34" s="508"/>
      <c r="HOL34" s="508"/>
      <c r="HOM34" s="508"/>
      <c r="HON34" s="508"/>
      <c r="HOO34" s="508"/>
      <c r="HOP34" s="508"/>
      <c r="HOQ34" s="508"/>
      <c r="HOR34" s="508"/>
      <c r="HOS34" s="508"/>
      <c r="HOT34" s="508"/>
      <c r="HOU34" s="508"/>
      <c r="HOV34" s="508"/>
      <c r="HOW34" s="508"/>
      <c r="HOX34" s="508"/>
      <c r="HOY34" s="508"/>
      <c r="HOZ34" s="508"/>
      <c r="HPA34" s="508"/>
      <c r="HPB34" s="508"/>
      <c r="HPC34" s="508"/>
      <c r="HPD34" s="508"/>
      <c r="HPE34" s="508"/>
      <c r="HPF34" s="508"/>
      <c r="HPG34" s="508"/>
      <c r="HPH34" s="508"/>
      <c r="HPI34" s="508"/>
      <c r="HPJ34" s="508"/>
      <c r="HPK34" s="508"/>
      <c r="HPL34" s="508"/>
      <c r="HPM34" s="508"/>
      <c r="HPN34" s="508"/>
      <c r="HPO34" s="508"/>
      <c r="HPP34" s="508"/>
      <c r="HPQ34" s="508"/>
      <c r="HPR34" s="508"/>
      <c r="HPS34" s="508"/>
      <c r="HPT34" s="508"/>
      <c r="HPU34" s="508"/>
      <c r="HPV34" s="508"/>
      <c r="HPW34" s="508"/>
      <c r="HPX34" s="508"/>
      <c r="HPY34" s="508"/>
      <c r="HPZ34" s="508"/>
      <c r="HQA34" s="508"/>
      <c r="HQB34" s="508"/>
      <c r="HQC34" s="508"/>
      <c r="HQD34" s="508"/>
      <c r="HQE34" s="508"/>
      <c r="HQF34" s="508"/>
      <c r="HQG34" s="508"/>
      <c r="HQH34" s="508"/>
      <c r="HQI34" s="508"/>
      <c r="HQJ34" s="508"/>
      <c r="HQK34" s="508"/>
      <c r="HQL34" s="508"/>
      <c r="HQM34" s="508"/>
      <c r="HQN34" s="508"/>
      <c r="HQO34" s="508"/>
      <c r="HQP34" s="508"/>
      <c r="HQQ34" s="508"/>
      <c r="HQR34" s="508"/>
      <c r="HQS34" s="508"/>
      <c r="HQT34" s="508"/>
      <c r="HQU34" s="508"/>
      <c r="HQV34" s="508"/>
      <c r="HQW34" s="508"/>
      <c r="HQX34" s="508"/>
      <c r="HQY34" s="508"/>
      <c r="HQZ34" s="508"/>
      <c r="HRA34" s="508"/>
      <c r="HRB34" s="508"/>
      <c r="HRC34" s="508"/>
      <c r="HRD34" s="508"/>
      <c r="HRE34" s="508"/>
      <c r="HRF34" s="508"/>
      <c r="HRG34" s="508"/>
      <c r="HRH34" s="508"/>
      <c r="HRI34" s="508"/>
      <c r="HRJ34" s="508"/>
      <c r="HRK34" s="508"/>
      <c r="HRL34" s="508"/>
      <c r="HRM34" s="508"/>
      <c r="HRN34" s="508"/>
      <c r="HRO34" s="508"/>
      <c r="HRP34" s="508"/>
      <c r="HRQ34" s="508"/>
      <c r="HRR34" s="508"/>
      <c r="HRS34" s="508"/>
      <c r="HRT34" s="508"/>
      <c r="HRU34" s="508"/>
      <c r="HRV34" s="508"/>
      <c r="HRW34" s="508"/>
      <c r="HRX34" s="508"/>
      <c r="HRY34" s="508"/>
      <c r="HRZ34" s="508"/>
      <c r="HSA34" s="508"/>
      <c r="HSB34" s="508"/>
      <c r="HSC34" s="508"/>
      <c r="HSD34" s="508"/>
      <c r="HSE34" s="508"/>
      <c r="HSF34" s="508"/>
      <c r="HSG34" s="508"/>
      <c r="HSH34" s="508"/>
      <c r="HSI34" s="508"/>
      <c r="HSJ34" s="508"/>
      <c r="HSK34" s="508"/>
      <c r="HSL34" s="508"/>
      <c r="HSM34" s="508"/>
      <c r="HSN34" s="508"/>
      <c r="HSO34" s="508"/>
      <c r="HSP34" s="508"/>
      <c r="HSQ34" s="508"/>
      <c r="HSR34" s="508"/>
      <c r="HSS34" s="508"/>
      <c r="HST34" s="508"/>
      <c r="HSU34" s="508"/>
      <c r="HSV34" s="508"/>
      <c r="HSW34" s="508"/>
      <c r="HSX34" s="508"/>
      <c r="HSY34" s="508"/>
      <c r="HSZ34" s="508"/>
      <c r="HTA34" s="508"/>
      <c r="HTB34" s="508"/>
      <c r="HTC34" s="508"/>
      <c r="HTD34" s="508"/>
      <c r="HTE34" s="508"/>
      <c r="HTF34" s="508"/>
      <c r="HTG34" s="508"/>
      <c r="HTH34" s="508"/>
      <c r="HTI34" s="508"/>
      <c r="HTJ34" s="508"/>
      <c r="HTK34" s="508"/>
      <c r="HTL34" s="508"/>
      <c r="HTM34" s="508"/>
      <c r="HTN34" s="508"/>
      <c r="HTO34" s="508"/>
      <c r="HTP34" s="508"/>
      <c r="HTQ34" s="508"/>
      <c r="HTR34" s="508"/>
      <c r="HTS34" s="508"/>
      <c r="HTT34" s="508"/>
      <c r="HTU34" s="508"/>
      <c r="HTV34" s="508"/>
      <c r="HTW34" s="508"/>
      <c r="HTX34" s="508"/>
      <c r="HTY34" s="508"/>
      <c r="HTZ34" s="508"/>
      <c r="HUA34" s="508"/>
      <c r="HUB34" s="508"/>
      <c r="HUC34" s="508"/>
      <c r="HUD34" s="508"/>
      <c r="HUE34" s="508"/>
      <c r="HUF34" s="508"/>
      <c r="HUG34" s="508"/>
      <c r="HUH34" s="508"/>
      <c r="HUI34" s="508"/>
      <c r="HUJ34" s="508"/>
      <c r="HUK34" s="508"/>
      <c r="HUL34" s="508"/>
      <c r="HUM34" s="508"/>
      <c r="HUN34" s="508"/>
      <c r="HUO34" s="508"/>
      <c r="HUP34" s="508"/>
      <c r="HUQ34" s="508"/>
      <c r="HUR34" s="508"/>
      <c r="HUS34" s="508"/>
      <c r="HUT34" s="508"/>
      <c r="HUU34" s="508"/>
      <c r="HUV34" s="508"/>
      <c r="HUW34" s="508"/>
      <c r="HUX34" s="508"/>
      <c r="HUY34" s="508"/>
      <c r="HUZ34" s="508"/>
      <c r="HVA34" s="508"/>
      <c r="HVB34" s="508"/>
      <c r="HVC34" s="508"/>
      <c r="HVD34" s="508"/>
      <c r="HVE34" s="508"/>
      <c r="HVF34" s="508"/>
      <c r="HVG34" s="508"/>
      <c r="HVH34" s="508"/>
      <c r="HVI34" s="508"/>
      <c r="HVJ34" s="508"/>
      <c r="HVK34" s="508"/>
      <c r="HVL34" s="508"/>
      <c r="HVM34" s="508"/>
      <c r="HVN34" s="508"/>
      <c r="HVO34" s="508"/>
      <c r="HVP34" s="508"/>
      <c r="HVQ34" s="508"/>
      <c r="HVR34" s="508"/>
      <c r="HVS34" s="508"/>
      <c r="HVT34" s="508"/>
      <c r="HVU34" s="508"/>
      <c r="HVV34" s="508"/>
      <c r="HVW34" s="508"/>
      <c r="HVX34" s="508"/>
      <c r="HVY34" s="508"/>
      <c r="HVZ34" s="508"/>
      <c r="HWA34" s="508"/>
      <c r="HWB34" s="508"/>
      <c r="HWC34" s="508"/>
      <c r="HWD34" s="508"/>
      <c r="HWE34" s="508"/>
      <c r="HWF34" s="508"/>
      <c r="HWG34" s="508"/>
      <c r="HWH34" s="508"/>
      <c r="HWI34" s="508"/>
      <c r="HWJ34" s="508"/>
      <c r="HWK34" s="508"/>
      <c r="HWL34" s="508"/>
      <c r="HWM34" s="508"/>
      <c r="HWN34" s="508"/>
      <c r="HWO34" s="508"/>
      <c r="HWP34" s="508"/>
      <c r="HWQ34" s="508"/>
      <c r="HWR34" s="508"/>
      <c r="HWS34" s="508"/>
      <c r="HWT34" s="508"/>
      <c r="HWU34" s="508"/>
      <c r="HWV34" s="508"/>
      <c r="HWW34" s="508"/>
      <c r="HWX34" s="508"/>
      <c r="HWY34" s="508"/>
      <c r="HWZ34" s="508"/>
      <c r="HXA34" s="508"/>
      <c r="HXB34" s="508"/>
      <c r="HXC34" s="508"/>
      <c r="HXD34" s="508"/>
      <c r="HXE34" s="508"/>
      <c r="HXF34" s="508"/>
      <c r="HXG34" s="508"/>
      <c r="HXH34" s="508"/>
      <c r="HXI34" s="508"/>
      <c r="HXJ34" s="508"/>
      <c r="HXK34" s="508"/>
      <c r="HXL34" s="508"/>
      <c r="HXM34" s="508"/>
      <c r="HXN34" s="508"/>
      <c r="HXO34" s="508"/>
      <c r="HXP34" s="508"/>
      <c r="HXQ34" s="508"/>
      <c r="HXR34" s="508"/>
      <c r="HXS34" s="508"/>
      <c r="HXT34" s="508"/>
      <c r="HXU34" s="508"/>
      <c r="HXV34" s="508"/>
      <c r="HXW34" s="508"/>
      <c r="HXX34" s="508"/>
      <c r="HXY34" s="508"/>
      <c r="HXZ34" s="508"/>
      <c r="HYA34" s="508"/>
      <c r="HYB34" s="508"/>
      <c r="HYC34" s="508"/>
      <c r="HYD34" s="508"/>
      <c r="HYE34" s="508"/>
      <c r="HYF34" s="508"/>
      <c r="HYG34" s="508"/>
      <c r="HYH34" s="508"/>
      <c r="HYI34" s="508"/>
      <c r="HYJ34" s="508"/>
      <c r="HYK34" s="508"/>
      <c r="HYL34" s="508"/>
      <c r="HYM34" s="508"/>
      <c r="HYN34" s="508"/>
      <c r="HYO34" s="508"/>
      <c r="HYP34" s="508"/>
      <c r="HYQ34" s="508"/>
      <c r="HYR34" s="508"/>
      <c r="HYS34" s="508"/>
      <c r="HYT34" s="508"/>
      <c r="HYU34" s="508"/>
      <c r="HYV34" s="508"/>
      <c r="HYW34" s="508"/>
      <c r="HYX34" s="508"/>
      <c r="HYY34" s="508"/>
      <c r="HYZ34" s="508"/>
      <c r="HZA34" s="508"/>
      <c r="HZB34" s="508"/>
      <c r="HZC34" s="508"/>
      <c r="HZD34" s="508"/>
      <c r="HZE34" s="508"/>
      <c r="HZF34" s="508"/>
      <c r="HZG34" s="508"/>
      <c r="HZH34" s="508"/>
      <c r="HZI34" s="508"/>
      <c r="HZJ34" s="508"/>
      <c r="HZK34" s="508"/>
      <c r="HZL34" s="508"/>
      <c r="HZM34" s="508"/>
      <c r="HZN34" s="508"/>
      <c r="HZO34" s="508"/>
      <c r="HZP34" s="508"/>
      <c r="HZQ34" s="508"/>
      <c r="HZR34" s="508"/>
      <c r="HZS34" s="508"/>
      <c r="HZT34" s="508"/>
      <c r="HZU34" s="508"/>
      <c r="HZV34" s="508"/>
      <c r="HZW34" s="508"/>
      <c r="HZX34" s="508"/>
      <c r="HZY34" s="508"/>
      <c r="HZZ34" s="508"/>
      <c r="IAA34" s="508"/>
      <c r="IAB34" s="508"/>
      <c r="IAC34" s="508"/>
      <c r="IAD34" s="508"/>
      <c r="IAE34" s="508"/>
      <c r="IAF34" s="508"/>
      <c r="IAG34" s="508"/>
      <c r="IAH34" s="508"/>
      <c r="IAI34" s="508"/>
      <c r="IAJ34" s="508"/>
      <c r="IAK34" s="508"/>
      <c r="IAL34" s="508"/>
      <c r="IAM34" s="508"/>
      <c r="IAN34" s="508"/>
      <c r="IAO34" s="508"/>
      <c r="IAP34" s="508"/>
      <c r="IAQ34" s="508"/>
      <c r="IAR34" s="508"/>
      <c r="IAS34" s="508"/>
      <c r="IAT34" s="508"/>
      <c r="IAU34" s="508"/>
      <c r="IAV34" s="508"/>
      <c r="IAW34" s="508"/>
      <c r="IAX34" s="508"/>
      <c r="IAY34" s="508"/>
      <c r="IAZ34" s="508"/>
      <c r="IBA34" s="508"/>
      <c r="IBB34" s="508"/>
      <c r="IBC34" s="508"/>
      <c r="IBD34" s="508"/>
      <c r="IBE34" s="508"/>
      <c r="IBF34" s="508"/>
      <c r="IBG34" s="508"/>
      <c r="IBH34" s="508"/>
      <c r="IBI34" s="508"/>
      <c r="IBJ34" s="508"/>
      <c r="IBK34" s="508"/>
      <c r="IBL34" s="508"/>
      <c r="IBM34" s="508"/>
      <c r="IBN34" s="508"/>
      <c r="IBO34" s="508"/>
      <c r="IBP34" s="508"/>
      <c r="IBQ34" s="508"/>
      <c r="IBR34" s="508"/>
      <c r="IBS34" s="508"/>
      <c r="IBT34" s="508"/>
      <c r="IBU34" s="508"/>
      <c r="IBV34" s="508"/>
      <c r="IBW34" s="508"/>
      <c r="IBX34" s="508"/>
      <c r="IBY34" s="508"/>
      <c r="IBZ34" s="508"/>
      <c r="ICA34" s="508"/>
      <c r="ICB34" s="508"/>
      <c r="ICC34" s="508"/>
      <c r="ICD34" s="508"/>
      <c r="ICE34" s="508"/>
      <c r="ICF34" s="508"/>
      <c r="ICG34" s="508"/>
      <c r="ICH34" s="508"/>
      <c r="ICI34" s="508"/>
      <c r="ICJ34" s="508"/>
      <c r="ICK34" s="508"/>
      <c r="ICL34" s="508"/>
      <c r="ICM34" s="508"/>
      <c r="ICN34" s="508"/>
      <c r="ICO34" s="508"/>
      <c r="ICP34" s="508"/>
      <c r="ICQ34" s="508"/>
      <c r="ICR34" s="508"/>
      <c r="ICS34" s="508"/>
      <c r="ICT34" s="508"/>
      <c r="ICU34" s="508"/>
      <c r="ICV34" s="508"/>
      <c r="ICW34" s="508"/>
      <c r="ICX34" s="508"/>
      <c r="ICY34" s="508"/>
      <c r="ICZ34" s="508"/>
      <c r="IDA34" s="508"/>
      <c r="IDB34" s="508"/>
      <c r="IDC34" s="508"/>
      <c r="IDD34" s="508"/>
      <c r="IDE34" s="508"/>
      <c r="IDF34" s="508"/>
      <c r="IDG34" s="508"/>
      <c r="IDH34" s="508"/>
      <c r="IDI34" s="508"/>
      <c r="IDJ34" s="508"/>
      <c r="IDK34" s="508"/>
      <c r="IDL34" s="508"/>
      <c r="IDM34" s="508"/>
      <c r="IDN34" s="508"/>
      <c r="IDO34" s="508"/>
      <c r="IDP34" s="508"/>
      <c r="IDQ34" s="508"/>
      <c r="IDR34" s="508"/>
      <c r="IDS34" s="508"/>
      <c r="IDT34" s="508"/>
      <c r="IDU34" s="508"/>
      <c r="IDV34" s="508"/>
      <c r="IDW34" s="508"/>
      <c r="IDX34" s="508"/>
      <c r="IDY34" s="508"/>
      <c r="IDZ34" s="508"/>
      <c r="IEA34" s="508"/>
      <c r="IEB34" s="508"/>
      <c r="IEC34" s="508"/>
      <c r="IED34" s="508"/>
      <c r="IEE34" s="508"/>
      <c r="IEF34" s="508"/>
      <c r="IEG34" s="508"/>
      <c r="IEH34" s="508"/>
      <c r="IEI34" s="508"/>
      <c r="IEJ34" s="508"/>
      <c r="IEK34" s="508"/>
      <c r="IEL34" s="508"/>
      <c r="IEM34" s="508"/>
      <c r="IEN34" s="508"/>
      <c r="IEO34" s="508"/>
      <c r="IEP34" s="508"/>
      <c r="IEQ34" s="508"/>
      <c r="IER34" s="508"/>
      <c r="IES34" s="508"/>
      <c r="IET34" s="508"/>
      <c r="IEU34" s="508"/>
      <c r="IEV34" s="508"/>
      <c r="IEW34" s="508"/>
      <c r="IEX34" s="508"/>
      <c r="IEY34" s="508"/>
      <c r="IEZ34" s="508"/>
      <c r="IFA34" s="508"/>
      <c r="IFB34" s="508"/>
      <c r="IFC34" s="508"/>
      <c r="IFD34" s="508"/>
      <c r="IFE34" s="508"/>
      <c r="IFF34" s="508"/>
      <c r="IFG34" s="508"/>
      <c r="IFH34" s="508"/>
      <c r="IFI34" s="508"/>
      <c r="IFJ34" s="508"/>
      <c r="IFK34" s="508"/>
      <c r="IFL34" s="508"/>
      <c r="IFM34" s="508"/>
      <c r="IFN34" s="508"/>
      <c r="IFO34" s="508"/>
      <c r="IFP34" s="508"/>
      <c r="IFQ34" s="508"/>
      <c r="IFR34" s="508"/>
      <c r="IFS34" s="508"/>
      <c r="IFT34" s="508"/>
      <c r="IFU34" s="508"/>
      <c r="IFV34" s="508"/>
      <c r="IFW34" s="508"/>
      <c r="IFX34" s="508"/>
      <c r="IFY34" s="508"/>
      <c r="IFZ34" s="508"/>
      <c r="IGA34" s="508"/>
      <c r="IGB34" s="508"/>
      <c r="IGC34" s="508"/>
      <c r="IGD34" s="508"/>
      <c r="IGE34" s="508"/>
      <c r="IGF34" s="508"/>
      <c r="IGG34" s="508"/>
      <c r="IGH34" s="508"/>
      <c r="IGI34" s="508"/>
      <c r="IGJ34" s="508"/>
      <c r="IGK34" s="508"/>
      <c r="IGL34" s="508"/>
      <c r="IGM34" s="508"/>
      <c r="IGN34" s="508"/>
      <c r="IGO34" s="508"/>
      <c r="IGP34" s="508"/>
      <c r="IGQ34" s="508"/>
      <c r="IGR34" s="508"/>
      <c r="IGS34" s="508"/>
      <c r="IGT34" s="508"/>
      <c r="IGU34" s="508"/>
      <c r="IGV34" s="508"/>
      <c r="IGW34" s="508"/>
      <c r="IGX34" s="508"/>
      <c r="IGY34" s="508"/>
      <c r="IGZ34" s="508"/>
      <c r="IHA34" s="508"/>
      <c r="IHB34" s="508"/>
      <c r="IHC34" s="508"/>
      <c r="IHD34" s="508"/>
      <c r="IHE34" s="508"/>
      <c r="IHF34" s="508"/>
      <c r="IHG34" s="508"/>
      <c r="IHH34" s="508"/>
      <c r="IHI34" s="508"/>
      <c r="IHJ34" s="508"/>
      <c r="IHK34" s="508"/>
      <c r="IHL34" s="508"/>
      <c r="IHM34" s="508"/>
      <c r="IHN34" s="508"/>
      <c r="IHO34" s="508"/>
      <c r="IHP34" s="508"/>
      <c r="IHQ34" s="508"/>
      <c r="IHR34" s="508"/>
      <c r="IHS34" s="508"/>
      <c r="IHT34" s="508"/>
      <c r="IHU34" s="508"/>
      <c r="IHV34" s="508"/>
      <c r="IHW34" s="508"/>
      <c r="IHX34" s="508"/>
      <c r="IHY34" s="508"/>
      <c r="IHZ34" s="508"/>
      <c r="IIA34" s="508"/>
      <c r="IIB34" s="508"/>
      <c r="IIC34" s="508"/>
      <c r="IID34" s="508"/>
      <c r="IIE34" s="508"/>
      <c r="IIF34" s="508"/>
      <c r="IIG34" s="508"/>
      <c r="IIH34" s="508"/>
      <c r="III34" s="508"/>
      <c r="IIJ34" s="508"/>
      <c r="IIK34" s="508"/>
      <c r="IIL34" s="508"/>
      <c r="IIM34" s="508"/>
      <c r="IIN34" s="508"/>
      <c r="IIO34" s="508"/>
      <c r="IIP34" s="508"/>
      <c r="IIQ34" s="508"/>
      <c r="IIR34" s="508"/>
      <c r="IIS34" s="508"/>
      <c r="IIT34" s="508"/>
      <c r="IIU34" s="508"/>
      <c r="IIV34" s="508"/>
      <c r="IIW34" s="508"/>
      <c r="IIX34" s="508"/>
      <c r="IIY34" s="508"/>
      <c r="IIZ34" s="508"/>
      <c r="IJA34" s="508"/>
      <c r="IJB34" s="508"/>
      <c r="IJC34" s="508"/>
      <c r="IJD34" s="508"/>
      <c r="IJE34" s="508"/>
      <c r="IJF34" s="508"/>
      <c r="IJG34" s="508"/>
      <c r="IJH34" s="508"/>
      <c r="IJI34" s="508"/>
      <c r="IJJ34" s="508"/>
      <c r="IJK34" s="508"/>
      <c r="IJL34" s="508"/>
      <c r="IJM34" s="508"/>
      <c r="IJN34" s="508"/>
      <c r="IJO34" s="508"/>
      <c r="IJP34" s="508"/>
      <c r="IJQ34" s="508"/>
      <c r="IJR34" s="508"/>
      <c r="IJS34" s="508"/>
      <c r="IJT34" s="508"/>
      <c r="IJU34" s="508"/>
      <c r="IJV34" s="508"/>
      <c r="IJW34" s="508"/>
      <c r="IJX34" s="508"/>
      <c r="IJY34" s="508"/>
      <c r="IJZ34" s="508"/>
      <c r="IKA34" s="508"/>
      <c r="IKB34" s="508"/>
      <c r="IKC34" s="508"/>
      <c r="IKD34" s="508"/>
      <c r="IKE34" s="508"/>
      <c r="IKF34" s="508"/>
      <c r="IKG34" s="508"/>
      <c r="IKH34" s="508"/>
      <c r="IKI34" s="508"/>
      <c r="IKJ34" s="508"/>
      <c r="IKK34" s="508"/>
      <c r="IKL34" s="508"/>
      <c r="IKM34" s="508"/>
      <c r="IKN34" s="508"/>
      <c r="IKO34" s="508"/>
      <c r="IKP34" s="508"/>
      <c r="IKQ34" s="508"/>
      <c r="IKR34" s="508"/>
      <c r="IKS34" s="508"/>
      <c r="IKT34" s="508"/>
      <c r="IKU34" s="508"/>
      <c r="IKV34" s="508"/>
      <c r="IKW34" s="508"/>
      <c r="IKX34" s="508"/>
      <c r="IKY34" s="508"/>
      <c r="IKZ34" s="508"/>
      <c r="ILA34" s="508"/>
      <c r="ILB34" s="508"/>
      <c r="ILC34" s="508"/>
      <c r="ILD34" s="508"/>
      <c r="ILE34" s="508"/>
      <c r="ILF34" s="508"/>
      <c r="ILG34" s="508"/>
      <c r="ILH34" s="508"/>
      <c r="ILI34" s="508"/>
      <c r="ILJ34" s="508"/>
      <c r="ILK34" s="508"/>
      <c r="ILL34" s="508"/>
      <c r="ILM34" s="508"/>
      <c r="ILN34" s="508"/>
      <c r="ILO34" s="508"/>
      <c r="ILP34" s="508"/>
      <c r="ILQ34" s="508"/>
      <c r="ILR34" s="508"/>
      <c r="ILS34" s="508"/>
      <c r="ILT34" s="508"/>
      <c r="ILU34" s="508"/>
      <c r="ILV34" s="508"/>
      <c r="ILW34" s="508"/>
      <c r="ILX34" s="508"/>
      <c r="ILY34" s="508"/>
      <c r="ILZ34" s="508"/>
      <c r="IMA34" s="508"/>
      <c r="IMB34" s="508"/>
      <c r="IMC34" s="508"/>
      <c r="IMD34" s="508"/>
      <c r="IME34" s="508"/>
      <c r="IMF34" s="508"/>
      <c r="IMG34" s="508"/>
      <c r="IMH34" s="508"/>
      <c r="IMI34" s="508"/>
      <c r="IMJ34" s="508"/>
      <c r="IMK34" s="508"/>
      <c r="IML34" s="508"/>
      <c r="IMM34" s="508"/>
      <c r="IMN34" s="508"/>
      <c r="IMO34" s="508"/>
      <c r="IMP34" s="508"/>
      <c r="IMQ34" s="508"/>
      <c r="IMR34" s="508"/>
      <c r="IMS34" s="508"/>
      <c r="IMT34" s="508"/>
      <c r="IMU34" s="508"/>
      <c r="IMV34" s="508"/>
      <c r="IMW34" s="508"/>
      <c r="IMX34" s="508"/>
      <c r="IMY34" s="508"/>
      <c r="IMZ34" s="508"/>
      <c r="INA34" s="508"/>
      <c r="INB34" s="508"/>
      <c r="INC34" s="508"/>
      <c r="IND34" s="508"/>
      <c r="INE34" s="508"/>
      <c r="INF34" s="508"/>
      <c r="ING34" s="508"/>
      <c r="INH34" s="508"/>
      <c r="INI34" s="508"/>
      <c r="INJ34" s="508"/>
      <c r="INK34" s="508"/>
      <c r="INL34" s="508"/>
      <c r="INM34" s="508"/>
      <c r="INN34" s="508"/>
      <c r="INO34" s="508"/>
      <c r="INP34" s="508"/>
      <c r="INQ34" s="508"/>
      <c r="INR34" s="508"/>
      <c r="INS34" s="508"/>
      <c r="INT34" s="508"/>
      <c r="INU34" s="508"/>
      <c r="INV34" s="508"/>
      <c r="INW34" s="508"/>
      <c r="INX34" s="508"/>
      <c r="INY34" s="508"/>
      <c r="INZ34" s="508"/>
      <c r="IOA34" s="508"/>
      <c r="IOB34" s="508"/>
      <c r="IOC34" s="508"/>
      <c r="IOD34" s="508"/>
      <c r="IOE34" s="508"/>
      <c r="IOF34" s="508"/>
      <c r="IOG34" s="508"/>
      <c r="IOH34" s="508"/>
      <c r="IOI34" s="508"/>
      <c r="IOJ34" s="508"/>
      <c r="IOK34" s="508"/>
      <c r="IOL34" s="508"/>
      <c r="IOM34" s="508"/>
      <c r="ION34" s="508"/>
      <c r="IOO34" s="508"/>
      <c r="IOP34" s="508"/>
      <c r="IOQ34" s="508"/>
      <c r="IOR34" s="508"/>
      <c r="IOS34" s="508"/>
      <c r="IOT34" s="508"/>
      <c r="IOU34" s="508"/>
      <c r="IOV34" s="508"/>
      <c r="IOW34" s="508"/>
      <c r="IOX34" s="508"/>
      <c r="IOY34" s="508"/>
      <c r="IOZ34" s="508"/>
      <c r="IPA34" s="508"/>
      <c r="IPB34" s="508"/>
      <c r="IPC34" s="508"/>
      <c r="IPD34" s="508"/>
      <c r="IPE34" s="508"/>
      <c r="IPF34" s="508"/>
      <c r="IPG34" s="508"/>
      <c r="IPH34" s="508"/>
      <c r="IPI34" s="508"/>
      <c r="IPJ34" s="508"/>
      <c r="IPK34" s="508"/>
      <c r="IPL34" s="508"/>
      <c r="IPM34" s="508"/>
      <c r="IPN34" s="508"/>
      <c r="IPO34" s="508"/>
      <c r="IPP34" s="508"/>
      <c r="IPQ34" s="508"/>
      <c r="IPR34" s="508"/>
      <c r="IPS34" s="508"/>
      <c r="IPT34" s="508"/>
      <c r="IPU34" s="508"/>
      <c r="IPV34" s="508"/>
      <c r="IPW34" s="508"/>
      <c r="IPX34" s="508"/>
      <c r="IPY34" s="508"/>
      <c r="IPZ34" s="508"/>
      <c r="IQA34" s="508"/>
      <c r="IQB34" s="508"/>
      <c r="IQC34" s="508"/>
      <c r="IQD34" s="508"/>
      <c r="IQE34" s="508"/>
      <c r="IQF34" s="508"/>
      <c r="IQG34" s="508"/>
      <c r="IQH34" s="508"/>
      <c r="IQI34" s="508"/>
      <c r="IQJ34" s="508"/>
      <c r="IQK34" s="508"/>
      <c r="IQL34" s="508"/>
      <c r="IQM34" s="508"/>
      <c r="IQN34" s="508"/>
      <c r="IQO34" s="508"/>
      <c r="IQP34" s="508"/>
      <c r="IQQ34" s="508"/>
      <c r="IQR34" s="508"/>
      <c r="IQS34" s="508"/>
      <c r="IQT34" s="508"/>
      <c r="IQU34" s="508"/>
      <c r="IQV34" s="508"/>
      <c r="IQW34" s="508"/>
      <c r="IQX34" s="508"/>
      <c r="IQY34" s="508"/>
      <c r="IQZ34" s="508"/>
      <c r="IRA34" s="508"/>
      <c r="IRB34" s="508"/>
      <c r="IRC34" s="508"/>
      <c r="IRD34" s="508"/>
      <c r="IRE34" s="508"/>
      <c r="IRF34" s="508"/>
      <c r="IRG34" s="508"/>
      <c r="IRH34" s="508"/>
      <c r="IRI34" s="508"/>
      <c r="IRJ34" s="508"/>
      <c r="IRK34" s="508"/>
      <c r="IRL34" s="508"/>
      <c r="IRM34" s="508"/>
      <c r="IRN34" s="508"/>
      <c r="IRO34" s="508"/>
      <c r="IRP34" s="508"/>
      <c r="IRQ34" s="508"/>
      <c r="IRR34" s="508"/>
      <c r="IRS34" s="508"/>
      <c r="IRT34" s="508"/>
      <c r="IRU34" s="508"/>
      <c r="IRV34" s="508"/>
      <c r="IRW34" s="508"/>
      <c r="IRX34" s="508"/>
      <c r="IRY34" s="508"/>
      <c r="IRZ34" s="508"/>
      <c r="ISA34" s="508"/>
      <c r="ISB34" s="508"/>
      <c r="ISC34" s="508"/>
      <c r="ISD34" s="508"/>
      <c r="ISE34" s="508"/>
      <c r="ISF34" s="508"/>
      <c r="ISG34" s="508"/>
      <c r="ISH34" s="508"/>
      <c r="ISI34" s="508"/>
      <c r="ISJ34" s="508"/>
      <c r="ISK34" s="508"/>
      <c r="ISL34" s="508"/>
      <c r="ISM34" s="508"/>
      <c r="ISN34" s="508"/>
      <c r="ISO34" s="508"/>
      <c r="ISP34" s="508"/>
      <c r="ISQ34" s="508"/>
      <c r="ISR34" s="508"/>
      <c r="ISS34" s="508"/>
      <c r="IST34" s="508"/>
      <c r="ISU34" s="508"/>
      <c r="ISV34" s="508"/>
      <c r="ISW34" s="508"/>
      <c r="ISX34" s="508"/>
      <c r="ISY34" s="508"/>
      <c r="ISZ34" s="508"/>
      <c r="ITA34" s="508"/>
      <c r="ITB34" s="508"/>
      <c r="ITC34" s="508"/>
      <c r="ITD34" s="508"/>
      <c r="ITE34" s="508"/>
      <c r="ITF34" s="508"/>
      <c r="ITG34" s="508"/>
      <c r="ITH34" s="508"/>
      <c r="ITI34" s="508"/>
      <c r="ITJ34" s="508"/>
      <c r="ITK34" s="508"/>
      <c r="ITL34" s="508"/>
      <c r="ITM34" s="508"/>
      <c r="ITN34" s="508"/>
      <c r="ITO34" s="508"/>
      <c r="ITP34" s="508"/>
      <c r="ITQ34" s="508"/>
      <c r="ITR34" s="508"/>
      <c r="ITS34" s="508"/>
      <c r="ITT34" s="508"/>
      <c r="ITU34" s="508"/>
      <c r="ITV34" s="508"/>
      <c r="ITW34" s="508"/>
      <c r="ITX34" s="508"/>
      <c r="ITY34" s="508"/>
      <c r="ITZ34" s="508"/>
      <c r="IUA34" s="508"/>
      <c r="IUB34" s="508"/>
      <c r="IUC34" s="508"/>
      <c r="IUD34" s="508"/>
      <c r="IUE34" s="508"/>
      <c r="IUF34" s="508"/>
      <c r="IUG34" s="508"/>
      <c r="IUH34" s="508"/>
      <c r="IUI34" s="508"/>
      <c r="IUJ34" s="508"/>
      <c r="IUK34" s="508"/>
      <c r="IUL34" s="508"/>
      <c r="IUM34" s="508"/>
      <c r="IUN34" s="508"/>
      <c r="IUO34" s="508"/>
      <c r="IUP34" s="508"/>
      <c r="IUQ34" s="508"/>
      <c r="IUR34" s="508"/>
      <c r="IUS34" s="508"/>
      <c r="IUT34" s="508"/>
      <c r="IUU34" s="508"/>
      <c r="IUV34" s="508"/>
      <c r="IUW34" s="508"/>
      <c r="IUX34" s="508"/>
      <c r="IUY34" s="508"/>
      <c r="IUZ34" s="508"/>
      <c r="IVA34" s="508"/>
      <c r="IVB34" s="508"/>
      <c r="IVC34" s="508"/>
      <c r="IVD34" s="508"/>
      <c r="IVE34" s="508"/>
      <c r="IVF34" s="508"/>
      <c r="IVG34" s="508"/>
      <c r="IVH34" s="508"/>
      <c r="IVI34" s="508"/>
      <c r="IVJ34" s="508"/>
      <c r="IVK34" s="508"/>
      <c r="IVL34" s="508"/>
      <c r="IVM34" s="508"/>
      <c r="IVN34" s="508"/>
      <c r="IVO34" s="508"/>
      <c r="IVP34" s="508"/>
      <c r="IVQ34" s="508"/>
      <c r="IVR34" s="508"/>
      <c r="IVS34" s="508"/>
      <c r="IVT34" s="508"/>
      <c r="IVU34" s="508"/>
      <c r="IVV34" s="508"/>
      <c r="IVW34" s="508"/>
      <c r="IVX34" s="508"/>
      <c r="IVY34" s="508"/>
      <c r="IVZ34" s="508"/>
      <c r="IWA34" s="508"/>
      <c r="IWB34" s="508"/>
      <c r="IWC34" s="508"/>
      <c r="IWD34" s="508"/>
      <c r="IWE34" s="508"/>
      <c r="IWF34" s="508"/>
      <c r="IWG34" s="508"/>
      <c r="IWH34" s="508"/>
      <c r="IWI34" s="508"/>
      <c r="IWJ34" s="508"/>
      <c r="IWK34" s="508"/>
      <c r="IWL34" s="508"/>
      <c r="IWM34" s="508"/>
      <c r="IWN34" s="508"/>
      <c r="IWO34" s="508"/>
      <c r="IWP34" s="508"/>
      <c r="IWQ34" s="508"/>
      <c r="IWR34" s="508"/>
      <c r="IWS34" s="508"/>
      <c r="IWT34" s="508"/>
      <c r="IWU34" s="508"/>
      <c r="IWV34" s="508"/>
      <c r="IWW34" s="508"/>
      <c r="IWX34" s="508"/>
      <c r="IWY34" s="508"/>
      <c r="IWZ34" s="508"/>
      <c r="IXA34" s="508"/>
      <c r="IXB34" s="508"/>
      <c r="IXC34" s="508"/>
      <c r="IXD34" s="508"/>
      <c r="IXE34" s="508"/>
      <c r="IXF34" s="508"/>
      <c r="IXG34" s="508"/>
      <c r="IXH34" s="508"/>
      <c r="IXI34" s="508"/>
      <c r="IXJ34" s="508"/>
      <c r="IXK34" s="508"/>
      <c r="IXL34" s="508"/>
      <c r="IXM34" s="508"/>
      <c r="IXN34" s="508"/>
      <c r="IXO34" s="508"/>
      <c r="IXP34" s="508"/>
      <c r="IXQ34" s="508"/>
      <c r="IXR34" s="508"/>
      <c r="IXS34" s="508"/>
      <c r="IXT34" s="508"/>
      <c r="IXU34" s="508"/>
      <c r="IXV34" s="508"/>
      <c r="IXW34" s="508"/>
      <c r="IXX34" s="508"/>
      <c r="IXY34" s="508"/>
      <c r="IXZ34" s="508"/>
      <c r="IYA34" s="508"/>
      <c r="IYB34" s="508"/>
      <c r="IYC34" s="508"/>
      <c r="IYD34" s="508"/>
      <c r="IYE34" s="508"/>
      <c r="IYF34" s="508"/>
      <c r="IYG34" s="508"/>
      <c r="IYH34" s="508"/>
      <c r="IYI34" s="508"/>
      <c r="IYJ34" s="508"/>
      <c r="IYK34" s="508"/>
      <c r="IYL34" s="508"/>
      <c r="IYM34" s="508"/>
      <c r="IYN34" s="508"/>
      <c r="IYO34" s="508"/>
      <c r="IYP34" s="508"/>
      <c r="IYQ34" s="508"/>
      <c r="IYR34" s="508"/>
      <c r="IYS34" s="508"/>
      <c r="IYT34" s="508"/>
      <c r="IYU34" s="508"/>
      <c r="IYV34" s="508"/>
      <c r="IYW34" s="508"/>
      <c r="IYX34" s="508"/>
      <c r="IYY34" s="508"/>
      <c r="IYZ34" s="508"/>
      <c r="IZA34" s="508"/>
      <c r="IZB34" s="508"/>
      <c r="IZC34" s="508"/>
      <c r="IZD34" s="508"/>
      <c r="IZE34" s="508"/>
      <c r="IZF34" s="508"/>
      <c r="IZG34" s="508"/>
      <c r="IZH34" s="508"/>
      <c r="IZI34" s="508"/>
      <c r="IZJ34" s="508"/>
      <c r="IZK34" s="508"/>
      <c r="IZL34" s="508"/>
      <c r="IZM34" s="508"/>
      <c r="IZN34" s="508"/>
      <c r="IZO34" s="508"/>
      <c r="IZP34" s="508"/>
      <c r="IZQ34" s="508"/>
      <c r="IZR34" s="508"/>
      <c r="IZS34" s="508"/>
      <c r="IZT34" s="508"/>
      <c r="IZU34" s="508"/>
      <c r="IZV34" s="508"/>
      <c r="IZW34" s="508"/>
      <c r="IZX34" s="508"/>
      <c r="IZY34" s="508"/>
      <c r="IZZ34" s="508"/>
      <c r="JAA34" s="508"/>
      <c r="JAB34" s="508"/>
      <c r="JAC34" s="508"/>
      <c r="JAD34" s="508"/>
      <c r="JAE34" s="508"/>
      <c r="JAF34" s="508"/>
      <c r="JAG34" s="508"/>
      <c r="JAH34" s="508"/>
      <c r="JAI34" s="508"/>
      <c r="JAJ34" s="508"/>
      <c r="JAK34" s="508"/>
      <c r="JAL34" s="508"/>
      <c r="JAM34" s="508"/>
      <c r="JAN34" s="508"/>
      <c r="JAO34" s="508"/>
      <c r="JAP34" s="508"/>
      <c r="JAQ34" s="508"/>
      <c r="JAR34" s="508"/>
      <c r="JAS34" s="508"/>
      <c r="JAT34" s="508"/>
      <c r="JAU34" s="508"/>
      <c r="JAV34" s="508"/>
      <c r="JAW34" s="508"/>
      <c r="JAX34" s="508"/>
      <c r="JAY34" s="508"/>
      <c r="JAZ34" s="508"/>
      <c r="JBA34" s="508"/>
      <c r="JBB34" s="508"/>
      <c r="JBC34" s="508"/>
      <c r="JBD34" s="508"/>
      <c r="JBE34" s="508"/>
      <c r="JBF34" s="508"/>
      <c r="JBG34" s="508"/>
      <c r="JBH34" s="508"/>
      <c r="JBI34" s="508"/>
      <c r="JBJ34" s="508"/>
      <c r="JBK34" s="508"/>
      <c r="JBL34" s="508"/>
      <c r="JBM34" s="508"/>
      <c r="JBN34" s="508"/>
      <c r="JBO34" s="508"/>
      <c r="JBP34" s="508"/>
      <c r="JBQ34" s="508"/>
      <c r="JBR34" s="508"/>
      <c r="JBS34" s="508"/>
      <c r="JBT34" s="508"/>
      <c r="JBU34" s="508"/>
      <c r="JBV34" s="508"/>
      <c r="JBW34" s="508"/>
      <c r="JBX34" s="508"/>
      <c r="JBY34" s="508"/>
      <c r="JBZ34" s="508"/>
      <c r="JCA34" s="508"/>
      <c r="JCB34" s="508"/>
      <c r="JCC34" s="508"/>
      <c r="JCD34" s="508"/>
      <c r="JCE34" s="508"/>
      <c r="JCF34" s="508"/>
      <c r="JCG34" s="508"/>
      <c r="JCH34" s="508"/>
      <c r="JCI34" s="508"/>
      <c r="JCJ34" s="508"/>
      <c r="JCK34" s="508"/>
      <c r="JCL34" s="508"/>
      <c r="JCM34" s="508"/>
      <c r="JCN34" s="508"/>
      <c r="JCO34" s="508"/>
      <c r="JCP34" s="508"/>
      <c r="JCQ34" s="508"/>
      <c r="JCR34" s="508"/>
      <c r="JCS34" s="508"/>
      <c r="JCT34" s="508"/>
      <c r="JCU34" s="508"/>
      <c r="JCV34" s="508"/>
      <c r="JCW34" s="508"/>
      <c r="JCX34" s="508"/>
      <c r="JCY34" s="508"/>
      <c r="JCZ34" s="508"/>
      <c r="JDA34" s="508"/>
      <c r="JDB34" s="508"/>
      <c r="JDC34" s="508"/>
      <c r="JDD34" s="508"/>
      <c r="JDE34" s="508"/>
      <c r="JDF34" s="508"/>
      <c r="JDG34" s="508"/>
      <c r="JDH34" s="508"/>
      <c r="JDI34" s="508"/>
      <c r="JDJ34" s="508"/>
      <c r="JDK34" s="508"/>
      <c r="JDL34" s="508"/>
      <c r="JDM34" s="508"/>
      <c r="JDN34" s="508"/>
      <c r="JDO34" s="508"/>
      <c r="JDP34" s="508"/>
      <c r="JDQ34" s="508"/>
      <c r="JDR34" s="508"/>
      <c r="JDS34" s="508"/>
      <c r="JDT34" s="508"/>
      <c r="JDU34" s="508"/>
      <c r="JDV34" s="508"/>
      <c r="JDW34" s="508"/>
      <c r="JDX34" s="508"/>
      <c r="JDY34" s="508"/>
      <c r="JDZ34" s="508"/>
      <c r="JEA34" s="508"/>
      <c r="JEB34" s="508"/>
      <c r="JEC34" s="508"/>
      <c r="JED34" s="508"/>
      <c r="JEE34" s="508"/>
      <c r="JEF34" s="508"/>
      <c r="JEG34" s="508"/>
      <c r="JEH34" s="508"/>
      <c r="JEI34" s="508"/>
      <c r="JEJ34" s="508"/>
      <c r="JEK34" s="508"/>
      <c r="JEL34" s="508"/>
      <c r="JEM34" s="508"/>
      <c r="JEN34" s="508"/>
      <c r="JEO34" s="508"/>
      <c r="JEP34" s="508"/>
      <c r="JEQ34" s="508"/>
      <c r="JER34" s="508"/>
      <c r="JES34" s="508"/>
      <c r="JET34" s="508"/>
      <c r="JEU34" s="508"/>
      <c r="JEV34" s="508"/>
      <c r="JEW34" s="508"/>
      <c r="JEX34" s="508"/>
      <c r="JEY34" s="508"/>
      <c r="JEZ34" s="508"/>
      <c r="JFA34" s="508"/>
      <c r="JFB34" s="508"/>
      <c r="JFC34" s="508"/>
      <c r="JFD34" s="508"/>
      <c r="JFE34" s="508"/>
      <c r="JFF34" s="508"/>
      <c r="JFG34" s="508"/>
      <c r="JFH34" s="508"/>
      <c r="JFI34" s="508"/>
      <c r="JFJ34" s="508"/>
      <c r="JFK34" s="508"/>
      <c r="JFL34" s="508"/>
      <c r="JFM34" s="508"/>
      <c r="JFN34" s="508"/>
      <c r="JFO34" s="508"/>
      <c r="JFP34" s="508"/>
      <c r="JFQ34" s="508"/>
      <c r="JFR34" s="508"/>
      <c r="JFS34" s="508"/>
      <c r="JFT34" s="508"/>
      <c r="JFU34" s="508"/>
      <c r="JFV34" s="508"/>
      <c r="JFW34" s="508"/>
      <c r="JFX34" s="508"/>
      <c r="JFY34" s="508"/>
      <c r="JFZ34" s="508"/>
      <c r="JGA34" s="508"/>
      <c r="JGB34" s="508"/>
      <c r="JGC34" s="508"/>
      <c r="JGD34" s="508"/>
      <c r="JGE34" s="508"/>
      <c r="JGF34" s="508"/>
      <c r="JGG34" s="508"/>
      <c r="JGH34" s="508"/>
      <c r="JGI34" s="508"/>
      <c r="JGJ34" s="508"/>
      <c r="JGK34" s="508"/>
      <c r="JGL34" s="508"/>
      <c r="JGM34" s="508"/>
      <c r="JGN34" s="508"/>
      <c r="JGO34" s="508"/>
      <c r="JGP34" s="508"/>
      <c r="JGQ34" s="508"/>
      <c r="JGR34" s="508"/>
      <c r="JGS34" s="508"/>
      <c r="JGT34" s="508"/>
      <c r="JGU34" s="508"/>
      <c r="JGV34" s="508"/>
      <c r="JGW34" s="508"/>
      <c r="JGX34" s="508"/>
      <c r="JGY34" s="508"/>
      <c r="JGZ34" s="508"/>
      <c r="JHA34" s="508"/>
      <c r="JHB34" s="508"/>
      <c r="JHC34" s="508"/>
      <c r="JHD34" s="508"/>
      <c r="JHE34" s="508"/>
      <c r="JHF34" s="508"/>
      <c r="JHG34" s="508"/>
      <c r="JHH34" s="508"/>
      <c r="JHI34" s="508"/>
      <c r="JHJ34" s="508"/>
      <c r="JHK34" s="508"/>
      <c r="JHL34" s="508"/>
      <c r="JHM34" s="508"/>
      <c r="JHN34" s="508"/>
      <c r="JHO34" s="508"/>
      <c r="JHP34" s="508"/>
      <c r="JHQ34" s="508"/>
      <c r="JHR34" s="508"/>
      <c r="JHS34" s="508"/>
      <c r="JHT34" s="508"/>
      <c r="JHU34" s="508"/>
      <c r="JHV34" s="508"/>
      <c r="JHW34" s="508"/>
      <c r="JHX34" s="508"/>
      <c r="JHY34" s="508"/>
      <c r="JHZ34" s="508"/>
      <c r="JIA34" s="508"/>
      <c r="JIB34" s="508"/>
      <c r="JIC34" s="508"/>
      <c r="JID34" s="508"/>
      <c r="JIE34" s="508"/>
      <c r="JIF34" s="508"/>
      <c r="JIG34" s="508"/>
      <c r="JIH34" s="508"/>
      <c r="JII34" s="508"/>
      <c r="JIJ34" s="508"/>
      <c r="JIK34" s="508"/>
      <c r="JIL34" s="508"/>
      <c r="JIM34" s="508"/>
      <c r="JIN34" s="508"/>
      <c r="JIO34" s="508"/>
      <c r="JIP34" s="508"/>
      <c r="JIQ34" s="508"/>
      <c r="JIR34" s="508"/>
      <c r="JIS34" s="508"/>
      <c r="JIT34" s="508"/>
      <c r="JIU34" s="508"/>
      <c r="JIV34" s="508"/>
      <c r="JIW34" s="508"/>
      <c r="JIX34" s="508"/>
      <c r="JIY34" s="508"/>
      <c r="JIZ34" s="508"/>
      <c r="JJA34" s="508"/>
      <c r="JJB34" s="508"/>
      <c r="JJC34" s="508"/>
      <c r="JJD34" s="508"/>
      <c r="JJE34" s="508"/>
      <c r="JJF34" s="508"/>
      <c r="JJG34" s="508"/>
      <c r="JJH34" s="508"/>
      <c r="JJI34" s="508"/>
      <c r="JJJ34" s="508"/>
      <c r="JJK34" s="508"/>
      <c r="JJL34" s="508"/>
      <c r="JJM34" s="508"/>
      <c r="JJN34" s="508"/>
      <c r="JJO34" s="508"/>
      <c r="JJP34" s="508"/>
      <c r="JJQ34" s="508"/>
      <c r="JJR34" s="508"/>
      <c r="JJS34" s="508"/>
      <c r="JJT34" s="508"/>
      <c r="JJU34" s="508"/>
      <c r="JJV34" s="508"/>
      <c r="JJW34" s="508"/>
      <c r="JJX34" s="508"/>
      <c r="JJY34" s="508"/>
      <c r="JJZ34" s="508"/>
      <c r="JKA34" s="508"/>
      <c r="JKB34" s="508"/>
      <c r="JKC34" s="508"/>
      <c r="JKD34" s="508"/>
      <c r="JKE34" s="508"/>
      <c r="JKF34" s="508"/>
      <c r="JKG34" s="508"/>
      <c r="JKH34" s="508"/>
      <c r="JKI34" s="508"/>
      <c r="JKJ34" s="508"/>
      <c r="JKK34" s="508"/>
      <c r="JKL34" s="508"/>
      <c r="JKM34" s="508"/>
      <c r="JKN34" s="508"/>
      <c r="JKO34" s="508"/>
      <c r="JKP34" s="508"/>
      <c r="JKQ34" s="508"/>
      <c r="JKR34" s="508"/>
      <c r="JKS34" s="508"/>
      <c r="JKT34" s="508"/>
      <c r="JKU34" s="508"/>
      <c r="JKV34" s="508"/>
      <c r="JKW34" s="508"/>
      <c r="JKX34" s="508"/>
      <c r="JKY34" s="508"/>
      <c r="JKZ34" s="508"/>
      <c r="JLA34" s="508"/>
      <c r="JLB34" s="508"/>
      <c r="JLC34" s="508"/>
      <c r="JLD34" s="508"/>
      <c r="JLE34" s="508"/>
      <c r="JLF34" s="508"/>
      <c r="JLG34" s="508"/>
      <c r="JLH34" s="508"/>
      <c r="JLI34" s="508"/>
      <c r="JLJ34" s="508"/>
      <c r="JLK34" s="508"/>
      <c r="JLL34" s="508"/>
      <c r="JLM34" s="508"/>
      <c r="JLN34" s="508"/>
      <c r="JLO34" s="508"/>
      <c r="JLP34" s="508"/>
      <c r="JLQ34" s="508"/>
      <c r="JLR34" s="508"/>
      <c r="JLS34" s="508"/>
      <c r="JLT34" s="508"/>
      <c r="JLU34" s="508"/>
      <c r="JLV34" s="508"/>
      <c r="JLW34" s="508"/>
      <c r="JLX34" s="508"/>
      <c r="JLY34" s="508"/>
      <c r="JLZ34" s="508"/>
      <c r="JMA34" s="508"/>
      <c r="JMB34" s="508"/>
      <c r="JMC34" s="508"/>
      <c r="JMD34" s="508"/>
      <c r="JME34" s="508"/>
      <c r="JMF34" s="508"/>
      <c r="JMG34" s="508"/>
      <c r="JMH34" s="508"/>
      <c r="JMI34" s="508"/>
      <c r="JMJ34" s="508"/>
      <c r="JMK34" s="508"/>
      <c r="JML34" s="508"/>
      <c r="JMM34" s="508"/>
      <c r="JMN34" s="508"/>
      <c r="JMO34" s="508"/>
      <c r="JMP34" s="508"/>
      <c r="JMQ34" s="508"/>
      <c r="JMR34" s="508"/>
      <c r="JMS34" s="508"/>
      <c r="JMT34" s="508"/>
      <c r="JMU34" s="508"/>
      <c r="JMV34" s="508"/>
      <c r="JMW34" s="508"/>
      <c r="JMX34" s="508"/>
      <c r="JMY34" s="508"/>
      <c r="JMZ34" s="508"/>
      <c r="JNA34" s="508"/>
      <c r="JNB34" s="508"/>
      <c r="JNC34" s="508"/>
      <c r="JND34" s="508"/>
      <c r="JNE34" s="508"/>
      <c r="JNF34" s="508"/>
      <c r="JNG34" s="508"/>
      <c r="JNH34" s="508"/>
      <c r="JNI34" s="508"/>
      <c r="JNJ34" s="508"/>
      <c r="JNK34" s="508"/>
      <c r="JNL34" s="508"/>
      <c r="JNM34" s="508"/>
      <c r="JNN34" s="508"/>
      <c r="JNO34" s="508"/>
      <c r="JNP34" s="508"/>
      <c r="JNQ34" s="508"/>
      <c r="JNR34" s="508"/>
      <c r="JNS34" s="508"/>
      <c r="JNT34" s="508"/>
      <c r="JNU34" s="508"/>
      <c r="JNV34" s="508"/>
      <c r="JNW34" s="508"/>
      <c r="JNX34" s="508"/>
      <c r="JNY34" s="508"/>
      <c r="JNZ34" s="508"/>
      <c r="JOA34" s="508"/>
      <c r="JOB34" s="508"/>
      <c r="JOC34" s="508"/>
      <c r="JOD34" s="508"/>
      <c r="JOE34" s="508"/>
      <c r="JOF34" s="508"/>
      <c r="JOG34" s="508"/>
      <c r="JOH34" s="508"/>
      <c r="JOI34" s="508"/>
      <c r="JOJ34" s="508"/>
      <c r="JOK34" s="508"/>
      <c r="JOL34" s="508"/>
      <c r="JOM34" s="508"/>
      <c r="JON34" s="508"/>
      <c r="JOO34" s="508"/>
      <c r="JOP34" s="508"/>
      <c r="JOQ34" s="508"/>
      <c r="JOR34" s="508"/>
      <c r="JOS34" s="508"/>
      <c r="JOT34" s="508"/>
      <c r="JOU34" s="508"/>
      <c r="JOV34" s="508"/>
      <c r="JOW34" s="508"/>
      <c r="JOX34" s="508"/>
      <c r="JOY34" s="508"/>
      <c r="JOZ34" s="508"/>
      <c r="JPA34" s="508"/>
      <c r="JPB34" s="508"/>
      <c r="JPC34" s="508"/>
      <c r="JPD34" s="508"/>
      <c r="JPE34" s="508"/>
      <c r="JPF34" s="508"/>
      <c r="JPG34" s="508"/>
      <c r="JPH34" s="508"/>
      <c r="JPI34" s="508"/>
      <c r="JPJ34" s="508"/>
      <c r="JPK34" s="508"/>
      <c r="JPL34" s="508"/>
      <c r="JPM34" s="508"/>
      <c r="JPN34" s="508"/>
      <c r="JPO34" s="508"/>
      <c r="JPP34" s="508"/>
      <c r="JPQ34" s="508"/>
      <c r="JPR34" s="508"/>
      <c r="JPS34" s="508"/>
      <c r="JPT34" s="508"/>
      <c r="JPU34" s="508"/>
      <c r="JPV34" s="508"/>
      <c r="JPW34" s="508"/>
      <c r="JPX34" s="508"/>
      <c r="JPY34" s="508"/>
      <c r="JPZ34" s="508"/>
      <c r="JQA34" s="508"/>
      <c r="JQB34" s="508"/>
      <c r="JQC34" s="508"/>
      <c r="JQD34" s="508"/>
      <c r="JQE34" s="508"/>
      <c r="JQF34" s="508"/>
      <c r="JQG34" s="508"/>
      <c r="JQH34" s="508"/>
      <c r="JQI34" s="508"/>
      <c r="JQJ34" s="508"/>
      <c r="JQK34" s="508"/>
      <c r="JQL34" s="508"/>
      <c r="JQM34" s="508"/>
      <c r="JQN34" s="508"/>
      <c r="JQO34" s="508"/>
      <c r="JQP34" s="508"/>
      <c r="JQQ34" s="508"/>
      <c r="JQR34" s="508"/>
      <c r="JQS34" s="508"/>
      <c r="JQT34" s="508"/>
      <c r="JQU34" s="508"/>
      <c r="JQV34" s="508"/>
      <c r="JQW34" s="508"/>
      <c r="JQX34" s="508"/>
      <c r="JQY34" s="508"/>
      <c r="JQZ34" s="508"/>
      <c r="JRA34" s="508"/>
      <c r="JRB34" s="508"/>
      <c r="JRC34" s="508"/>
      <c r="JRD34" s="508"/>
      <c r="JRE34" s="508"/>
      <c r="JRF34" s="508"/>
      <c r="JRG34" s="508"/>
      <c r="JRH34" s="508"/>
      <c r="JRI34" s="508"/>
      <c r="JRJ34" s="508"/>
      <c r="JRK34" s="508"/>
      <c r="JRL34" s="508"/>
      <c r="JRM34" s="508"/>
      <c r="JRN34" s="508"/>
      <c r="JRO34" s="508"/>
      <c r="JRP34" s="508"/>
      <c r="JRQ34" s="508"/>
      <c r="JRR34" s="508"/>
      <c r="JRS34" s="508"/>
      <c r="JRT34" s="508"/>
      <c r="JRU34" s="508"/>
      <c r="JRV34" s="508"/>
      <c r="JRW34" s="508"/>
      <c r="JRX34" s="508"/>
      <c r="JRY34" s="508"/>
      <c r="JRZ34" s="508"/>
      <c r="JSA34" s="508"/>
      <c r="JSB34" s="508"/>
      <c r="JSC34" s="508"/>
      <c r="JSD34" s="508"/>
      <c r="JSE34" s="508"/>
      <c r="JSF34" s="508"/>
      <c r="JSG34" s="508"/>
      <c r="JSH34" s="508"/>
      <c r="JSI34" s="508"/>
      <c r="JSJ34" s="508"/>
      <c r="JSK34" s="508"/>
      <c r="JSL34" s="508"/>
      <c r="JSM34" s="508"/>
      <c r="JSN34" s="508"/>
      <c r="JSO34" s="508"/>
      <c r="JSP34" s="508"/>
      <c r="JSQ34" s="508"/>
      <c r="JSR34" s="508"/>
      <c r="JSS34" s="508"/>
      <c r="JST34" s="508"/>
      <c r="JSU34" s="508"/>
      <c r="JSV34" s="508"/>
      <c r="JSW34" s="508"/>
      <c r="JSX34" s="508"/>
      <c r="JSY34" s="508"/>
      <c r="JSZ34" s="508"/>
      <c r="JTA34" s="508"/>
      <c r="JTB34" s="508"/>
      <c r="JTC34" s="508"/>
      <c r="JTD34" s="508"/>
      <c r="JTE34" s="508"/>
      <c r="JTF34" s="508"/>
      <c r="JTG34" s="508"/>
      <c r="JTH34" s="508"/>
      <c r="JTI34" s="508"/>
      <c r="JTJ34" s="508"/>
      <c r="JTK34" s="508"/>
      <c r="JTL34" s="508"/>
      <c r="JTM34" s="508"/>
      <c r="JTN34" s="508"/>
      <c r="JTO34" s="508"/>
      <c r="JTP34" s="508"/>
      <c r="JTQ34" s="508"/>
      <c r="JTR34" s="508"/>
      <c r="JTS34" s="508"/>
      <c r="JTT34" s="508"/>
      <c r="JTU34" s="508"/>
      <c r="JTV34" s="508"/>
      <c r="JTW34" s="508"/>
      <c r="JTX34" s="508"/>
      <c r="JTY34" s="508"/>
      <c r="JTZ34" s="508"/>
      <c r="JUA34" s="508"/>
      <c r="JUB34" s="508"/>
      <c r="JUC34" s="508"/>
      <c r="JUD34" s="508"/>
      <c r="JUE34" s="508"/>
      <c r="JUF34" s="508"/>
      <c r="JUG34" s="508"/>
      <c r="JUH34" s="508"/>
      <c r="JUI34" s="508"/>
      <c r="JUJ34" s="508"/>
      <c r="JUK34" s="508"/>
      <c r="JUL34" s="508"/>
      <c r="JUM34" s="508"/>
      <c r="JUN34" s="508"/>
      <c r="JUO34" s="508"/>
      <c r="JUP34" s="508"/>
      <c r="JUQ34" s="508"/>
      <c r="JUR34" s="508"/>
      <c r="JUS34" s="508"/>
      <c r="JUT34" s="508"/>
      <c r="JUU34" s="508"/>
      <c r="JUV34" s="508"/>
      <c r="JUW34" s="508"/>
      <c r="JUX34" s="508"/>
      <c r="JUY34" s="508"/>
      <c r="JUZ34" s="508"/>
      <c r="JVA34" s="508"/>
      <c r="JVB34" s="508"/>
      <c r="JVC34" s="508"/>
      <c r="JVD34" s="508"/>
      <c r="JVE34" s="508"/>
      <c r="JVF34" s="508"/>
      <c r="JVG34" s="508"/>
      <c r="JVH34" s="508"/>
      <c r="JVI34" s="508"/>
      <c r="JVJ34" s="508"/>
      <c r="JVK34" s="508"/>
      <c r="JVL34" s="508"/>
      <c r="JVM34" s="508"/>
      <c r="JVN34" s="508"/>
      <c r="JVO34" s="508"/>
      <c r="JVP34" s="508"/>
      <c r="JVQ34" s="508"/>
      <c r="JVR34" s="508"/>
      <c r="JVS34" s="508"/>
      <c r="JVT34" s="508"/>
      <c r="JVU34" s="508"/>
      <c r="JVV34" s="508"/>
      <c r="JVW34" s="508"/>
      <c r="JVX34" s="508"/>
      <c r="JVY34" s="508"/>
      <c r="JVZ34" s="508"/>
      <c r="JWA34" s="508"/>
      <c r="JWB34" s="508"/>
      <c r="JWC34" s="508"/>
      <c r="JWD34" s="508"/>
      <c r="JWE34" s="508"/>
      <c r="JWF34" s="508"/>
      <c r="JWG34" s="508"/>
      <c r="JWH34" s="508"/>
      <c r="JWI34" s="508"/>
      <c r="JWJ34" s="508"/>
      <c r="JWK34" s="508"/>
      <c r="JWL34" s="508"/>
      <c r="JWM34" s="508"/>
      <c r="JWN34" s="508"/>
      <c r="JWO34" s="508"/>
      <c r="JWP34" s="508"/>
      <c r="JWQ34" s="508"/>
      <c r="JWR34" s="508"/>
      <c r="JWS34" s="508"/>
      <c r="JWT34" s="508"/>
      <c r="JWU34" s="508"/>
      <c r="JWV34" s="508"/>
      <c r="JWW34" s="508"/>
      <c r="JWX34" s="508"/>
      <c r="JWY34" s="508"/>
      <c r="JWZ34" s="508"/>
      <c r="JXA34" s="508"/>
      <c r="JXB34" s="508"/>
      <c r="JXC34" s="508"/>
      <c r="JXD34" s="508"/>
      <c r="JXE34" s="508"/>
      <c r="JXF34" s="508"/>
      <c r="JXG34" s="508"/>
      <c r="JXH34" s="508"/>
      <c r="JXI34" s="508"/>
      <c r="JXJ34" s="508"/>
      <c r="JXK34" s="508"/>
      <c r="JXL34" s="508"/>
      <c r="JXM34" s="508"/>
      <c r="JXN34" s="508"/>
      <c r="JXO34" s="508"/>
      <c r="JXP34" s="508"/>
      <c r="JXQ34" s="508"/>
      <c r="JXR34" s="508"/>
      <c r="JXS34" s="508"/>
      <c r="JXT34" s="508"/>
      <c r="JXU34" s="508"/>
      <c r="JXV34" s="508"/>
      <c r="JXW34" s="508"/>
      <c r="JXX34" s="508"/>
      <c r="JXY34" s="508"/>
      <c r="JXZ34" s="508"/>
      <c r="JYA34" s="508"/>
      <c r="JYB34" s="508"/>
      <c r="JYC34" s="508"/>
      <c r="JYD34" s="508"/>
      <c r="JYE34" s="508"/>
      <c r="JYF34" s="508"/>
      <c r="JYG34" s="508"/>
      <c r="JYH34" s="508"/>
      <c r="JYI34" s="508"/>
      <c r="JYJ34" s="508"/>
      <c r="JYK34" s="508"/>
      <c r="JYL34" s="508"/>
      <c r="JYM34" s="508"/>
      <c r="JYN34" s="508"/>
      <c r="JYO34" s="508"/>
      <c r="JYP34" s="508"/>
      <c r="JYQ34" s="508"/>
      <c r="JYR34" s="508"/>
      <c r="JYS34" s="508"/>
      <c r="JYT34" s="508"/>
      <c r="JYU34" s="508"/>
      <c r="JYV34" s="508"/>
      <c r="JYW34" s="508"/>
      <c r="JYX34" s="508"/>
      <c r="JYY34" s="508"/>
      <c r="JYZ34" s="508"/>
      <c r="JZA34" s="508"/>
      <c r="JZB34" s="508"/>
      <c r="JZC34" s="508"/>
      <c r="JZD34" s="508"/>
      <c r="JZE34" s="508"/>
      <c r="JZF34" s="508"/>
      <c r="JZG34" s="508"/>
      <c r="JZH34" s="508"/>
      <c r="JZI34" s="508"/>
      <c r="JZJ34" s="508"/>
      <c r="JZK34" s="508"/>
      <c r="JZL34" s="508"/>
      <c r="JZM34" s="508"/>
      <c r="JZN34" s="508"/>
      <c r="JZO34" s="508"/>
      <c r="JZP34" s="508"/>
      <c r="JZQ34" s="508"/>
      <c r="JZR34" s="508"/>
      <c r="JZS34" s="508"/>
      <c r="JZT34" s="508"/>
      <c r="JZU34" s="508"/>
      <c r="JZV34" s="508"/>
      <c r="JZW34" s="508"/>
      <c r="JZX34" s="508"/>
      <c r="JZY34" s="508"/>
      <c r="JZZ34" s="508"/>
      <c r="KAA34" s="508"/>
      <c r="KAB34" s="508"/>
      <c r="KAC34" s="508"/>
      <c r="KAD34" s="508"/>
      <c r="KAE34" s="508"/>
      <c r="KAF34" s="508"/>
      <c r="KAG34" s="508"/>
      <c r="KAH34" s="508"/>
      <c r="KAI34" s="508"/>
      <c r="KAJ34" s="508"/>
      <c r="KAK34" s="508"/>
      <c r="KAL34" s="508"/>
      <c r="KAM34" s="508"/>
      <c r="KAN34" s="508"/>
      <c r="KAO34" s="508"/>
      <c r="KAP34" s="508"/>
      <c r="KAQ34" s="508"/>
      <c r="KAR34" s="508"/>
      <c r="KAS34" s="508"/>
      <c r="KAT34" s="508"/>
      <c r="KAU34" s="508"/>
      <c r="KAV34" s="508"/>
      <c r="KAW34" s="508"/>
      <c r="KAX34" s="508"/>
      <c r="KAY34" s="508"/>
      <c r="KAZ34" s="508"/>
      <c r="KBA34" s="508"/>
      <c r="KBB34" s="508"/>
      <c r="KBC34" s="508"/>
      <c r="KBD34" s="508"/>
      <c r="KBE34" s="508"/>
      <c r="KBF34" s="508"/>
      <c r="KBG34" s="508"/>
      <c r="KBH34" s="508"/>
      <c r="KBI34" s="508"/>
      <c r="KBJ34" s="508"/>
      <c r="KBK34" s="508"/>
      <c r="KBL34" s="508"/>
      <c r="KBM34" s="508"/>
      <c r="KBN34" s="508"/>
      <c r="KBO34" s="508"/>
      <c r="KBP34" s="508"/>
      <c r="KBQ34" s="508"/>
      <c r="KBR34" s="508"/>
      <c r="KBS34" s="508"/>
      <c r="KBT34" s="508"/>
      <c r="KBU34" s="508"/>
      <c r="KBV34" s="508"/>
      <c r="KBW34" s="508"/>
      <c r="KBX34" s="508"/>
      <c r="KBY34" s="508"/>
      <c r="KBZ34" s="508"/>
      <c r="KCA34" s="508"/>
      <c r="KCB34" s="508"/>
      <c r="KCC34" s="508"/>
      <c r="KCD34" s="508"/>
      <c r="KCE34" s="508"/>
      <c r="KCF34" s="508"/>
      <c r="KCG34" s="508"/>
      <c r="KCH34" s="508"/>
      <c r="KCI34" s="508"/>
      <c r="KCJ34" s="508"/>
      <c r="KCK34" s="508"/>
      <c r="KCL34" s="508"/>
      <c r="KCM34" s="508"/>
      <c r="KCN34" s="508"/>
      <c r="KCO34" s="508"/>
      <c r="KCP34" s="508"/>
      <c r="KCQ34" s="508"/>
      <c r="KCR34" s="508"/>
      <c r="KCS34" s="508"/>
      <c r="KCT34" s="508"/>
      <c r="KCU34" s="508"/>
      <c r="KCV34" s="508"/>
      <c r="KCW34" s="508"/>
      <c r="KCX34" s="508"/>
      <c r="KCY34" s="508"/>
      <c r="KCZ34" s="508"/>
      <c r="KDA34" s="508"/>
      <c r="KDB34" s="508"/>
      <c r="KDC34" s="508"/>
      <c r="KDD34" s="508"/>
      <c r="KDE34" s="508"/>
      <c r="KDF34" s="508"/>
      <c r="KDG34" s="508"/>
      <c r="KDH34" s="508"/>
      <c r="KDI34" s="508"/>
      <c r="KDJ34" s="508"/>
      <c r="KDK34" s="508"/>
      <c r="KDL34" s="508"/>
      <c r="KDM34" s="508"/>
      <c r="KDN34" s="508"/>
      <c r="KDO34" s="508"/>
      <c r="KDP34" s="508"/>
      <c r="KDQ34" s="508"/>
      <c r="KDR34" s="508"/>
      <c r="KDS34" s="508"/>
      <c r="KDT34" s="508"/>
      <c r="KDU34" s="508"/>
      <c r="KDV34" s="508"/>
      <c r="KDW34" s="508"/>
      <c r="KDX34" s="508"/>
      <c r="KDY34" s="508"/>
      <c r="KDZ34" s="508"/>
      <c r="KEA34" s="508"/>
      <c r="KEB34" s="508"/>
      <c r="KEC34" s="508"/>
      <c r="KED34" s="508"/>
      <c r="KEE34" s="508"/>
      <c r="KEF34" s="508"/>
      <c r="KEG34" s="508"/>
      <c r="KEH34" s="508"/>
      <c r="KEI34" s="508"/>
      <c r="KEJ34" s="508"/>
      <c r="KEK34" s="508"/>
      <c r="KEL34" s="508"/>
      <c r="KEM34" s="508"/>
      <c r="KEN34" s="508"/>
      <c r="KEO34" s="508"/>
      <c r="KEP34" s="508"/>
      <c r="KEQ34" s="508"/>
      <c r="KER34" s="508"/>
      <c r="KES34" s="508"/>
      <c r="KET34" s="508"/>
      <c r="KEU34" s="508"/>
      <c r="KEV34" s="508"/>
      <c r="KEW34" s="508"/>
      <c r="KEX34" s="508"/>
      <c r="KEY34" s="508"/>
      <c r="KEZ34" s="508"/>
      <c r="KFA34" s="508"/>
      <c r="KFB34" s="508"/>
      <c r="KFC34" s="508"/>
      <c r="KFD34" s="508"/>
      <c r="KFE34" s="508"/>
      <c r="KFF34" s="508"/>
      <c r="KFG34" s="508"/>
      <c r="KFH34" s="508"/>
      <c r="KFI34" s="508"/>
      <c r="KFJ34" s="508"/>
      <c r="KFK34" s="508"/>
      <c r="KFL34" s="508"/>
      <c r="KFM34" s="508"/>
      <c r="KFN34" s="508"/>
      <c r="KFO34" s="508"/>
      <c r="KFP34" s="508"/>
      <c r="KFQ34" s="508"/>
      <c r="KFR34" s="508"/>
      <c r="KFS34" s="508"/>
      <c r="KFT34" s="508"/>
      <c r="KFU34" s="508"/>
      <c r="KFV34" s="508"/>
      <c r="KFW34" s="508"/>
      <c r="KFX34" s="508"/>
      <c r="KFY34" s="508"/>
      <c r="KFZ34" s="508"/>
      <c r="KGA34" s="508"/>
      <c r="KGB34" s="508"/>
      <c r="KGC34" s="508"/>
      <c r="KGD34" s="508"/>
      <c r="KGE34" s="508"/>
      <c r="KGF34" s="508"/>
      <c r="KGG34" s="508"/>
      <c r="KGH34" s="508"/>
      <c r="KGI34" s="508"/>
      <c r="KGJ34" s="508"/>
      <c r="KGK34" s="508"/>
      <c r="KGL34" s="508"/>
      <c r="KGM34" s="508"/>
      <c r="KGN34" s="508"/>
      <c r="KGO34" s="508"/>
      <c r="KGP34" s="508"/>
      <c r="KGQ34" s="508"/>
      <c r="KGR34" s="508"/>
      <c r="KGS34" s="508"/>
      <c r="KGT34" s="508"/>
      <c r="KGU34" s="508"/>
      <c r="KGV34" s="508"/>
      <c r="KGW34" s="508"/>
      <c r="KGX34" s="508"/>
      <c r="KGY34" s="508"/>
      <c r="KGZ34" s="508"/>
      <c r="KHA34" s="508"/>
      <c r="KHB34" s="508"/>
      <c r="KHC34" s="508"/>
      <c r="KHD34" s="508"/>
      <c r="KHE34" s="508"/>
      <c r="KHF34" s="508"/>
      <c r="KHG34" s="508"/>
      <c r="KHH34" s="508"/>
      <c r="KHI34" s="508"/>
      <c r="KHJ34" s="508"/>
      <c r="KHK34" s="508"/>
      <c r="KHL34" s="508"/>
      <c r="KHM34" s="508"/>
      <c r="KHN34" s="508"/>
      <c r="KHO34" s="508"/>
      <c r="KHP34" s="508"/>
      <c r="KHQ34" s="508"/>
      <c r="KHR34" s="508"/>
      <c r="KHS34" s="508"/>
      <c r="KHT34" s="508"/>
      <c r="KHU34" s="508"/>
      <c r="KHV34" s="508"/>
      <c r="KHW34" s="508"/>
      <c r="KHX34" s="508"/>
      <c r="KHY34" s="508"/>
      <c r="KHZ34" s="508"/>
      <c r="KIA34" s="508"/>
      <c r="KIB34" s="508"/>
      <c r="KIC34" s="508"/>
      <c r="KID34" s="508"/>
      <c r="KIE34" s="508"/>
      <c r="KIF34" s="508"/>
      <c r="KIG34" s="508"/>
      <c r="KIH34" s="508"/>
      <c r="KII34" s="508"/>
      <c r="KIJ34" s="508"/>
      <c r="KIK34" s="508"/>
      <c r="KIL34" s="508"/>
      <c r="KIM34" s="508"/>
      <c r="KIN34" s="508"/>
      <c r="KIO34" s="508"/>
      <c r="KIP34" s="508"/>
      <c r="KIQ34" s="508"/>
      <c r="KIR34" s="508"/>
      <c r="KIS34" s="508"/>
      <c r="KIT34" s="508"/>
      <c r="KIU34" s="508"/>
      <c r="KIV34" s="508"/>
      <c r="KIW34" s="508"/>
      <c r="KIX34" s="508"/>
      <c r="KIY34" s="508"/>
      <c r="KIZ34" s="508"/>
      <c r="KJA34" s="508"/>
      <c r="KJB34" s="508"/>
      <c r="KJC34" s="508"/>
      <c r="KJD34" s="508"/>
      <c r="KJE34" s="508"/>
      <c r="KJF34" s="508"/>
      <c r="KJG34" s="508"/>
      <c r="KJH34" s="508"/>
      <c r="KJI34" s="508"/>
      <c r="KJJ34" s="508"/>
      <c r="KJK34" s="508"/>
      <c r="KJL34" s="508"/>
      <c r="KJM34" s="508"/>
      <c r="KJN34" s="508"/>
      <c r="KJO34" s="508"/>
      <c r="KJP34" s="508"/>
      <c r="KJQ34" s="508"/>
      <c r="KJR34" s="508"/>
      <c r="KJS34" s="508"/>
      <c r="KJT34" s="508"/>
      <c r="KJU34" s="508"/>
      <c r="KJV34" s="508"/>
      <c r="KJW34" s="508"/>
      <c r="KJX34" s="508"/>
      <c r="KJY34" s="508"/>
      <c r="KJZ34" s="508"/>
      <c r="KKA34" s="508"/>
      <c r="KKB34" s="508"/>
      <c r="KKC34" s="508"/>
      <c r="KKD34" s="508"/>
      <c r="KKE34" s="508"/>
      <c r="KKF34" s="508"/>
      <c r="KKG34" s="508"/>
      <c r="KKH34" s="508"/>
      <c r="KKI34" s="508"/>
      <c r="KKJ34" s="508"/>
      <c r="KKK34" s="508"/>
      <c r="KKL34" s="508"/>
      <c r="KKM34" s="508"/>
      <c r="KKN34" s="508"/>
      <c r="KKO34" s="508"/>
      <c r="KKP34" s="508"/>
      <c r="KKQ34" s="508"/>
      <c r="KKR34" s="508"/>
      <c r="KKS34" s="508"/>
      <c r="KKT34" s="508"/>
      <c r="KKU34" s="508"/>
      <c r="KKV34" s="508"/>
      <c r="KKW34" s="508"/>
      <c r="KKX34" s="508"/>
      <c r="KKY34" s="508"/>
      <c r="KKZ34" s="508"/>
      <c r="KLA34" s="508"/>
      <c r="KLB34" s="508"/>
      <c r="KLC34" s="508"/>
      <c r="KLD34" s="508"/>
      <c r="KLE34" s="508"/>
      <c r="KLF34" s="508"/>
      <c r="KLG34" s="508"/>
      <c r="KLH34" s="508"/>
      <c r="KLI34" s="508"/>
      <c r="KLJ34" s="508"/>
      <c r="KLK34" s="508"/>
      <c r="KLL34" s="508"/>
      <c r="KLM34" s="508"/>
      <c r="KLN34" s="508"/>
      <c r="KLO34" s="508"/>
      <c r="KLP34" s="508"/>
      <c r="KLQ34" s="508"/>
      <c r="KLR34" s="508"/>
      <c r="KLS34" s="508"/>
      <c r="KLT34" s="508"/>
      <c r="KLU34" s="508"/>
      <c r="KLV34" s="508"/>
      <c r="KLW34" s="508"/>
      <c r="KLX34" s="508"/>
      <c r="KLY34" s="508"/>
      <c r="KLZ34" s="508"/>
      <c r="KMA34" s="508"/>
      <c r="KMB34" s="508"/>
      <c r="KMC34" s="508"/>
      <c r="KMD34" s="508"/>
      <c r="KME34" s="508"/>
      <c r="KMF34" s="508"/>
      <c r="KMG34" s="508"/>
      <c r="KMH34" s="508"/>
      <c r="KMI34" s="508"/>
      <c r="KMJ34" s="508"/>
      <c r="KMK34" s="508"/>
      <c r="KML34" s="508"/>
      <c r="KMM34" s="508"/>
      <c r="KMN34" s="508"/>
      <c r="KMO34" s="508"/>
      <c r="KMP34" s="508"/>
      <c r="KMQ34" s="508"/>
      <c r="KMR34" s="508"/>
      <c r="KMS34" s="508"/>
      <c r="KMT34" s="508"/>
      <c r="KMU34" s="508"/>
      <c r="KMV34" s="508"/>
      <c r="KMW34" s="508"/>
      <c r="KMX34" s="508"/>
      <c r="KMY34" s="508"/>
      <c r="KMZ34" s="508"/>
      <c r="KNA34" s="508"/>
      <c r="KNB34" s="508"/>
      <c r="KNC34" s="508"/>
      <c r="KND34" s="508"/>
      <c r="KNE34" s="508"/>
      <c r="KNF34" s="508"/>
      <c r="KNG34" s="508"/>
      <c r="KNH34" s="508"/>
      <c r="KNI34" s="508"/>
      <c r="KNJ34" s="508"/>
      <c r="KNK34" s="508"/>
      <c r="KNL34" s="508"/>
      <c r="KNM34" s="508"/>
      <c r="KNN34" s="508"/>
      <c r="KNO34" s="508"/>
      <c r="KNP34" s="508"/>
      <c r="KNQ34" s="508"/>
      <c r="KNR34" s="508"/>
      <c r="KNS34" s="508"/>
      <c r="KNT34" s="508"/>
      <c r="KNU34" s="508"/>
      <c r="KNV34" s="508"/>
      <c r="KNW34" s="508"/>
      <c r="KNX34" s="508"/>
      <c r="KNY34" s="508"/>
      <c r="KNZ34" s="508"/>
      <c r="KOA34" s="508"/>
      <c r="KOB34" s="508"/>
      <c r="KOC34" s="508"/>
      <c r="KOD34" s="508"/>
      <c r="KOE34" s="508"/>
      <c r="KOF34" s="508"/>
      <c r="KOG34" s="508"/>
      <c r="KOH34" s="508"/>
      <c r="KOI34" s="508"/>
      <c r="KOJ34" s="508"/>
      <c r="KOK34" s="508"/>
      <c r="KOL34" s="508"/>
      <c r="KOM34" s="508"/>
      <c r="KON34" s="508"/>
      <c r="KOO34" s="508"/>
      <c r="KOP34" s="508"/>
      <c r="KOQ34" s="508"/>
      <c r="KOR34" s="508"/>
      <c r="KOS34" s="508"/>
      <c r="KOT34" s="508"/>
      <c r="KOU34" s="508"/>
      <c r="KOV34" s="508"/>
      <c r="KOW34" s="508"/>
      <c r="KOX34" s="508"/>
      <c r="KOY34" s="508"/>
      <c r="KOZ34" s="508"/>
      <c r="KPA34" s="508"/>
      <c r="KPB34" s="508"/>
      <c r="KPC34" s="508"/>
      <c r="KPD34" s="508"/>
      <c r="KPE34" s="508"/>
      <c r="KPF34" s="508"/>
      <c r="KPG34" s="508"/>
      <c r="KPH34" s="508"/>
      <c r="KPI34" s="508"/>
      <c r="KPJ34" s="508"/>
      <c r="KPK34" s="508"/>
      <c r="KPL34" s="508"/>
      <c r="KPM34" s="508"/>
      <c r="KPN34" s="508"/>
      <c r="KPO34" s="508"/>
      <c r="KPP34" s="508"/>
      <c r="KPQ34" s="508"/>
      <c r="KPR34" s="508"/>
      <c r="KPS34" s="508"/>
      <c r="KPT34" s="508"/>
      <c r="KPU34" s="508"/>
      <c r="KPV34" s="508"/>
      <c r="KPW34" s="508"/>
      <c r="KPX34" s="508"/>
      <c r="KPY34" s="508"/>
      <c r="KPZ34" s="508"/>
      <c r="KQA34" s="508"/>
      <c r="KQB34" s="508"/>
      <c r="KQC34" s="508"/>
      <c r="KQD34" s="508"/>
      <c r="KQE34" s="508"/>
      <c r="KQF34" s="508"/>
      <c r="KQG34" s="508"/>
      <c r="KQH34" s="508"/>
      <c r="KQI34" s="508"/>
      <c r="KQJ34" s="508"/>
      <c r="KQK34" s="508"/>
      <c r="KQL34" s="508"/>
      <c r="KQM34" s="508"/>
      <c r="KQN34" s="508"/>
      <c r="KQO34" s="508"/>
      <c r="KQP34" s="508"/>
      <c r="KQQ34" s="508"/>
      <c r="KQR34" s="508"/>
      <c r="KQS34" s="508"/>
      <c r="KQT34" s="508"/>
      <c r="KQU34" s="508"/>
      <c r="KQV34" s="508"/>
      <c r="KQW34" s="508"/>
      <c r="KQX34" s="508"/>
      <c r="KQY34" s="508"/>
      <c r="KQZ34" s="508"/>
      <c r="KRA34" s="508"/>
      <c r="KRB34" s="508"/>
      <c r="KRC34" s="508"/>
      <c r="KRD34" s="508"/>
      <c r="KRE34" s="508"/>
      <c r="KRF34" s="508"/>
      <c r="KRG34" s="508"/>
      <c r="KRH34" s="508"/>
      <c r="KRI34" s="508"/>
      <c r="KRJ34" s="508"/>
      <c r="KRK34" s="508"/>
      <c r="KRL34" s="508"/>
      <c r="KRM34" s="508"/>
      <c r="KRN34" s="508"/>
      <c r="KRO34" s="508"/>
      <c r="KRP34" s="508"/>
      <c r="KRQ34" s="508"/>
      <c r="KRR34" s="508"/>
      <c r="KRS34" s="508"/>
      <c r="KRT34" s="508"/>
      <c r="KRU34" s="508"/>
      <c r="KRV34" s="508"/>
      <c r="KRW34" s="508"/>
      <c r="KRX34" s="508"/>
      <c r="KRY34" s="508"/>
      <c r="KRZ34" s="508"/>
      <c r="KSA34" s="508"/>
      <c r="KSB34" s="508"/>
      <c r="KSC34" s="508"/>
      <c r="KSD34" s="508"/>
      <c r="KSE34" s="508"/>
      <c r="KSF34" s="508"/>
      <c r="KSG34" s="508"/>
      <c r="KSH34" s="508"/>
      <c r="KSI34" s="508"/>
      <c r="KSJ34" s="508"/>
      <c r="KSK34" s="508"/>
      <c r="KSL34" s="508"/>
      <c r="KSM34" s="508"/>
      <c r="KSN34" s="508"/>
      <c r="KSO34" s="508"/>
      <c r="KSP34" s="508"/>
      <c r="KSQ34" s="508"/>
      <c r="KSR34" s="508"/>
      <c r="KSS34" s="508"/>
      <c r="KST34" s="508"/>
      <c r="KSU34" s="508"/>
      <c r="KSV34" s="508"/>
      <c r="KSW34" s="508"/>
      <c r="KSX34" s="508"/>
      <c r="KSY34" s="508"/>
      <c r="KSZ34" s="508"/>
      <c r="KTA34" s="508"/>
      <c r="KTB34" s="508"/>
      <c r="KTC34" s="508"/>
      <c r="KTD34" s="508"/>
      <c r="KTE34" s="508"/>
      <c r="KTF34" s="508"/>
      <c r="KTG34" s="508"/>
      <c r="KTH34" s="508"/>
      <c r="KTI34" s="508"/>
      <c r="KTJ34" s="508"/>
      <c r="KTK34" s="508"/>
      <c r="KTL34" s="508"/>
      <c r="KTM34" s="508"/>
      <c r="KTN34" s="508"/>
      <c r="KTO34" s="508"/>
      <c r="KTP34" s="508"/>
      <c r="KTQ34" s="508"/>
      <c r="KTR34" s="508"/>
      <c r="KTS34" s="508"/>
      <c r="KTT34" s="508"/>
      <c r="KTU34" s="508"/>
      <c r="KTV34" s="508"/>
      <c r="KTW34" s="508"/>
      <c r="KTX34" s="508"/>
      <c r="KTY34" s="508"/>
      <c r="KTZ34" s="508"/>
      <c r="KUA34" s="508"/>
      <c r="KUB34" s="508"/>
      <c r="KUC34" s="508"/>
      <c r="KUD34" s="508"/>
      <c r="KUE34" s="508"/>
      <c r="KUF34" s="508"/>
      <c r="KUG34" s="508"/>
      <c r="KUH34" s="508"/>
      <c r="KUI34" s="508"/>
      <c r="KUJ34" s="508"/>
      <c r="KUK34" s="508"/>
      <c r="KUL34" s="508"/>
      <c r="KUM34" s="508"/>
      <c r="KUN34" s="508"/>
      <c r="KUO34" s="508"/>
      <c r="KUP34" s="508"/>
      <c r="KUQ34" s="508"/>
      <c r="KUR34" s="508"/>
      <c r="KUS34" s="508"/>
      <c r="KUT34" s="508"/>
      <c r="KUU34" s="508"/>
      <c r="KUV34" s="508"/>
      <c r="KUW34" s="508"/>
      <c r="KUX34" s="508"/>
      <c r="KUY34" s="508"/>
      <c r="KUZ34" s="508"/>
      <c r="KVA34" s="508"/>
      <c r="KVB34" s="508"/>
      <c r="KVC34" s="508"/>
      <c r="KVD34" s="508"/>
      <c r="KVE34" s="508"/>
      <c r="KVF34" s="508"/>
      <c r="KVG34" s="508"/>
      <c r="KVH34" s="508"/>
      <c r="KVI34" s="508"/>
      <c r="KVJ34" s="508"/>
      <c r="KVK34" s="508"/>
      <c r="KVL34" s="508"/>
      <c r="KVM34" s="508"/>
      <c r="KVN34" s="508"/>
      <c r="KVO34" s="508"/>
      <c r="KVP34" s="508"/>
      <c r="KVQ34" s="508"/>
      <c r="KVR34" s="508"/>
      <c r="KVS34" s="508"/>
      <c r="KVT34" s="508"/>
      <c r="KVU34" s="508"/>
      <c r="KVV34" s="508"/>
      <c r="KVW34" s="508"/>
      <c r="KVX34" s="508"/>
      <c r="KVY34" s="508"/>
      <c r="KVZ34" s="508"/>
      <c r="KWA34" s="508"/>
      <c r="KWB34" s="508"/>
      <c r="KWC34" s="508"/>
      <c r="KWD34" s="508"/>
      <c r="KWE34" s="508"/>
      <c r="KWF34" s="508"/>
      <c r="KWG34" s="508"/>
      <c r="KWH34" s="508"/>
      <c r="KWI34" s="508"/>
      <c r="KWJ34" s="508"/>
      <c r="KWK34" s="508"/>
      <c r="KWL34" s="508"/>
      <c r="KWM34" s="508"/>
      <c r="KWN34" s="508"/>
      <c r="KWO34" s="508"/>
      <c r="KWP34" s="508"/>
      <c r="KWQ34" s="508"/>
      <c r="KWR34" s="508"/>
      <c r="KWS34" s="508"/>
      <c r="KWT34" s="508"/>
      <c r="KWU34" s="508"/>
      <c r="KWV34" s="508"/>
      <c r="KWW34" s="508"/>
      <c r="KWX34" s="508"/>
      <c r="KWY34" s="508"/>
      <c r="KWZ34" s="508"/>
      <c r="KXA34" s="508"/>
      <c r="KXB34" s="508"/>
      <c r="KXC34" s="508"/>
      <c r="KXD34" s="508"/>
      <c r="KXE34" s="508"/>
      <c r="KXF34" s="508"/>
      <c r="KXG34" s="508"/>
      <c r="KXH34" s="508"/>
      <c r="KXI34" s="508"/>
      <c r="KXJ34" s="508"/>
      <c r="KXK34" s="508"/>
      <c r="KXL34" s="508"/>
      <c r="KXM34" s="508"/>
      <c r="KXN34" s="508"/>
      <c r="KXO34" s="508"/>
      <c r="KXP34" s="508"/>
      <c r="KXQ34" s="508"/>
      <c r="KXR34" s="508"/>
      <c r="KXS34" s="508"/>
      <c r="KXT34" s="508"/>
      <c r="KXU34" s="508"/>
      <c r="KXV34" s="508"/>
      <c r="KXW34" s="508"/>
      <c r="KXX34" s="508"/>
      <c r="KXY34" s="508"/>
      <c r="KXZ34" s="508"/>
      <c r="KYA34" s="508"/>
      <c r="KYB34" s="508"/>
      <c r="KYC34" s="508"/>
      <c r="KYD34" s="508"/>
      <c r="KYE34" s="508"/>
      <c r="KYF34" s="508"/>
      <c r="KYG34" s="508"/>
      <c r="KYH34" s="508"/>
      <c r="KYI34" s="508"/>
      <c r="KYJ34" s="508"/>
      <c r="KYK34" s="508"/>
      <c r="KYL34" s="508"/>
      <c r="KYM34" s="508"/>
      <c r="KYN34" s="508"/>
      <c r="KYO34" s="508"/>
      <c r="KYP34" s="508"/>
      <c r="KYQ34" s="508"/>
      <c r="KYR34" s="508"/>
      <c r="KYS34" s="508"/>
      <c r="KYT34" s="508"/>
      <c r="KYU34" s="508"/>
      <c r="KYV34" s="508"/>
      <c r="KYW34" s="508"/>
      <c r="KYX34" s="508"/>
      <c r="KYY34" s="508"/>
      <c r="KYZ34" s="508"/>
      <c r="KZA34" s="508"/>
      <c r="KZB34" s="508"/>
      <c r="KZC34" s="508"/>
      <c r="KZD34" s="508"/>
      <c r="KZE34" s="508"/>
      <c r="KZF34" s="508"/>
      <c r="KZG34" s="508"/>
      <c r="KZH34" s="508"/>
      <c r="KZI34" s="508"/>
      <c r="KZJ34" s="508"/>
      <c r="KZK34" s="508"/>
      <c r="KZL34" s="508"/>
      <c r="KZM34" s="508"/>
      <c r="KZN34" s="508"/>
      <c r="KZO34" s="508"/>
      <c r="KZP34" s="508"/>
      <c r="KZQ34" s="508"/>
      <c r="KZR34" s="508"/>
      <c r="KZS34" s="508"/>
      <c r="KZT34" s="508"/>
      <c r="KZU34" s="508"/>
      <c r="KZV34" s="508"/>
      <c r="KZW34" s="508"/>
      <c r="KZX34" s="508"/>
      <c r="KZY34" s="508"/>
      <c r="KZZ34" s="508"/>
      <c r="LAA34" s="508"/>
      <c r="LAB34" s="508"/>
      <c r="LAC34" s="508"/>
      <c r="LAD34" s="508"/>
      <c r="LAE34" s="508"/>
      <c r="LAF34" s="508"/>
      <c r="LAG34" s="508"/>
      <c r="LAH34" s="508"/>
      <c r="LAI34" s="508"/>
      <c r="LAJ34" s="508"/>
      <c r="LAK34" s="508"/>
      <c r="LAL34" s="508"/>
      <c r="LAM34" s="508"/>
      <c r="LAN34" s="508"/>
      <c r="LAO34" s="508"/>
      <c r="LAP34" s="508"/>
      <c r="LAQ34" s="508"/>
      <c r="LAR34" s="508"/>
      <c r="LAS34" s="508"/>
      <c r="LAT34" s="508"/>
      <c r="LAU34" s="508"/>
      <c r="LAV34" s="508"/>
      <c r="LAW34" s="508"/>
      <c r="LAX34" s="508"/>
      <c r="LAY34" s="508"/>
      <c r="LAZ34" s="508"/>
      <c r="LBA34" s="508"/>
      <c r="LBB34" s="508"/>
      <c r="LBC34" s="508"/>
      <c r="LBD34" s="508"/>
      <c r="LBE34" s="508"/>
      <c r="LBF34" s="508"/>
      <c r="LBG34" s="508"/>
      <c r="LBH34" s="508"/>
      <c r="LBI34" s="508"/>
      <c r="LBJ34" s="508"/>
      <c r="LBK34" s="508"/>
      <c r="LBL34" s="508"/>
      <c r="LBM34" s="508"/>
      <c r="LBN34" s="508"/>
      <c r="LBO34" s="508"/>
      <c r="LBP34" s="508"/>
      <c r="LBQ34" s="508"/>
      <c r="LBR34" s="508"/>
      <c r="LBS34" s="508"/>
      <c r="LBT34" s="508"/>
      <c r="LBU34" s="508"/>
      <c r="LBV34" s="508"/>
      <c r="LBW34" s="508"/>
      <c r="LBX34" s="508"/>
      <c r="LBY34" s="508"/>
      <c r="LBZ34" s="508"/>
      <c r="LCA34" s="508"/>
      <c r="LCB34" s="508"/>
      <c r="LCC34" s="508"/>
      <c r="LCD34" s="508"/>
      <c r="LCE34" s="508"/>
      <c r="LCF34" s="508"/>
      <c r="LCG34" s="508"/>
      <c r="LCH34" s="508"/>
      <c r="LCI34" s="508"/>
      <c r="LCJ34" s="508"/>
      <c r="LCK34" s="508"/>
      <c r="LCL34" s="508"/>
      <c r="LCM34" s="508"/>
      <c r="LCN34" s="508"/>
      <c r="LCO34" s="508"/>
      <c r="LCP34" s="508"/>
      <c r="LCQ34" s="508"/>
      <c r="LCR34" s="508"/>
      <c r="LCS34" s="508"/>
      <c r="LCT34" s="508"/>
      <c r="LCU34" s="508"/>
      <c r="LCV34" s="508"/>
      <c r="LCW34" s="508"/>
      <c r="LCX34" s="508"/>
      <c r="LCY34" s="508"/>
      <c r="LCZ34" s="508"/>
      <c r="LDA34" s="508"/>
      <c r="LDB34" s="508"/>
      <c r="LDC34" s="508"/>
      <c r="LDD34" s="508"/>
      <c r="LDE34" s="508"/>
      <c r="LDF34" s="508"/>
      <c r="LDG34" s="508"/>
      <c r="LDH34" s="508"/>
      <c r="LDI34" s="508"/>
      <c r="LDJ34" s="508"/>
      <c r="LDK34" s="508"/>
      <c r="LDL34" s="508"/>
      <c r="LDM34" s="508"/>
      <c r="LDN34" s="508"/>
      <c r="LDO34" s="508"/>
      <c r="LDP34" s="508"/>
      <c r="LDQ34" s="508"/>
      <c r="LDR34" s="508"/>
      <c r="LDS34" s="508"/>
      <c r="LDT34" s="508"/>
      <c r="LDU34" s="508"/>
      <c r="LDV34" s="508"/>
      <c r="LDW34" s="508"/>
      <c r="LDX34" s="508"/>
      <c r="LDY34" s="508"/>
      <c r="LDZ34" s="508"/>
      <c r="LEA34" s="508"/>
      <c r="LEB34" s="508"/>
      <c r="LEC34" s="508"/>
      <c r="LED34" s="508"/>
      <c r="LEE34" s="508"/>
      <c r="LEF34" s="508"/>
      <c r="LEG34" s="508"/>
      <c r="LEH34" s="508"/>
      <c r="LEI34" s="508"/>
      <c r="LEJ34" s="508"/>
      <c r="LEK34" s="508"/>
      <c r="LEL34" s="508"/>
      <c r="LEM34" s="508"/>
      <c r="LEN34" s="508"/>
      <c r="LEO34" s="508"/>
      <c r="LEP34" s="508"/>
      <c r="LEQ34" s="508"/>
      <c r="LER34" s="508"/>
      <c r="LES34" s="508"/>
      <c r="LET34" s="508"/>
      <c r="LEU34" s="508"/>
      <c r="LEV34" s="508"/>
      <c r="LEW34" s="508"/>
      <c r="LEX34" s="508"/>
      <c r="LEY34" s="508"/>
      <c r="LEZ34" s="508"/>
      <c r="LFA34" s="508"/>
      <c r="LFB34" s="508"/>
      <c r="LFC34" s="508"/>
      <c r="LFD34" s="508"/>
      <c r="LFE34" s="508"/>
      <c r="LFF34" s="508"/>
      <c r="LFG34" s="508"/>
      <c r="LFH34" s="508"/>
      <c r="LFI34" s="508"/>
      <c r="LFJ34" s="508"/>
      <c r="LFK34" s="508"/>
      <c r="LFL34" s="508"/>
      <c r="LFM34" s="508"/>
      <c r="LFN34" s="508"/>
      <c r="LFO34" s="508"/>
      <c r="LFP34" s="508"/>
      <c r="LFQ34" s="508"/>
      <c r="LFR34" s="508"/>
      <c r="LFS34" s="508"/>
      <c r="LFT34" s="508"/>
      <c r="LFU34" s="508"/>
      <c r="LFV34" s="508"/>
      <c r="LFW34" s="508"/>
      <c r="LFX34" s="508"/>
      <c r="LFY34" s="508"/>
      <c r="LFZ34" s="508"/>
      <c r="LGA34" s="508"/>
      <c r="LGB34" s="508"/>
      <c r="LGC34" s="508"/>
      <c r="LGD34" s="508"/>
      <c r="LGE34" s="508"/>
      <c r="LGF34" s="508"/>
      <c r="LGG34" s="508"/>
      <c r="LGH34" s="508"/>
      <c r="LGI34" s="508"/>
      <c r="LGJ34" s="508"/>
      <c r="LGK34" s="508"/>
      <c r="LGL34" s="508"/>
      <c r="LGM34" s="508"/>
      <c r="LGN34" s="508"/>
      <c r="LGO34" s="508"/>
      <c r="LGP34" s="508"/>
      <c r="LGQ34" s="508"/>
      <c r="LGR34" s="508"/>
      <c r="LGS34" s="508"/>
      <c r="LGT34" s="508"/>
      <c r="LGU34" s="508"/>
      <c r="LGV34" s="508"/>
      <c r="LGW34" s="508"/>
      <c r="LGX34" s="508"/>
      <c r="LGY34" s="508"/>
      <c r="LGZ34" s="508"/>
      <c r="LHA34" s="508"/>
      <c r="LHB34" s="508"/>
      <c r="LHC34" s="508"/>
      <c r="LHD34" s="508"/>
      <c r="LHE34" s="508"/>
      <c r="LHF34" s="508"/>
      <c r="LHG34" s="508"/>
      <c r="LHH34" s="508"/>
      <c r="LHI34" s="508"/>
      <c r="LHJ34" s="508"/>
      <c r="LHK34" s="508"/>
      <c r="LHL34" s="508"/>
      <c r="LHM34" s="508"/>
      <c r="LHN34" s="508"/>
      <c r="LHO34" s="508"/>
      <c r="LHP34" s="508"/>
      <c r="LHQ34" s="508"/>
      <c r="LHR34" s="508"/>
      <c r="LHS34" s="508"/>
      <c r="LHT34" s="508"/>
      <c r="LHU34" s="508"/>
      <c r="LHV34" s="508"/>
      <c r="LHW34" s="508"/>
      <c r="LHX34" s="508"/>
      <c r="LHY34" s="508"/>
      <c r="LHZ34" s="508"/>
      <c r="LIA34" s="508"/>
      <c r="LIB34" s="508"/>
      <c r="LIC34" s="508"/>
      <c r="LID34" s="508"/>
      <c r="LIE34" s="508"/>
      <c r="LIF34" s="508"/>
      <c r="LIG34" s="508"/>
      <c r="LIH34" s="508"/>
      <c r="LII34" s="508"/>
      <c r="LIJ34" s="508"/>
      <c r="LIK34" s="508"/>
      <c r="LIL34" s="508"/>
      <c r="LIM34" s="508"/>
      <c r="LIN34" s="508"/>
      <c r="LIO34" s="508"/>
      <c r="LIP34" s="508"/>
      <c r="LIQ34" s="508"/>
      <c r="LIR34" s="508"/>
      <c r="LIS34" s="508"/>
      <c r="LIT34" s="508"/>
      <c r="LIU34" s="508"/>
      <c r="LIV34" s="508"/>
      <c r="LIW34" s="508"/>
      <c r="LIX34" s="508"/>
      <c r="LIY34" s="508"/>
      <c r="LIZ34" s="508"/>
      <c r="LJA34" s="508"/>
      <c r="LJB34" s="508"/>
      <c r="LJC34" s="508"/>
      <c r="LJD34" s="508"/>
      <c r="LJE34" s="508"/>
      <c r="LJF34" s="508"/>
      <c r="LJG34" s="508"/>
      <c r="LJH34" s="508"/>
      <c r="LJI34" s="508"/>
      <c r="LJJ34" s="508"/>
      <c r="LJK34" s="508"/>
      <c r="LJL34" s="508"/>
      <c r="LJM34" s="508"/>
      <c r="LJN34" s="508"/>
      <c r="LJO34" s="508"/>
      <c r="LJP34" s="508"/>
      <c r="LJQ34" s="508"/>
      <c r="LJR34" s="508"/>
      <c r="LJS34" s="508"/>
      <c r="LJT34" s="508"/>
      <c r="LJU34" s="508"/>
      <c r="LJV34" s="508"/>
      <c r="LJW34" s="508"/>
      <c r="LJX34" s="508"/>
      <c r="LJY34" s="508"/>
      <c r="LJZ34" s="508"/>
      <c r="LKA34" s="508"/>
      <c r="LKB34" s="508"/>
      <c r="LKC34" s="508"/>
      <c r="LKD34" s="508"/>
      <c r="LKE34" s="508"/>
      <c r="LKF34" s="508"/>
      <c r="LKG34" s="508"/>
      <c r="LKH34" s="508"/>
      <c r="LKI34" s="508"/>
      <c r="LKJ34" s="508"/>
      <c r="LKK34" s="508"/>
      <c r="LKL34" s="508"/>
      <c r="LKM34" s="508"/>
      <c r="LKN34" s="508"/>
      <c r="LKO34" s="508"/>
      <c r="LKP34" s="508"/>
      <c r="LKQ34" s="508"/>
      <c r="LKR34" s="508"/>
      <c r="LKS34" s="508"/>
      <c r="LKT34" s="508"/>
      <c r="LKU34" s="508"/>
      <c r="LKV34" s="508"/>
      <c r="LKW34" s="508"/>
      <c r="LKX34" s="508"/>
      <c r="LKY34" s="508"/>
      <c r="LKZ34" s="508"/>
      <c r="LLA34" s="508"/>
      <c r="LLB34" s="508"/>
      <c r="LLC34" s="508"/>
      <c r="LLD34" s="508"/>
      <c r="LLE34" s="508"/>
      <c r="LLF34" s="508"/>
      <c r="LLG34" s="508"/>
      <c r="LLH34" s="508"/>
      <c r="LLI34" s="508"/>
      <c r="LLJ34" s="508"/>
      <c r="LLK34" s="508"/>
      <c r="LLL34" s="508"/>
      <c r="LLM34" s="508"/>
      <c r="LLN34" s="508"/>
      <c r="LLO34" s="508"/>
      <c r="LLP34" s="508"/>
      <c r="LLQ34" s="508"/>
      <c r="LLR34" s="508"/>
      <c r="LLS34" s="508"/>
      <c r="LLT34" s="508"/>
      <c r="LLU34" s="508"/>
      <c r="LLV34" s="508"/>
      <c r="LLW34" s="508"/>
      <c r="LLX34" s="508"/>
      <c r="LLY34" s="508"/>
      <c r="LLZ34" s="508"/>
      <c r="LMA34" s="508"/>
      <c r="LMB34" s="508"/>
      <c r="LMC34" s="508"/>
      <c r="LMD34" s="508"/>
      <c r="LME34" s="508"/>
      <c r="LMF34" s="508"/>
      <c r="LMG34" s="508"/>
      <c r="LMH34" s="508"/>
      <c r="LMI34" s="508"/>
      <c r="LMJ34" s="508"/>
      <c r="LMK34" s="508"/>
      <c r="LML34" s="508"/>
      <c r="LMM34" s="508"/>
      <c r="LMN34" s="508"/>
      <c r="LMO34" s="508"/>
      <c r="LMP34" s="508"/>
      <c r="LMQ34" s="508"/>
      <c r="LMR34" s="508"/>
      <c r="LMS34" s="508"/>
      <c r="LMT34" s="508"/>
      <c r="LMU34" s="508"/>
      <c r="LMV34" s="508"/>
      <c r="LMW34" s="508"/>
      <c r="LMX34" s="508"/>
      <c r="LMY34" s="508"/>
      <c r="LMZ34" s="508"/>
      <c r="LNA34" s="508"/>
      <c r="LNB34" s="508"/>
      <c r="LNC34" s="508"/>
      <c r="LND34" s="508"/>
      <c r="LNE34" s="508"/>
      <c r="LNF34" s="508"/>
      <c r="LNG34" s="508"/>
      <c r="LNH34" s="508"/>
      <c r="LNI34" s="508"/>
      <c r="LNJ34" s="508"/>
      <c r="LNK34" s="508"/>
      <c r="LNL34" s="508"/>
      <c r="LNM34" s="508"/>
      <c r="LNN34" s="508"/>
      <c r="LNO34" s="508"/>
      <c r="LNP34" s="508"/>
      <c r="LNQ34" s="508"/>
      <c r="LNR34" s="508"/>
      <c r="LNS34" s="508"/>
      <c r="LNT34" s="508"/>
      <c r="LNU34" s="508"/>
      <c r="LNV34" s="508"/>
      <c r="LNW34" s="508"/>
      <c r="LNX34" s="508"/>
      <c r="LNY34" s="508"/>
      <c r="LNZ34" s="508"/>
      <c r="LOA34" s="508"/>
      <c r="LOB34" s="508"/>
      <c r="LOC34" s="508"/>
      <c r="LOD34" s="508"/>
      <c r="LOE34" s="508"/>
      <c r="LOF34" s="508"/>
      <c r="LOG34" s="508"/>
      <c r="LOH34" s="508"/>
      <c r="LOI34" s="508"/>
      <c r="LOJ34" s="508"/>
      <c r="LOK34" s="508"/>
      <c r="LOL34" s="508"/>
      <c r="LOM34" s="508"/>
      <c r="LON34" s="508"/>
      <c r="LOO34" s="508"/>
      <c r="LOP34" s="508"/>
      <c r="LOQ34" s="508"/>
      <c r="LOR34" s="508"/>
      <c r="LOS34" s="508"/>
      <c r="LOT34" s="508"/>
      <c r="LOU34" s="508"/>
      <c r="LOV34" s="508"/>
      <c r="LOW34" s="508"/>
      <c r="LOX34" s="508"/>
      <c r="LOY34" s="508"/>
      <c r="LOZ34" s="508"/>
      <c r="LPA34" s="508"/>
      <c r="LPB34" s="508"/>
      <c r="LPC34" s="508"/>
      <c r="LPD34" s="508"/>
      <c r="LPE34" s="508"/>
      <c r="LPF34" s="508"/>
      <c r="LPG34" s="508"/>
      <c r="LPH34" s="508"/>
      <c r="LPI34" s="508"/>
      <c r="LPJ34" s="508"/>
      <c r="LPK34" s="508"/>
      <c r="LPL34" s="508"/>
      <c r="LPM34" s="508"/>
      <c r="LPN34" s="508"/>
      <c r="LPO34" s="508"/>
      <c r="LPP34" s="508"/>
      <c r="LPQ34" s="508"/>
      <c r="LPR34" s="508"/>
      <c r="LPS34" s="508"/>
      <c r="LPT34" s="508"/>
      <c r="LPU34" s="508"/>
      <c r="LPV34" s="508"/>
      <c r="LPW34" s="508"/>
      <c r="LPX34" s="508"/>
      <c r="LPY34" s="508"/>
      <c r="LPZ34" s="508"/>
      <c r="LQA34" s="508"/>
      <c r="LQB34" s="508"/>
      <c r="LQC34" s="508"/>
      <c r="LQD34" s="508"/>
      <c r="LQE34" s="508"/>
      <c r="LQF34" s="508"/>
      <c r="LQG34" s="508"/>
      <c r="LQH34" s="508"/>
      <c r="LQI34" s="508"/>
      <c r="LQJ34" s="508"/>
      <c r="LQK34" s="508"/>
      <c r="LQL34" s="508"/>
      <c r="LQM34" s="508"/>
      <c r="LQN34" s="508"/>
      <c r="LQO34" s="508"/>
      <c r="LQP34" s="508"/>
      <c r="LQQ34" s="508"/>
      <c r="LQR34" s="508"/>
      <c r="LQS34" s="508"/>
      <c r="LQT34" s="508"/>
      <c r="LQU34" s="508"/>
      <c r="LQV34" s="508"/>
      <c r="LQW34" s="508"/>
      <c r="LQX34" s="508"/>
      <c r="LQY34" s="508"/>
      <c r="LQZ34" s="508"/>
      <c r="LRA34" s="508"/>
      <c r="LRB34" s="508"/>
      <c r="LRC34" s="508"/>
      <c r="LRD34" s="508"/>
      <c r="LRE34" s="508"/>
      <c r="LRF34" s="508"/>
      <c r="LRG34" s="508"/>
      <c r="LRH34" s="508"/>
      <c r="LRI34" s="508"/>
      <c r="LRJ34" s="508"/>
      <c r="LRK34" s="508"/>
      <c r="LRL34" s="508"/>
      <c r="LRM34" s="508"/>
      <c r="LRN34" s="508"/>
      <c r="LRO34" s="508"/>
      <c r="LRP34" s="508"/>
      <c r="LRQ34" s="508"/>
      <c r="LRR34" s="508"/>
      <c r="LRS34" s="508"/>
      <c r="LRT34" s="508"/>
      <c r="LRU34" s="508"/>
      <c r="LRV34" s="508"/>
      <c r="LRW34" s="508"/>
      <c r="LRX34" s="508"/>
      <c r="LRY34" s="508"/>
      <c r="LRZ34" s="508"/>
      <c r="LSA34" s="508"/>
      <c r="LSB34" s="508"/>
      <c r="LSC34" s="508"/>
      <c r="LSD34" s="508"/>
      <c r="LSE34" s="508"/>
      <c r="LSF34" s="508"/>
      <c r="LSG34" s="508"/>
      <c r="LSH34" s="508"/>
      <c r="LSI34" s="508"/>
      <c r="LSJ34" s="508"/>
      <c r="LSK34" s="508"/>
      <c r="LSL34" s="508"/>
      <c r="LSM34" s="508"/>
      <c r="LSN34" s="508"/>
      <c r="LSO34" s="508"/>
      <c r="LSP34" s="508"/>
      <c r="LSQ34" s="508"/>
      <c r="LSR34" s="508"/>
      <c r="LSS34" s="508"/>
      <c r="LST34" s="508"/>
      <c r="LSU34" s="508"/>
      <c r="LSV34" s="508"/>
      <c r="LSW34" s="508"/>
      <c r="LSX34" s="508"/>
      <c r="LSY34" s="508"/>
      <c r="LSZ34" s="508"/>
      <c r="LTA34" s="508"/>
      <c r="LTB34" s="508"/>
      <c r="LTC34" s="508"/>
      <c r="LTD34" s="508"/>
      <c r="LTE34" s="508"/>
      <c r="LTF34" s="508"/>
      <c r="LTG34" s="508"/>
      <c r="LTH34" s="508"/>
      <c r="LTI34" s="508"/>
      <c r="LTJ34" s="508"/>
      <c r="LTK34" s="508"/>
      <c r="LTL34" s="508"/>
      <c r="LTM34" s="508"/>
      <c r="LTN34" s="508"/>
      <c r="LTO34" s="508"/>
      <c r="LTP34" s="508"/>
      <c r="LTQ34" s="508"/>
      <c r="LTR34" s="508"/>
      <c r="LTS34" s="508"/>
      <c r="LTT34" s="508"/>
      <c r="LTU34" s="508"/>
      <c r="LTV34" s="508"/>
      <c r="LTW34" s="508"/>
      <c r="LTX34" s="508"/>
      <c r="LTY34" s="508"/>
      <c r="LTZ34" s="508"/>
      <c r="LUA34" s="508"/>
      <c r="LUB34" s="508"/>
      <c r="LUC34" s="508"/>
      <c r="LUD34" s="508"/>
      <c r="LUE34" s="508"/>
      <c r="LUF34" s="508"/>
      <c r="LUG34" s="508"/>
      <c r="LUH34" s="508"/>
      <c r="LUI34" s="508"/>
      <c r="LUJ34" s="508"/>
      <c r="LUK34" s="508"/>
      <c r="LUL34" s="508"/>
      <c r="LUM34" s="508"/>
      <c r="LUN34" s="508"/>
      <c r="LUO34" s="508"/>
      <c r="LUP34" s="508"/>
      <c r="LUQ34" s="508"/>
      <c r="LUR34" s="508"/>
      <c r="LUS34" s="508"/>
      <c r="LUT34" s="508"/>
      <c r="LUU34" s="508"/>
      <c r="LUV34" s="508"/>
      <c r="LUW34" s="508"/>
      <c r="LUX34" s="508"/>
      <c r="LUY34" s="508"/>
      <c r="LUZ34" s="508"/>
      <c r="LVA34" s="508"/>
      <c r="LVB34" s="508"/>
      <c r="LVC34" s="508"/>
      <c r="LVD34" s="508"/>
      <c r="LVE34" s="508"/>
      <c r="LVF34" s="508"/>
      <c r="LVG34" s="508"/>
      <c r="LVH34" s="508"/>
      <c r="LVI34" s="508"/>
      <c r="LVJ34" s="508"/>
      <c r="LVK34" s="508"/>
      <c r="LVL34" s="508"/>
      <c r="LVM34" s="508"/>
      <c r="LVN34" s="508"/>
      <c r="LVO34" s="508"/>
      <c r="LVP34" s="508"/>
      <c r="LVQ34" s="508"/>
      <c r="LVR34" s="508"/>
      <c r="LVS34" s="508"/>
      <c r="LVT34" s="508"/>
      <c r="LVU34" s="508"/>
      <c r="LVV34" s="508"/>
      <c r="LVW34" s="508"/>
      <c r="LVX34" s="508"/>
      <c r="LVY34" s="508"/>
      <c r="LVZ34" s="508"/>
      <c r="LWA34" s="508"/>
      <c r="LWB34" s="508"/>
      <c r="LWC34" s="508"/>
      <c r="LWD34" s="508"/>
      <c r="LWE34" s="508"/>
      <c r="LWF34" s="508"/>
      <c r="LWG34" s="508"/>
      <c r="LWH34" s="508"/>
      <c r="LWI34" s="508"/>
      <c r="LWJ34" s="508"/>
      <c r="LWK34" s="508"/>
      <c r="LWL34" s="508"/>
      <c r="LWM34" s="508"/>
      <c r="LWN34" s="508"/>
      <c r="LWO34" s="508"/>
      <c r="LWP34" s="508"/>
      <c r="LWQ34" s="508"/>
      <c r="LWR34" s="508"/>
      <c r="LWS34" s="508"/>
      <c r="LWT34" s="508"/>
      <c r="LWU34" s="508"/>
      <c r="LWV34" s="508"/>
      <c r="LWW34" s="508"/>
      <c r="LWX34" s="508"/>
      <c r="LWY34" s="508"/>
      <c r="LWZ34" s="508"/>
      <c r="LXA34" s="508"/>
      <c r="LXB34" s="508"/>
      <c r="LXC34" s="508"/>
      <c r="LXD34" s="508"/>
      <c r="LXE34" s="508"/>
      <c r="LXF34" s="508"/>
      <c r="LXG34" s="508"/>
      <c r="LXH34" s="508"/>
      <c r="LXI34" s="508"/>
      <c r="LXJ34" s="508"/>
      <c r="LXK34" s="508"/>
      <c r="LXL34" s="508"/>
      <c r="LXM34" s="508"/>
      <c r="LXN34" s="508"/>
      <c r="LXO34" s="508"/>
      <c r="LXP34" s="508"/>
      <c r="LXQ34" s="508"/>
      <c r="LXR34" s="508"/>
      <c r="LXS34" s="508"/>
      <c r="LXT34" s="508"/>
      <c r="LXU34" s="508"/>
      <c r="LXV34" s="508"/>
      <c r="LXW34" s="508"/>
      <c r="LXX34" s="508"/>
      <c r="LXY34" s="508"/>
      <c r="LXZ34" s="508"/>
      <c r="LYA34" s="508"/>
      <c r="LYB34" s="508"/>
      <c r="LYC34" s="508"/>
      <c r="LYD34" s="508"/>
      <c r="LYE34" s="508"/>
      <c r="LYF34" s="508"/>
      <c r="LYG34" s="508"/>
      <c r="LYH34" s="508"/>
      <c r="LYI34" s="508"/>
      <c r="LYJ34" s="508"/>
      <c r="LYK34" s="508"/>
      <c r="LYL34" s="508"/>
      <c r="LYM34" s="508"/>
      <c r="LYN34" s="508"/>
      <c r="LYO34" s="508"/>
      <c r="LYP34" s="508"/>
      <c r="LYQ34" s="508"/>
      <c r="LYR34" s="508"/>
      <c r="LYS34" s="508"/>
      <c r="LYT34" s="508"/>
      <c r="LYU34" s="508"/>
      <c r="LYV34" s="508"/>
      <c r="LYW34" s="508"/>
      <c r="LYX34" s="508"/>
      <c r="LYY34" s="508"/>
      <c r="LYZ34" s="508"/>
      <c r="LZA34" s="508"/>
      <c r="LZB34" s="508"/>
      <c r="LZC34" s="508"/>
      <c r="LZD34" s="508"/>
      <c r="LZE34" s="508"/>
      <c r="LZF34" s="508"/>
      <c r="LZG34" s="508"/>
      <c r="LZH34" s="508"/>
      <c r="LZI34" s="508"/>
      <c r="LZJ34" s="508"/>
      <c r="LZK34" s="508"/>
      <c r="LZL34" s="508"/>
      <c r="LZM34" s="508"/>
      <c r="LZN34" s="508"/>
      <c r="LZO34" s="508"/>
      <c r="LZP34" s="508"/>
      <c r="LZQ34" s="508"/>
      <c r="LZR34" s="508"/>
      <c r="LZS34" s="508"/>
      <c r="LZT34" s="508"/>
      <c r="LZU34" s="508"/>
      <c r="LZV34" s="508"/>
      <c r="LZW34" s="508"/>
      <c r="LZX34" s="508"/>
      <c r="LZY34" s="508"/>
      <c r="LZZ34" s="508"/>
      <c r="MAA34" s="508"/>
      <c r="MAB34" s="508"/>
      <c r="MAC34" s="508"/>
      <c r="MAD34" s="508"/>
      <c r="MAE34" s="508"/>
      <c r="MAF34" s="508"/>
      <c r="MAG34" s="508"/>
      <c r="MAH34" s="508"/>
      <c r="MAI34" s="508"/>
      <c r="MAJ34" s="508"/>
      <c r="MAK34" s="508"/>
      <c r="MAL34" s="508"/>
      <c r="MAM34" s="508"/>
      <c r="MAN34" s="508"/>
      <c r="MAO34" s="508"/>
      <c r="MAP34" s="508"/>
      <c r="MAQ34" s="508"/>
      <c r="MAR34" s="508"/>
      <c r="MAS34" s="508"/>
      <c r="MAT34" s="508"/>
      <c r="MAU34" s="508"/>
      <c r="MAV34" s="508"/>
      <c r="MAW34" s="508"/>
      <c r="MAX34" s="508"/>
      <c r="MAY34" s="508"/>
      <c r="MAZ34" s="508"/>
      <c r="MBA34" s="508"/>
      <c r="MBB34" s="508"/>
      <c r="MBC34" s="508"/>
      <c r="MBD34" s="508"/>
      <c r="MBE34" s="508"/>
      <c r="MBF34" s="508"/>
      <c r="MBG34" s="508"/>
      <c r="MBH34" s="508"/>
      <c r="MBI34" s="508"/>
      <c r="MBJ34" s="508"/>
      <c r="MBK34" s="508"/>
      <c r="MBL34" s="508"/>
      <c r="MBM34" s="508"/>
      <c r="MBN34" s="508"/>
      <c r="MBO34" s="508"/>
      <c r="MBP34" s="508"/>
      <c r="MBQ34" s="508"/>
      <c r="MBR34" s="508"/>
      <c r="MBS34" s="508"/>
      <c r="MBT34" s="508"/>
      <c r="MBU34" s="508"/>
      <c r="MBV34" s="508"/>
      <c r="MBW34" s="508"/>
      <c r="MBX34" s="508"/>
      <c r="MBY34" s="508"/>
      <c r="MBZ34" s="508"/>
      <c r="MCA34" s="508"/>
      <c r="MCB34" s="508"/>
      <c r="MCC34" s="508"/>
      <c r="MCD34" s="508"/>
      <c r="MCE34" s="508"/>
      <c r="MCF34" s="508"/>
      <c r="MCG34" s="508"/>
      <c r="MCH34" s="508"/>
      <c r="MCI34" s="508"/>
      <c r="MCJ34" s="508"/>
      <c r="MCK34" s="508"/>
      <c r="MCL34" s="508"/>
      <c r="MCM34" s="508"/>
      <c r="MCN34" s="508"/>
      <c r="MCO34" s="508"/>
      <c r="MCP34" s="508"/>
      <c r="MCQ34" s="508"/>
      <c r="MCR34" s="508"/>
      <c r="MCS34" s="508"/>
      <c r="MCT34" s="508"/>
      <c r="MCU34" s="508"/>
      <c r="MCV34" s="508"/>
      <c r="MCW34" s="508"/>
      <c r="MCX34" s="508"/>
      <c r="MCY34" s="508"/>
      <c r="MCZ34" s="508"/>
      <c r="MDA34" s="508"/>
      <c r="MDB34" s="508"/>
      <c r="MDC34" s="508"/>
      <c r="MDD34" s="508"/>
      <c r="MDE34" s="508"/>
      <c r="MDF34" s="508"/>
      <c r="MDG34" s="508"/>
      <c r="MDH34" s="508"/>
      <c r="MDI34" s="508"/>
      <c r="MDJ34" s="508"/>
      <c r="MDK34" s="508"/>
      <c r="MDL34" s="508"/>
      <c r="MDM34" s="508"/>
      <c r="MDN34" s="508"/>
      <c r="MDO34" s="508"/>
      <c r="MDP34" s="508"/>
      <c r="MDQ34" s="508"/>
      <c r="MDR34" s="508"/>
      <c r="MDS34" s="508"/>
      <c r="MDT34" s="508"/>
      <c r="MDU34" s="508"/>
      <c r="MDV34" s="508"/>
      <c r="MDW34" s="508"/>
      <c r="MDX34" s="508"/>
      <c r="MDY34" s="508"/>
      <c r="MDZ34" s="508"/>
      <c r="MEA34" s="508"/>
      <c r="MEB34" s="508"/>
      <c r="MEC34" s="508"/>
      <c r="MED34" s="508"/>
      <c r="MEE34" s="508"/>
      <c r="MEF34" s="508"/>
      <c r="MEG34" s="508"/>
      <c r="MEH34" s="508"/>
      <c r="MEI34" s="508"/>
      <c r="MEJ34" s="508"/>
      <c r="MEK34" s="508"/>
      <c r="MEL34" s="508"/>
      <c r="MEM34" s="508"/>
      <c r="MEN34" s="508"/>
      <c r="MEO34" s="508"/>
      <c r="MEP34" s="508"/>
      <c r="MEQ34" s="508"/>
      <c r="MER34" s="508"/>
      <c r="MES34" s="508"/>
      <c r="MET34" s="508"/>
      <c r="MEU34" s="508"/>
      <c r="MEV34" s="508"/>
      <c r="MEW34" s="508"/>
      <c r="MEX34" s="508"/>
      <c r="MEY34" s="508"/>
      <c r="MEZ34" s="508"/>
      <c r="MFA34" s="508"/>
      <c r="MFB34" s="508"/>
      <c r="MFC34" s="508"/>
      <c r="MFD34" s="508"/>
      <c r="MFE34" s="508"/>
      <c r="MFF34" s="508"/>
      <c r="MFG34" s="508"/>
      <c r="MFH34" s="508"/>
      <c r="MFI34" s="508"/>
      <c r="MFJ34" s="508"/>
      <c r="MFK34" s="508"/>
      <c r="MFL34" s="508"/>
      <c r="MFM34" s="508"/>
      <c r="MFN34" s="508"/>
      <c r="MFO34" s="508"/>
      <c r="MFP34" s="508"/>
      <c r="MFQ34" s="508"/>
      <c r="MFR34" s="508"/>
      <c r="MFS34" s="508"/>
      <c r="MFT34" s="508"/>
      <c r="MFU34" s="508"/>
      <c r="MFV34" s="508"/>
      <c r="MFW34" s="508"/>
      <c r="MFX34" s="508"/>
      <c r="MFY34" s="508"/>
      <c r="MFZ34" s="508"/>
      <c r="MGA34" s="508"/>
      <c r="MGB34" s="508"/>
      <c r="MGC34" s="508"/>
      <c r="MGD34" s="508"/>
      <c r="MGE34" s="508"/>
      <c r="MGF34" s="508"/>
      <c r="MGG34" s="508"/>
      <c r="MGH34" s="508"/>
      <c r="MGI34" s="508"/>
      <c r="MGJ34" s="508"/>
      <c r="MGK34" s="508"/>
      <c r="MGL34" s="508"/>
      <c r="MGM34" s="508"/>
      <c r="MGN34" s="508"/>
      <c r="MGO34" s="508"/>
      <c r="MGP34" s="508"/>
      <c r="MGQ34" s="508"/>
      <c r="MGR34" s="508"/>
      <c r="MGS34" s="508"/>
      <c r="MGT34" s="508"/>
      <c r="MGU34" s="508"/>
      <c r="MGV34" s="508"/>
      <c r="MGW34" s="508"/>
      <c r="MGX34" s="508"/>
      <c r="MGY34" s="508"/>
      <c r="MGZ34" s="508"/>
      <c r="MHA34" s="508"/>
      <c r="MHB34" s="508"/>
      <c r="MHC34" s="508"/>
      <c r="MHD34" s="508"/>
      <c r="MHE34" s="508"/>
      <c r="MHF34" s="508"/>
      <c r="MHG34" s="508"/>
      <c r="MHH34" s="508"/>
      <c r="MHI34" s="508"/>
      <c r="MHJ34" s="508"/>
      <c r="MHK34" s="508"/>
      <c r="MHL34" s="508"/>
      <c r="MHM34" s="508"/>
      <c r="MHN34" s="508"/>
      <c r="MHO34" s="508"/>
      <c r="MHP34" s="508"/>
      <c r="MHQ34" s="508"/>
      <c r="MHR34" s="508"/>
      <c r="MHS34" s="508"/>
      <c r="MHT34" s="508"/>
      <c r="MHU34" s="508"/>
      <c r="MHV34" s="508"/>
      <c r="MHW34" s="508"/>
      <c r="MHX34" s="508"/>
      <c r="MHY34" s="508"/>
      <c r="MHZ34" s="508"/>
      <c r="MIA34" s="508"/>
      <c r="MIB34" s="508"/>
      <c r="MIC34" s="508"/>
      <c r="MID34" s="508"/>
      <c r="MIE34" s="508"/>
      <c r="MIF34" s="508"/>
      <c r="MIG34" s="508"/>
      <c r="MIH34" s="508"/>
      <c r="MII34" s="508"/>
      <c r="MIJ34" s="508"/>
      <c r="MIK34" s="508"/>
      <c r="MIL34" s="508"/>
      <c r="MIM34" s="508"/>
      <c r="MIN34" s="508"/>
      <c r="MIO34" s="508"/>
      <c r="MIP34" s="508"/>
      <c r="MIQ34" s="508"/>
      <c r="MIR34" s="508"/>
      <c r="MIS34" s="508"/>
      <c r="MIT34" s="508"/>
      <c r="MIU34" s="508"/>
      <c r="MIV34" s="508"/>
      <c r="MIW34" s="508"/>
      <c r="MIX34" s="508"/>
      <c r="MIY34" s="508"/>
      <c r="MIZ34" s="508"/>
      <c r="MJA34" s="508"/>
      <c r="MJB34" s="508"/>
      <c r="MJC34" s="508"/>
      <c r="MJD34" s="508"/>
      <c r="MJE34" s="508"/>
      <c r="MJF34" s="508"/>
      <c r="MJG34" s="508"/>
      <c r="MJH34" s="508"/>
      <c r="MJI34" s="508"/>
      <c r="MJJ34" s="508"/>
      <c r="MJK34" s="508"/>
      <c r="MJL34" s="508"/>
      <c r="MJM34" s="508"/>
      <c r="MJN34" s="508"/>
      <c r="MJO34" s="508"/>
      <c r="MJP34" s="508"/>
      <c r="MJQ34" s="508"/>
      <c r="MJR34" s="508"/>
      <c r="MJS34" s="508"/>
      <c r="MJT34" s="508"/>
      <c r="MJU34" s="508"/>
      <c r="MJV34" s="508"/>
      <c r="MJW34" s="508"/>
      <c r="MJX34" s="508"/>
      <c r="MJY34" s="508"/>
      <c r="MJZ34" s="508"/>
      <c r="MKA34" s="508"/>
      <c r="MKB34" s="508"/>
      <c r="MKC34" s="508"/>
      <c r="MKD34" s="508"/>
      <c r="MKE34" s="508"/>
      <c r="MKF34" s="508"/>
      <c r="MKG34" s="508"/>
      <c r="MKH34" s="508"/>
      <c r="MKI34" s="508"/>
      <c r="MKJ34" s="508"/>
      <c r="MKK34" s="508"/>
      <c r="MKL34" s="508"/>
      <c r="MKM34" s="508"/>
      <c r="MKN34" s="508"/>
      <c r="MKO34" s="508"/>
      <c r="MKP34" s="508"/>
      <c r="MKQ34" s="508"/>
      <c r="MKR34" s="508"/>
      <c r="MKS34" s="508"/>
      <c r="MKT34" s="508"/>
      <c r="MKU34" s="508"/>
      <c r="MKV34" s="508"/>
      <c r="MKW34" s="508"/>
      <c r="MKX34" s="508"/>
      <c r="MKY34" s="508"/>
      <c r="MKZ34" s="508"/>
      <c r="MLA34" s="508"/>
      <c r="MLB34" s="508"/>
      <c r="MLC34" s="508"/>
      <c r="MLD34" s="508"/>
      <c r="MLE34" s="508"/>
      <c r="MLF34" s="508"/>
      <c r="MLG34" s="508"/>
      <c r="MLH34" s="508"/>
      <c r="MLI34" s="508"/>
      <c r="MLJ34" s="508"/>
      <c r="MLK34" s="508"/>
      <c r="MLL34" s="508"/>
      <c r="MLM34" s="508"/>
      <c r="MLN34" s="508"/>
      <c r="MLO34" s="508"/>
      <c r="MLP34" s="508"/>
      <c r="MLQ34" s="508"/>
      <c r="MLR34" s="508"/>
      <c r="MLS34" s="508"/>
      <c r="MLT34" s="508"/>
      <c r="MLU34" s="508"/>
      <c r="MLV34" s="508"/>
      <c r="MLW34" s="508"/>
      <c r="MLX34" s="508"/>
      <c r="MLY34" s="508"/>
      <c r="MLZ34" s="508"/>
      <c r="MMA34" s="508"/>
      <c r="MMB34" s="508"/>
      <c r="MMC34" s="508"/>
      <c r="MMD34" s="508"/>
      <c r="MME34" s="508"/>
      <c r="MMF34" s="508"/>
      <c r="MMG34" s="508"/>
      <c r="MMH34" s="508"/>
      <c r="MMI34" s="508"/>
      <c r="MMJ34" s="508"/>
      <c r="MMK34" s="508"/>
      <c r="MML34" s="508"/>
      <c r="MMM34" s="508"/>
      <c r="MMN34" s="508"/>
      <c r="MMO34" s="508"/>
      <c r="MMP34" s="508"/>
      <c r="MMQ34" s="508"/>
      <c r="MMR34" s="508"/>
      <c r="MMS34" s="508"/>
      <c r="MMT34" s="508"/>
      <c r="MMU34" s="508"/>
      <c r="MMV34" s="508"/>
      <c r="MMW34" s="508"/>
      <c r="MMX34" s="508"/>
      <c r="MMY34" s="508"/>
      <c r="MMZ34" s="508"/>
      <c r="MNA34" s="508"/>
      <c r="MNB34" s="508"/>
      <c r="MNC34" s="508"/>
      <c r="MND34" s="508"/>
      <c r="MNE34" s="508"/>
      <c r="MNF34" s="508"/>
      <c r="MNG34" s="508"/>
      <c r="MNH34" s="508"/>
      <c r="MNI34" s="508"/>
      <c r="MNJ34" s="508"/>
      <c r="MNK34" s="508"/>
      <c r="MNL34" s="508"/>
      <c r="MNM34" s="508"/>
      <c r="MNN34" s="508"/>
      <c r="MNO34" s="508"/>
      <c r="MNP34" s="508"/>
      <c r="MNQ34" s="508"/>
      <c r="MNR34" s="508"/>
      <c r="MNS34" s="508"/>
      <c r="MNT34" s="508"/>
      <c r="MNU34" s="508"/>
      <c r="MNV34" s="508"/>
      <c r="MNW34" s="508"/>
      <c r="MNX34" s="508"/>
      <c r="MNY34" s="508"/>
      <c r="MNZ34" s="508"/>
      <c r="MOA34" s="508"/>
      <c r="MOB34" s="508"/>
      <c r="MOC34" s="508"/>
      <c r="MOD34" s="508"/>
      <c r="MOE34" s="508"/>
      <c r="MOF34" s="508"/>
      <c r="MOG34" s="508"/>
      <c r="MOH34" s="508"/>
      <c r="MOI34" s="508"/>
      <c r="MOJ34" s="508"/>
      <c r="MOK34" s="508"/>
      <c r="MOL34" s="508"/>
      <c r="MOM34" s="508"/>
      <c r="MON34" s="508"/>
      <c r="MOO34" s="508"/>
      <c r="MOP34" s="508"/>
      <c r="MOQ34" s="508"/>
      <c r="MOR34" s="508"/>
      <c r="MOS34" s="508"/>
      <c r="MOT34" s="508"/>
      <c r="MOU34" s="508"/>
      <c r="MOV34" s="508"/>
      <c r="MOW34" s="508"/>
      <c r="MOX34" s="508"/>
      <c r="MOY34" s="508"/>
      <c r="MOZ34" s="508"/>
      <c r="MPA34" s="508"/>
      <c r="MPB34" s="508"/>
      <c r="MPC34" s="508"/>
      <c r="MPD34" s="508"/>
      <c r="MPE34" s="508"/>
      <c r="MPF34" s="508"/>
      <c r="MPG34" s="508"/>
      <c r="MPH34" s="508"/>
      <c r="MPI34" s="508"/>
      <c r="MPJ34" s="508"/>
      <c r="MPK34" s="508"/>
      <c r="MPL34" s="508"/>
      <c r="MPM34" s="508"/>
      <c r="MPN34" s="508"/>
      <c r="MPO34" s="508"/>
      <c r="MPP34" s="508"/>
      <c r="MPQ34" s="508"/>
      <c r="MPR34" s="508"/>
      <c r="MPS34" s="508"/>
      <c r="MPT34" s="508"/>
      <c r="MPU34" s="508"/>
      <c r="MPV34" s="508"/>
      <c r="MPW34" s="508"/>
      <c r="MPX34" s="508"/>
      <c r="MPY34" s="508"/>
      <c r="MPZ34" s="508"/>
      <c r="MQA34" s="508"/>
      <c r="MQB34" s="508"/>
      <c r="MQC34" s="508"/>
      <c r="MQD34" s="508"/>
      <c r="MQE34" s="508"/>
      <c r="MQF34" s="508"/>
      <c r="MQG34" s="508"/>
      <c r="MQH34" s="508"/>
      <c r="MQI34" s="508"/>
      <c r="MQJ34" s="508"/>
      <c r="MQK34" s="508"/>
      <c r="MQL34" s="508"/>
      <c r="MQM34" s="508"/>
      <c r="MQN34" s="508"/>
      <c r="MQO34" s="508"/>
      <c r="MQP34" s="508"/>
      <c r="MQQ34" s="508"/>
      <c r="MQR34" s="508"/>
      <c r="MQS34" s="508"/>
      <c r="MQT34" s="508"/>
      <c r="MQU34" s="508"/>
      <c r="MQV34" s="508"/>
      <c r="MQW34" s="508"/>
      <c r="MQX34" s="508"/>
      <c r="MQY34" s="508"/>
      <c r="MQZ34" s="508"/>
      <c r="MRA34" s="508"/>
      <c r="MRB34" s="508"/>
      <c r="MRC34" s="508"/>
      <c r="MRD34" s="508"/>
      <c r="MRE34" s="508"/>
      <c r="MRF34" s="508"/>
      <c r="MRG34" s="508"/>
      <c r="MRH34" s="508"/>
      <c r="MRI34" s="508"/>
      <c r="MRJ34" s="508"/>
      <c r="MRK34" s="508"/>
      <c r="MRL34" s="508"/>
      <c r="MRM34" s="508"/>
      <c r="MRN34" s="508"/>
      <c r="MRO34" s="508"/>
      <c r="MRP34" s="508"/>
      <c r="MRQ34" s="508"/>
      <c r="MRR34" s="508"/>
      <c r="MRS34" s="508"/>
      <c r="MRT34" s="508"/>
      <c r="MRU34" s="508"/>
      <c r="MRV34" s="508"/>
      <c r="MRW34" s="508"/>
      <c r="MRX34" s="508"/>
      <c r="MRY34" s="508"/>
      <c r="MRZ34" s="508"/>
      <c r="MSA34" s="508"/>
      <c r="MSB34" s="508"/>
      <c r="MSC34" s="508"/>
      <c r="MSD34" s="508"/>
      <c r="MSE34" s="508"/>
      <c r="MSF34" s="508"/>
      <c r="MSG34" s="508"/>
      <c r="MSH34" s="508"/>
      <c r="MSI34" s="508"/>
      <c r="MSJ34" s="508"/>
      <c r="MSK34" s="508"/>
      <c r="MSL34" s="508"/>
      <c r="MSM34" s="508"/>
      <c r="MSN34" s="508"/>
      <c r="MSO34" s="508"/>
      <c r="MSP34" s="508"/>
      <c r="MSQ34" s="508"/>
      <c r="MSR34" s="508"/>
      <c r="MSS34" s="508"/>
      <c r="MST34" s="508"/>
      <c r="MSU34" s="508"/>
      <c r="MSV34" s="508"/>
      <c r="MSW34" s="508"/>
      <c r="MSX34" s="508"/>
      <c r="MSY34" s="508"/>
      <c r="MSZ34" s="508"/>
      <c r="MTA34" s="508"/>
      <c r="MTB34" s="508"/>
      <c r="MTC34" s="508"/>
      <c r="MTD34" s="508"/>
      <c r="MTE34" s="508"/>
      <c r="MTF34" s="508"/>
      <c r="MTG34" s="508"/>
      <c r="MTH34" s="508"/>
      <c r="MTI34" s="508"/>
      <c r="MTJ34" s="508"/>
      <c r="MTK34" s="508"/>
      <c r="MTL34" s="508"/>
      <c r="MTM34" s="508"/>
      <c r="MTN34" s="508"/>
      <c r="MTO34" s="508"/>
      <c r="MTP34" s="508"/>
      <c r="MTQ34" s="508"/>
      <c r="MTR34" s="508"/>
      <c r="MTS34" s="508"/>
      <c r="MTT34" s="508"/>
      <c r="MTU34" s="508"/>
      <c r="MTV34" s="508"/>
      <c r="MTW34" s="508"/>
      <c r="MTX34" s="508"/>
      <c r="MTY34" s="508"/>
      <c r="MTZ34" s="508"/>
      <c r="MUA34" s="508"/>
      <c r="MUB34" s="508"/>
      <c r="MUC34" s="508"/>
      <c r="MUD34" s="508"/>
      <c r="MUE34" s="508"/>
      <c r="MUF34" s="508"/>
      <c r="MUG34" s="508"/>
      <c r="MUH34" s="508"/>
      <c r="MUI34" s="508"/>
      <c r="MUJ34" s="508"/>
      <c r="MUK34" s="508"/>
      <c r="MUL34" s="508"/>
      <c r="MUM34" s="508"/>
      <c r="MUN34" s="508"/>
      <c r="MUO34" s="508"/>
      <c r="MUP34" s="508"/>
      <c r="MUQ34" s="508"/>
      <c r="MUR34" s="508"/>
      <c r="MUS34" s="508"/>
      <c r="MUT34" s="508"/>
      <c r="MUU34" s="508"/>
      <c r="MUV34" s="508"/>
      <c r="MUW34" s="508"/>
      <c r="MUX34" s="508"/>
      <c r="MUY34" s="508"/>
      <c r="MUZ34" s="508"/>
      <c r="MVA34" s="508"/>
      <c r="MVB34" s="508"/>
      <c r="MVC34" s="508"/>
      <c r="MVD34" s="508"/>
      <c r="MVE34" s="508"/>
      <c r="MVF34" s="508"/>
      <c r="MVG34" s="508"/>
      <c r="MVH34" s="508"/>
      <c r="MVI34" s="508"/>
      <c r="MVJ34" s="508"/>
      <c r="MVK34" s="508"/>
      <c r="MVL34" s="508"/>
      <c r="MVM34" s="508"/>
      <c r="MVN34" s="508"/>
      <c r="MVO34" s="508"/>
      <c r="MVP34" s="508"/>
      <c r="MVQ34" s="508"/>
      <c r="MVR34" s="508"/>
      <c r="MVS34" s="508"/>
      <c r="MVT34" s="508"/>
      <c r="MVU34" s="508"/>
      <c r="MVV34" s="508"/>
      <c r="MVW34" s="508"/>
      <c r="MVX34" s="508"/>
      <c r="MVY34" s="508"/>
      <c r="MVZ34" s="508"/>
      <c r="MWA34" s="508"/>
      <c r="MWB34" s="508"/>
      <c r="MWC34" s="508"/>
      <c r="MWD34" s="508"/>
      <c r="MWE34" s="508"/>
      <c r="MWF34" s="508"/>
      <c r="MWG34" s="508"/>
      <c r="MWH34" s="508"/>
      <c r="MWI34" s="508"/>
      <c r="MWJ34" s="508"/>
      <c r="MWK34" s="508"/>
      <c r="MWL34" s="508"/>
      <c r="MWM34" s="508"/>
      <c r="MWN34" s="508"/>
      <c r="MWO34" s="508"/>
      <c r="MWP34" s="508"/>
      <c r="MWQ34" s="508"/>
      <c r="MWR34" s="508"/>
      <c r="MWS34" s="508"/>
      <c r="MWT34" s="508"/>
      <c r="MWU34" s="508"/>
      <c r="MWV34" s="508"/>
      <c r="MWW34" s="508"/>
      <c r="MWX34" s="508"/>
      <c r="MWY34" s="508"/>
      <c r="MWZ34" s="508"/>
      <c r="MXA34" s="508"/>
      <c r="MXB34" s="508"/>
      <c r="MXC34" s="508"/>
      <c r="MXD34" s="508"/>
      <c r="MXE34" s="508"/>
      <c r="MXF34" s="508"/>
      <c r="MXG34" s="508"/>
      <c r="MXH34" s="508"/>
      <c r="MXI34" s="508"/>
      <c r="MXJ34" s="508"/>
      <c r="MXK34" s="508"/>
      <c r="MXL34" s="508"/>
      <c r="MXM34" s="508"/>
      <c r="MXN34" s="508"/>
      <c r="MXO34" s="508"/>
      <c r="MXP34" s="508"/>
      <c r="MXQ34" s="508"/>
      <c r="MXR34" s="508"/>
      <c r="MXS34" s="508"/>
      <c r="MXT34" s="508"/>
      <c r="MXU34" s="508"/>
      <c r="MXV34" s="508"/>
      <c r="MXW34" s="508"/>
      <c r="MXX34" s="508"/>
      <c r="MXY34" s="508"/>
      <c r="MXZ34" s="508"/>
      <c r="MYA34" s="508"/>
      <c r="MYB34" s="508"/>
      <c r="MYC34" s="508"/>
      <c r="MYD34" s="508"/>
      <c r="MYE34" s="508"/>
      <c r="MYF34" s="508"/>
      <c r="MYG34" s="508"/>
      <c r="MYH34" s="508"/>
      <c r="MYI34" s="508"/>
      <c r="MYJ34" s="508"/>
      <c r="MYK34" s="508"/>
      <c r="MYL34" s="508"/>
      <c r="MYM34" s="508"/>
      <c r="MYN34" s="508"/>
      <c r="MYO34" s="508"/>
      <c r="MYP34" s="508"/>
      <c r="MYQ34" s="508"/>
      <c r="MYR34" s="508"/>
      <c r="MYS34" s="508"/>
      <c r="MYT34" s="508"/>
      <c r="MYU34" s="508"/>
      <c r="MYV34" s="508"/>
      <c r="MYW34" s="508"/>
      <c r="MYX34" s="508"/>
      <c r="MYY34" s="508"/>
      <c r="MYZ34" s="508"/>
      <c r="MZA34" s="508"/>
      <c r="MZB34" s="508"/>
      <c r="MZC34" s="508"/>
      <c r="MZD34" s="508"/>
      <c r="MZE34" s="508"/>
      <c r="MZF34" s="508"/>
      <c r="MZG34" s="508"/>
      <c r="MZH34" s="508"/>
      <c r="MZI34" s="508"/>
      <c r="MZJ34" s="508"/>
      <c r="MZK34" s="508"/>
      <c r="MZL34" s="508"/>
      <c r="MZM34" s="508"/>
      <c r="MZN34" s="508"/>
      <c r="MZO34" s="508"/>
      <c r="MZP34" s="508"/>
      <c r="MZQ34" s="508"/>
      <c r="MZR34" s="508"/>
      <c r="MZS34" s="508"/>
      <c r="MZT34" s="508"/>
      <c r="MZU34" s="508"/>
      <c r="MZV34" s="508"/>
      <c r="MZW34" s="508"/>
      <c r="MZX34" s="508"/>
      <c r="MZY34" s="508"/>
      <c r="MZZ34" s="508"/>
      <c r="NAA34" s="508"/>
      <c r="NAB34" s="508"/>
      <c r="NAC34" s="508"/>
      <c r="NAD34" s="508"/>
      <c r="NAE34" s="508"/>
      <c r="NAF34" s="508"/>
      <c r="NAG34" s="508"/>
      <c r="NAH34" s="508"/>
      <c r="NAI34" s="508"/>
      <c r="NAJ34" s="508"/>
      <c r="NAK34" s="508"/>
      <c r="NAL34" s="508"/>
      <c r="NAM34" s="508"/>
      <c r="NAN34" s="508"/>
      <c r="NAO34" s="508"/>
      <c r="NAP34" s="508"/>
      <c r="NAQ34" s="508"/>
      <c r="NAR34" s="508"/>
      <c r="NAS34" s="508"/>
      <c r="NAT34" s="508"/>
      <c r="NAU34" s="508"/>
      <c r="NAV34" s="508"/>
      <c r="NAW34" s="508"/>
      <c r="NAX34" s="508"/>
      <c r="NAY34" s="508"/>
      <c r="NAZ34" s="508"/>
      <c r="NBA34" s="508"/>
      <c r="NBB34" s="508"/>
      <c r="NBC34" s="508"/>
      <c r="NBD34" s="508"/>
      <c r="NBE34" s="508"/>
      <c r="NBF34" s="508"/>
      <c r="NBG34" s="508"/>
      <c r="NBH34" s="508"/>
      <c r="NBI34" s="508"/>
      <c r="NBJ34" s="508"/>
      <c r="NBK34" s="508"/>
      <c r="NBL34" s="508"/>
      <c r="NBM34" s="508"/>
      <c r="NBN34" s="508"/>
      <c r="NBO34" s="508"/>
      <c r="NBP34" s="508"/>
      <c r="NBQ34" s="508"/>
      <c r="NBR34" s="508"/>
      <c r="NBS34" s="508"/>
      <c r="NBT34" s="508"/>
      <c r="NBU34" s="508"/>
      <c r="NBV34" s="508"/>
      <c r="NBW34" s="508"/>
      <c r="NBX34" s="508"/>
      <c r="NBY34" s="508"/>
      <c r="NBZ34" s="508"/>
      <c r="NCA34" s="508"/>
      <c r="NCB34" s="508"/>
      <c r="NCC34" s="508"/>
      <c r="NCD34" s="508"/>
      <c r="NCE34" s="508"/>
      <c r="NCF34" s="508"/>
      <c r="NCG34" s="508"/>
      <c r="NCH34" s="508"/>
      <c r="NCI34" s="508"/>
      <c r="NCJ34" s="508"/>
      <c r="NCK34" s="508"/>
      <c r="NCL34" s="508"/>
      <c r="NCM34" s="508"/>
      <c r="NCN34" s="508"/>
      <c r="NCO34" s="508"/>
      <c r="NCP34" s="508"/>
      <c r="NCQ34" s="508"/>
      <c r="NCR34" s="508"/>
      <c r="NCS34" s="508"/>
      <c r="NCT34" s="508"/>
      <c r="NCU34" s="508"/>
      <c r="NCV34" s="508"/>
      <c r="NCW34" s="508"/>
      <c r="NCX34" s="508"/>
      <c r="NCY34" s="508"/>
      <c r="NCZ34" s="508"/>
      <c r="NDA34" s="508"/>
      <c r="NDB34" s="508"/>
      <c r="NDC34" s="508"/>
      <c r="NDD34" s="508"/>
      <c r="NDE34" s="508"/>
      <c r="NDF34" s="508"/>
      <c r="NDG34" s="508"/>
      <c r="NDH34" s="508"/>
      <c r="NDI34" s="508"/>
      <c r="NDJ34" s="508"/>
      <c r="NDK34" s="508"/>
      <c r="NDL34" s="508"/>
      <c r="NDM34" s="508"/>
      <c r="NDN34" s="508"/>
      <c r="NDO34" s="508"/>
      <c r="NDP34" s="508"/>
      <c r="NDQ34" s="508"/>
      <c r="NDR34" s="508"/>
      <c r="NDS34" s="508"/>
      <c r="NDT34" s="508"/>
      <c r="NDU34" s="508"/>
      <c r="NDV34" s="508"/>
      <c r="NDW34" s="508"/>
      <c r="NDX34" s="508"/>
      <c r="NDY34" s="508"/>
      <c r="NDZ34" s="508"/>
      <c r="NEA34" s="508"/>
      <c r="NEB34" s="508"/>
      <c r="NEC34" s="508"/>
      <c r="NED34" s="508"/>
      <c r="NEE34" s="508"/>
      <c r="NEF34" s="508"/>
      <c r="NEG34" s="508"/>
      <c r="NEH34" s="508"/>
      <c r="NEI34" s="508"/>
      <c r="NEJ34" s="508"/>
      <c r="NEK34" s="508"/>
      <c r="NEL34" s="508"/>
      <c r="NEM34" s="508"/>
      <c r="NEN34" s="508"/>
      <c r="NEO34" s="508"/>
      <c r="NEP34" s="508"/>
      <c r="NEQ34" s="508"/>
      <c r="NER34" s="508"/>
      <c r="NES34" s="508"/>
      <c r="NET34" s="508"/>
      <c r="NEU34" s="508"/>
      <c r="NEV34" s="508"/>
      <c r="NEW34" s="508"/>
      <c r="NEX34" s="508"/>
      <c r="NEY34" s="508"/>
      <c r="NEZ34" s="508"/>
      <c r="NFA34" s="508"/>
      <c r="NFB34" s="508"/>
      <c r="NFC34" s="508"/>
      <c r="NFD34" s="508"/>
      <c r="NFE34" s="508"/>
      <c r="NFF34" s="508"/>
      <c r="NFG34" s="508"/>
      <c r="NFH34" s="508"/>
      <c r="NFI34" s="508"/>
      <c r="NFJ34" s="508"/>
      <c r="NFK34" s="508"/>
      <c r="NFL34" s="508"/>
      <c r="NFM34" s="508"/>
      <c r="NFN34" s="508"/>
      <c r="NFO34" s="508"/>
      <c r="NFP34" s="508"/>
      <c r="NFQ34" s="508"/>
      <c r="NFR34" s="508"/>
      <c r="NFS34" s="508"/>
      <c r="NFT34" s="508"/>
      <c r="NFU34" s="508"/>
      <c r="NFV34" s="508"/>
      <c r="NFW34" s="508"/>
      <c r="NFX34" s="508"/>
      <c r="NFY34" s="508"/>
      <c r="NFZ34" s="508"/>
      <c r="NGA34" s="508"/>
      <c r="NGB34" s="508"/>
      <c r="NGC34" s="508"/>
      <c r="NGD34" s="508"/>
      <c r="NGE34" s="508"/>
      <c r="NGF34" s="508"/>
      <c r="NGG34" s="508"/>
      <c r="NGH34" s="508"/>
      <c r="NGI34" s="508"/>
      <c r="NGJ34" s="508"/>
      <c r="NGK34" s="508"/>
      <c r="NGL34" s="508"/>
      <c r="NGM34" s="508"/>
      <c r="NGN34" s="508"/>
      <c r="NGO34" s="508"/>
      <c r="NGP34" s="508"/>
      <c r="NGQ34" s="508"/>
      <c r="NGR34" s="508"/>
      <c r="NGS34" s="508"/>
      <c r="NGT34" s="508"/>
      <c r="NGU34" s="508"/>
      <c r="NGV34" s="508"/>
      <c r="NGW34" s="508"/>
      <c r="NGX34" s="508"/>
      <c r="NGY34" s="508"/>
      <c r="NGZ34" s="508"/>
      <c r="NHA34" s="508"/>
      <c r="NHB34" s="508"/>
      <c r="NHC34" s="508"/>
      <c r="NHD34" s="508"/>
      <c r="NHE34" s="508"/>
      <c r="NHF34" s="508"/>
      <c r="NHG34" s="508"/>
      <c r="NHH34" s="508"/>
      <c r="NHI34" s="508"/>
      <c r="NHJ34" s="508"/>
      <c r="NHK34" s="508"/>
      <c r="NHL34" s="508"/>
      <c r="NHM34" s="508"/>
      <c r="NHN34" s="508"/>
      <c r="NHO34" s="508"/>
      <c r="NHP34" s="508"/>
      <c r="NHQ34" s="508"/>
      <c r="NHR34" s="508"/>
      <c r="NHS34" s="508"/>
      <c r="NHT34" s="508"/>
      <c r="NHU34" s="508"/>
      <c r="NHV34" s="508"/>
      <c r="NHW34" s="508"/>
      <c r="NHX34" s="508"/>
      <c r="NHY34" s="508"/>
      <c r="NHZ34" s="508"/>
      <c r="NIA34" s="508"/>
      <c r="NIB34" s="508"/>
      <c r="NIC34" s="508"/>
      <c r="NID34" s="508"/>
      <c r="NIE34" s="508"/>
      <c r="NIF34" s="508"/>
      <c r="NIG34" s="508"/>
      <c r="NIH34" s="508"/>
      <c r="NII34" s="508"/>
      <c r="NIJ34" s="508"/>
      <c r="NIK34" s="508"/>
      <c r="NIL34" s="508"/>
      <c r="NIM34" s="508"/>
      <c r="NIN34" s="508"/>
      <c r="NIO34" s="508"/>
      <c r="NIP34" s="508"/>
      <c r="NIQ34" s="508"/>
      <c r="NIR34" s="508"/>
      <c r="NIS34" s="508"/>
      <c r="NIT34" s="508"/>
      <c r="NIU34" s="508"/>
      <c r="NIV34" s="508"/>
      <c r="NIW34" s="508"/>
      <c r="NIX34" s="508"/>
      <c r="NIY34" s="508"/>
      <c r="NIZ34" s="508"/>
      <c r="NJA34" s="508"/>
      <c r="NJB34" s="508"/>
      <c r="NJC34" s="508"/>
      <c r="NJD34" s="508"/>
      <c r="NJE34" s="508"/>
      <c r="NJF34" s="508"/>
      <c r="NJG34" s="508"/>
      <c r="NJH34" s="508"/>
      <c r="NJI34" s="508"/>
      <c r="NJJ34" s="508"/>
      <c r="NJK34" s="508"/>
      <c r="NJL34" s="508"/>
      <c r="NJM34" s="508"/>
      <c r="NJN34" s="508"/>
      <c r="NJO34" s="508"/>
      <c r="NJP34" s="508"/>
      <c r="NJQ34" s="508"/>
      <c r="NJR34" s="508"/>
      <c r="NJS34" s="508"/>
      <c r="NJT34" s="508"/>
      <c r="NJU34" s="508"/>
      <c r="NJV34" s="508"/>
      <c r="NJW34" s="508"/>
      <c r="NJX34" s="508"/>
      <c r="NJY34" s="508"/>
      <c r="NJZ34" s="508"/>
      <c r="NKA34" s="508"/>
      <c r="NKB34" s="508"/>
      <c r="NKC34" s="508"/>
      <c r="NKD34" s="508"/>
      <c r="NKE34" s="508"/>
      <c r="NKF34" s="508"/>
      <c r="NKG34" s="508"/>
      <c r="NKH34" s="508"/>
      <c r="NKI34" s="508"/>
      <c r="NKJ34" s="508"/>
      <c r="NKK34" s="508"/>
      <c r="NKL34" s="508"/>
      <c r="NKM34" s="508"/>
      <c r="NKN34" s="508"/>
      <c r="NKO34" s="508"/>
      <c r="NKP34" s="508"/>
      <c r="NKQ34" s="508"/>
      <c r="NKR34" s="508"/>
      <c r="NKS34" s="508"/>
      <c r="NKT34" s="508"/>
      <c r="NKU34" s="508"/>
      <c r="NKV34" s="508"/>
      <c r="NKW34" s="508"/>
      <c r="NKX34" s="508"/>
      <c r="NKY34" s="508"/>
      <c r="NKZ34" s="508"/>
      <c r="NLA34" s="508"/>
      <c r="NLB34" s="508"/>
      <c r="NLC34" s="508"/>
      <c r="NLD34" s="508"/>
      <c r="NLE34" s="508"/>
      <c r="NLF34" s="508"/>
      <c r="NLG34" s="508"/>
      <c r="NLH34" s="508"/>
      <c r="NLI34" s="508"/>
      <c r="NLJ34" s="508"/>
      <c r="NLK34" s="508"/>
      <c r="NLL34" s="508"/>
      <c r="NLM34" s="508"/>
      <c r="NLN34" s="508"/>
      <c r="NLO34" s="508"/>
      <c r="NLP34" s="508"/>
      <c r="NLQ34" s="508"/>
      <c r="NLR34" s="508"/>
      <c r="NLS34" s="508"/>
      <c r="NLT34" s="508"/>
      <c r="NLU34" s="508"/>
      <c r="NLV34" s="508"/>
      <c r="NLW34" s="508"/>
      <c r="NLX34" s="508"/>
      <c r="NLY34" s="508"/>
      <c r="NLZ34" s="508"/>
      <c r="NMA34" s="508"/>
      <c r="NMB34" s="508"/>
      <c r="NMC34" s="508"/>
      <c r="NMD34" s="508"/>
      <c r="NME34" s="508"/>
      <c r="NMF34" s="508"/>
      <c r="NMG34" s="508"/>
      <c r="NMH34" s="508"/>
      <c r="NMI34" s="508"/>
      <c r="NMJ34" s="508"/>
      <c r="NMK34" s="508"/>
      <c r="NML34" s="508"/>
      <c r="NMM34" s="508"/>
      <c r="NMN34" s="508"/>
      <c r="NMO34" s="508"/>
      <c r="NMP34" s="508"/>
      <c r="NMQ34" s="508"/>
      <c r="NMR34" s="508"/>
      <c r="NMS34" s="508"/>
      <c r="NMT34" s="508"/>
      <c r="NMU34" s="508"/>
      <c r="NMV34" s="508"/>
      <c r="NMW34" s="508"/>
      <c r="NMX34" s="508"/>
      <c r="NMY34" s="508"/>
      <c r="NMZ34" s="508"/>
      <c r="NNA34" s="508"/>
      <c r="NNB34" s="508"/>
      <c r="NNC34" s="508"/>
      <c r="NND34" s="508"/>
      <c r="NNE34" s="508"/>
      <c r="NNF34" s="508"/>
      <c r="NNG34" s="508"/>
      <c r="NNH34" s="508"/>
      <c r="NNI34" s="508"/>
      <c r="NNJ34" s="508"/>
      <c r="NNK34" s="508"/>
      <c r="NNL34" s="508"/>
      <c r="NNM34" s="508"/>
      <c r="NNN34" s="508"/>
      <c r="NNO34" s="508"/>
      <c r="NNP34" s="508"/>
      <c r="NNQ34" s="508"/>
      <c r="NNR34" s="508"/>
      <c r="NNS34" s="508"/>
      <c r="NNT34" s="508"/>
      <c r="NNU34" s="508"/>
      <c r="NNV34" s="508"/>
      <c r="NNW34" s="508"/>
      <c r="NNX34" s="508"/>
      <c r="NNY34" s="508"/>
      <c r="NNZ34" s="508"/>
      <c r="NOA34" s="508"/>
      <c r="NOB34" s="508"/>
      <c r="NOC34" s="508"/>
      <c r="NOD34" s="508"/>
      <c r="NOE34" s="508"/>
      <c r="NOF34" s="508"/>
      <c r="NOG34" s="508"/>
      <c r="NOH34" s="508"/>
      <c r="NOI34" s="508"/>
      <c r="NOJ34" s="508"/>
      <c r="NOK34" s="508"/>
      <c r="NOL34" s="508"/>
      <c r="NOM34" s="508"/>
      <c r="NON34" s="508"/>
      <c r="NOO34" s="508"/>
      <c r="NOP34" s="508"/>
      <c r="NOQ34" s="508"/>
      <c r="NOR34" s="508"/>
      <c r="NOS34" s="508"/>
      <c r="NOT34" s="508"/>
      <c r="NOU34" s="508"/>
      <c r="NOV34" s="508"/>
      <c r="NOW34" s="508"/>
      <c r="NOX34" s="508"/>
      <c r="NOY34" s="508"/>
      <c r="NOZ34" s="508"/>
      <c r="NPA34" s="508"/>
      <c r="NPB34" s="508"/>
      <c r="NPC34" s="508"/>
      <c r="NPD34" s="508"/>
      <c r="NPE34" s="508"/>
      <c r="NPF34" s="508"/>
      <c r="NPG34" s="508"/>
      <c r="NPH34" s="508"/>
      <c r="NPI34" s="508"/>
      <c r="NPJ34" s="508"/>
      <c r="NPK34" s="508"/>
      <c r="NPL34" s="508"/>
      <c r="NPM34" s="508"/>
      <c r="NPN34" s="508"/>
      <c r="NPO34" s="508"/>
      <c r="NPP34" s="508"/>
      <c r="NPQ34" s="508"/>
      <c r="NPR34" s="508"/>
      <c r="NPS34" s="508"/>
      <c r="NPT34" s="508"/>
      <c r="NPU34" s="508"/>
      <c r="NPV34" s="508"/>
      <c r="NPW34" s="508"/>
      <c r="NPX34" s="508"/>
      <c r="NPY34" s="508"/>
      <c r="NPZ34" s="508"/>
      <c r="NQA34" s="508"/>
      <c r="NQB34" s="508"/>
      <c r="NQC34" s="508"/>
      <c r="NQD34" s="508"/>
      <c r="NQE34" s="508"/>
      <c r="NQF34" s="508"/>
      <c r="NQG34" s="508"/>
      <c r="NQH34" s="508"/>
      <c r="NQI34" s="508"/>
      <c r="NQJ34" s="508"/>
      <c r="NQK34" s="508"/>
      <c r="NQL34" s="508"/>
      <c r="NQM34" s="508"/>
      <c r="NQN34" s="508"/>
      <c r="NQO34" s="508"/>
      <c r="NQP34" s="508"/>
      <c r="NQQ34" s="508"/>
      <c r="NQR34" s="508"/>
      <c r="NQS34" s="508"/>
      <c r="NQT34" s="508"/>
      <c r="NQU34" s="508"/>
      <c r="NQV34" s="508"/>
      <c r="NQW34" s="508"/>
      <c r="NQX34" s="508"/>
      <c r="NQY34" s="508"/>
      <c r="NQZ34" s="508"/>
      <c r="NRA34" s="508"/>
      <c r="NRB34" s="508"/>
      <c r="NRC34" s="508"/>
      <c r="NRD34" s="508"/>
      <c r="NRE34" s="508"/>
      <c r="NRF34" s="508"/>
      <c r="NRG34" s="508"/>
      <c r="NRH34" s="508"/>
      <c r="NRI34" s="508"/>
      <c r="NRJ34" s="508"/>
      <c r="NRK34" s="508"/>
      <c r="NRL34" s="508"/>
      <c r="NRM34" s="508"/>
      <c r="NRN34" s="508"/>
      <c r="NRO34" s="508"/>
      <c r="NRP34" s="508"/>
      <c r="NRQ34" s="508"/>
      <c r="NRR34" s="508"/>
      <c r="NRS34" s="508"/>
      <c r="NRT34" s="508"/>
      <c r="NRU34" s="508"/>
      <c r="NRV34" s="508"/>
      <c r="NRW34" s="508"/>
      <c r="NRX34" s="508"/>
      <c r="NRY34" s="508"/>
      <c r="NRZ34" s="508"/>
      <c r="NSA34" s="508"/>
      <c r="NSB34" s="508"/>
      <c r="NSC34" s="508"/>
      <c r="NSD34" s="508"/>
      <c r="NSE34" s="508"/>
      <c r="NSF34" s="508"/>
      <c r="NSG34" s="508"/>
      <c r="NSH34" s="508"/>
      <c r="NSI34" s="508"/>
      <c r="NSJ34" s="508"/>
      <c r="NSK34" s="508"/>
      <c r="NSL34" s="508"/>
      <c r="NSM34" s="508"/>
      <c r="NSN34" s="508"/>
      <c r="NSO34" s="508"/>
      <c r="NSP34" s="508"/>
      <c r="NSQ34" s="508"/>
      <c r="NSR34" s="508"/>
      <c r="NSS34" s="508"/>
      <c r="NST34" s="508"/>
      <c r="NSU34" s="508"/>
      <c r="NSV34" s="508"/>
      <c r="NSW34" s="508"/>
      <c r="NSX34" s="508"/>
      <c r="NSY34" s="508"/>
      <c r="NSZ34" s="508"/>
      <c r="NTA34" s="508"/>
      <c r="NTB34" s="508"/>
      <c r="NTC34" s="508"/>
      <c r="NTD34" s="508"/>
      <c r="NTE34" s="508"/>
      <c r="NTF34" s="508"/>
      <c r="NTG34" s="508"/>
      <c r="NTH34" s="508"/>
      <c r="NTI34" s="508"/>
      <c r="NTJ34" s="508"/>
      <c r="NTK34" s="508"/>
      <c r="NTL34" s="508"/>
      <c r="NTM34" s="508"/>
      <c r="NTN34" s="508"/>
      <c r="NTO34" s="508"/>
      <c r="NTP34" s="508"/>
      <c r="NTQ34" s="508"/>
      <c r="NTR34" s="508"/>
      <c r="NTS34" s="508"/>
      <c r="NTT34" s="508"/>
      <c r="NTU34" s="508"/>
      <c r="NTV34" s="508"/>
      <c r="NTW34" s="508"/>
      <c r="NTX34" s="508"/>
      <c r="NTY34" s="508"/>
      <c r="NTZ34" s="508"/>
      <c r="NUA34" s="508"/>
      <c r="NUB34" s="508"/>
      <c r="NUC34" s="508"/>
      <c r="NUD34" s="508"/>
      <c r="NUE34" s="508"/>
      <c r="NUF34" s="508"/>
      <c r="NUG34" s="508"/>
      <c r="NUH34" s="508"/>
      <c r="NUI34" s="508"/>
      <c r="NUJ34" s="508"/>
      <c r="NUK34" s="508"/>
      <c r="NUL34" s="508"/>
      <c r="NUM34" s="508"/>
      <c r="NUN34" s="508"/>
      <c r="NUO34" s="508"/>
      <c r="NUP34" s="508"/>
      <c r="NUQ34" s="508"/>
      <c r="NUR34" s="508"/>
      <c r="NUS34" s="508"/>
      <c r="NUT34" s="508"/>
      <c r="NUU34" s="508"/>
      <c r="NUV34" s="508"/>
      <c r="NUW34" s="508"/>
      <c r="NUX34" s="508"/>
      <c r="NUY34" s="508"/>
      <c r="NUZ34" s="508"/>
      <c r="NVA34" s="508"/>
      <c r="NVB34" s="508"/>
      <c r="NVC34" s="508"/>
      <c r="NVD34" s="508"/>
      <c r="NVE34" s="508"/>
      <c r="NVF34" s="508"/>
      <c r="NVG34" s="508"/>
      <c r="NVH34" s="508"/>
      <c r="NVI34" s="508"/>
      <c r="NVJ34" s="508"/>
      <c r="NVK34" s="508"/>
      <c r="NVL34" s="508"/>
      <c r="NVM34" s="508"/>
      <c r="NVN34" s="508"/>
      <c r="NVO34" s="508"/>
      <c r="NVP34" s="508"/>
      <c r="NVQ34" s="508"/>
      <c r="NVR34" s="508"/>
      <c r="NVS34" s="508"/>
      <c r="NVT34" s="508"/>
      <c r="NVU34" s="508"/>
      <c r="NVV34" s="508"/>
      <c r="NVW34" s="508"/>
      <c r="NVX34" s="508"/>
      <c r="NVY34" s="508"/>
      <c r="NVZ34" s="508"/>
      <c r="NWA34" s="508"/>
      <c r="NWB34" s="508"/>
      <c r="NWC34" s="508"/>
      <c r="NWD34" s="508"/>
      <c r="NWE34" s="508"/>
      <c r="NWF34" s="508"/>
      <c r="NWG34" s="508"/>
      <c r="NWH34" s="508"/>
      <c r="NWI34" s="508"/>
      <c r="NWJ34" s="508"/>
      <c r="NWK34" s="508"/>
      <c r="NWL34" s="508"/>
      <c r="NWM34" s="508"/>
      <c r="NWN34" s="508"/>
      <c r="NWO34" s="508"/>
      <c r="NWP34" s="508"/>
      <c r="NWQ34" s="508"/>
      <c r="NWR34" s="508"/>
      <c r="NWS34" s="508"/>
      <c r="NWT34" s="508"/>
      <c r="NWU34" s="508"/>
      <c r="NWV34" s="508"/>
      <c r="NWW34" s="508"/>
      <c r="NWX34" s="508"/>
      <c r="NWY34" s="508"/>
      <c r="NWZ34" s="508"/>
      <c r="NXA34" s="508"/>
      <c r="NXB34" s="508"/>
      <c r="NXC34" s="508"/>
      <c r="NXD34" s="508"/>
      <c r="NXE34" s="508"/>
      <c r="NXF34" s="508"/>
      <c r="NXG34" s="508"/>
      <c r="NXH34" s="508"/>
      <c r="NXI34" s="508"/>
      <c r="NXJ34" s="508"/>
      <c r="NXK34" s="508"/>
      <c r="NXL34" s="508"/>
      <c r="NXM34" s="508"/>
      <c r="NXN34" s="508"/>
      <c r="NXO34" s="508"/>
      <c r="NXP34" s="508"/>
      <c r="NXQ34" s="508"/>
      <c r="NXR34" s="508"/>
      <c r="NXS34" s="508"/>
      <c r="NXT34" s="508"/>
      <c r="NXU34" s="508"/>
      <c r="NXV34" s="508"/>
      <c r="NXW34" s="508"/>
      <c r="NXX34" s="508"/>
      <c r="NXY34" s="508"/>
      <c r="NXZ34" s="508"/>
      <c r="NYA34" s="508"/>
      <c r="NYB34" s="508"/>
      <c r="NYC34" s="508"/>
      <c r="NYD34" s="508"/>
      <c r="NYE34" s="508"/>
      <c r="NYF34" s="508"/>
      <c r="NYG34" s="508"/>
      <c r="NYH34" s="508"/>
      <c r="NYI34" s="508"/>
      <c r="NYJ34" s="508"/>
      <c r="NYK34" s="508"/>
      <c r="NYL34" s="508"/>
      <c r="NYM34" s="508"/>
      <c r="NYN34" s="508"/>
      <c r="NYO34" s="508"/>
      <c r="NYP34" s="508"/>
      <c r="NYQ34" s="508"/>
      <c r="NYR34" s="508"/>
      <c r="NYS34" s="508"/>
      <c r="NYT34" s="508"/>
      <c r="NYU34" s="508"/>
      <c r="NYV34" s="508"/>
      <c r="NYW34" s="508"/>
      <c r="NYX34" s="508"/>
      <c r="NYY34" s="508"/>
      <c r="NYZ34" s="508"/>
      <c r="NZA34" s="508"/>
      <c r="NZB34" s="508"/>
      <c r="NZC34" s="508"/>
      <c r="NZD34" s="508"/>
      <c r="NZE34" s="508"/>
      <c r="NZF34" s="508"/>
      <c r="NZG34" s="508"/>
      <c r="NZH34" s="508"/>
      <c r="NZI34" s="508"/>
      <c r="NZJ34" s="508"/>
      <c r="NZK34" s="508"/>
      <c r="NZL34" s="508"/>
      <c r="NZM34" s="508"/>
      <c r="NZN34" s="508"/>
      <c r="NZO34" s="508"/>
      <c r="NZP34" s="508"/>
      <c r="NZQ34" s="508"/>
      <c r="NZR34" s="508"/>
      <c r="NZS34" s="508"/>
      <c r="NZT34" s="508"/>
      <c r="NZU34" s="508"/>
      <c r="NZV34" s="508"/>
      <c r="NZW34" s="508"/>
      <c r="NZX34" s="508"/>
      <c r="NZY34" s="508"/>
      <c r="NZZ34" s="508"/>
      <c r="OAA34" s="508"/>
      <c r="OAB34" s="508"/>
      <c r="OAC34" s="508"/>
      <c r="OAD34" s="508"/>
      <c r="OAE34" s="508"/>
      <c r="OAF34" s="508"/>
      <c r="OAG34" s="508"/>
      <c r="OAH34" s="508"/>
      <c r="OAI34" s="508"/>
      <c r="OAJ34" s="508"/>
      <c r="OAK34" s="508"/>
      <c r="OAL34" s="508"/>
      <c r="OAM34" s="508"/>
      <c r="OAN34" s="508"/>
      <c r="OAO34" s="508"/>
      <c r="OAP34" s="508"/>
      <c r="OAQ34" s="508"/>
      <c r="OAR34" s="508"/>
      <c r="OAS34" s="508"/>
      <c r="OAT34" s="508"/>
      <c r="OAU34" s="508"/>
      <c r="OAV34" s="508"/>
      <c r="OAW34" s="508"/>
      <c r="OAX34" s="508"/>
      <c r="OAY34" s="508"/>
      <c r="OAZ34" s="508"/>
      <c r="OBA34" s="508"/>
      <c r="OBB34" s="508"/>
      <c r="OBC34" s="508"/>
      <c r="OBD34" s="508"/>
      <c r="OBE34" s="508"/>
      <c r="OBF34" s="508"/>
      <c r="OBG34" s="508"/>
      <c r="OBH34" s="508"/>
      <c r="OBI34" s="508"/>
      <c r="OBJ34" s="508"/>
      <c r="OBK34" s="508"/>
      <c r="OBL34" s="508"/>
      <c r="OBM34" s="508"/>
      <c r="OBN34" s="508"/>
      <c r="OBO34" s="508"/>
      <c r="OBP34" s="508"/>
      <c r="OBQ34" s="508"/>
      <c r="OBR34" s="508"/>
      <c r="OBS34" s="508"/>
      <c r="OBT34" s="508"/>
      <c r="OBU34" s="508"/>
      <c r="OBV34" s="508"/>
      <c r="OBW34" s="508"/>
      <c r="OBX34" s="508"/>
      <c r="OBY34" s="508"/>
      <c r="OBZ34" s="508"/>
      <c r="OCA34" s="508"/>
      <c r="OCB34" s="508"/>
      <c r="OCC34" s="508"/>
      <c r="OCD34" s="508"/>
      <c r="OCE34" s="508"/>
      <c r="OCF34" s="508"/>
      <c r="OCG34" s="508"/>
      <c r="OCH34" s="508"/>
      <c r="OCI34" s="508"/>
      <c r="OCJ34" s="508"/>
      <c r="OCK34" s="508"/>
      <c r="OCL34" s="508"/>
      <c r="OCM34" s="508"/>
      <c r="OCN34" s="508"/>
      <c r="OCO34" s="508"/>
      <c r="OCP34" s="508"/>
      <c r="OCQ34" s="508"/>
      <c r="OCR34" s="508"/>
      <c r="OCS34" s="508"/>
      <c r="OCT34" s="508"/>
      <c r="OCU34" s="508"/>
      <c r="OCV34" s="508"/>
      <c r="OCW34" s="508"/>
      <c r="OCX34" s="508"/>
      <c r="OCY34" s="508"/>
      <c r="OCZ34" s="508"/>
      <c r="ODA34" s="508"/>
      <c r="ODB34" s="508"/>
      <c r="ODC34" s="508"/>
      <c r="ODD34" s="508"/>
      <c r="ODE34" s="508"/>
      <c r="ODF34" s="508"/>
      <c r="ODG34" s="508"/>
      <c r="ODH34" s="508"/>
      <c r="ODI34" s="508"/>
      <c r="ODJ34" s="508"/>
      <c r="ODK34" s="508"/>
      <c r="ODL34" s="508"/>
      <c r="ODM34" s="508"/>
      <c r="ODN34" s="508"/>
      <c r="ODO34" s="508"/>
      <c r="ODP34" s="508"/>
      <c r="ODQ34" s="508"/>
      <c r="ODR34" s="508"/>
      <c r="ODS34" s="508"/>
      <c r="ODT34" s="508"/>
      <c r="ODU34" s="508"/>
      <c r="ODV34" s="508"/>
      <c r="ODW34" s="508"/>
      <c r="ODX34" s="508"/>
      <c r="ODY34" s="508"/>
      <c r="ODZ34" s="508"/>
      <c r="OEA34" s="508"/>
      <c r="OEB34" s="508"/>
      <c r="OEC34" s="508"/>
      <c r="OED34" s="508"/>
      <c r="OEE34" s="508"/>
      <c r="OEF34" s="508"/>
      <c r="OEG34" s="508"/>
      <c r="OEH34" s="508"/>
      <c r="OEI34" s="508"/>
      <c r="OEJ34" s="508"/>
      <c r="OEK34" s="508"/>
      <c r="OEL34" s="508"/>
      <c r="OEM34" s="508"/>
      <c r="OEN34" s="508"/>
      <c r="OEO34" s="508"/>
      <c r="OEP34" s="508"/>
      <c r="OEQ34" s="508"/>
      <c r="OER34" s="508"/>
      <c r="OES34" s="508"/>
      <c r="OET34" s="508"/>
      <c r="OEU34" s="508"/>
      <c r="OEV34" s="508"/>
      <c r="OEW34" s="508"/>
      <c r="OEX34" s="508"/>
      <c r="OEY34" s="508"/>
      <c r="OEZ34" s="508"/>
      <c r="OFA34" s="508"/>
      <c r="OFB34" s="508"/>
      <c r="OFC34" s="508"/>
      <c r="OFD34" s="508"/>
      <c r="OFE34" s="508"/>
      <c r="OFF34" s="508"/>
      <c r="OFG34" s="508"/>
      <c r="OFH34" s="508"/>
      <c r="OFI34" s="508"/>
      <c r="OFJ34" s="508"/>
      <c r="OFK34" s="508"/>
      <c r="OFL34" s="508"/>
      <c r="OFM34" s="508"/>
      <c r="OFN34" s="508"/>
      <c r="OFO34" s="508"/>
      <c r="OFP34" s="508"/>
      <c r="OFQ34" s="508"/>
      <c r="OFR34" s="508"/>
      <c r="OFS34" s="508"/>
      <c r="OFT34" s="508"/>
      <c r="OFU34" s="508"/>
      <c r="OFV34" s="508"/>
      <c r="OFW34" s="508"/>
      <c r="OFX34" s="508"/>
      <c r="OFY34" s="508"/>
      <c r="OFZ34" s="508"/>
      <c r="OGA34" s="508"/>
      <c r="OGB34" s="508"/>
      <c r="OGC34" s="508"/>
      <c r="OGD34" s="508"/>
      <c r="OGE34" s="508"/>
      <c r="OGF34" s="508"/>
      <c r="OGG34" s="508"/>
      <c r="OGH34" s="508"/>
      <c r="OGI34" s="508"/>
      <c r="OGJ34" s="508"/>
      <c r="OGK34" s="508"/>
      <c r="OGL34" s="508"/>
      <c r="OGM34" s="508"/>
      <c r="OGN34" s="508"/>
      <c r="OGO34" s="508"/>
      <c r="OGP34" s="508"/>
      <c r="OGQ34" s="508"/>
      <c r="OGR34" s="508"/>
      <c r="OGS34" s="508"/>
      <c r="OGT34" s="508"/>
      <c r="OGU34" s="508"/>
      <c r="OGV34" s="508"/>
      <c r="OGW34" s="508"/>
      <c r="OGX34" s="508"/>
      <c r="OGY34" s="508"/>
      <c r="OGZ34" s="508"/>
      <c r="OHA34" s="508"/>
      <c r="OHB34" s="508"/>
      <c r="OHC34" s="508"/>
      <c r="OHD34" s="508"/>
      <c r="OHE34" s="508"/>
      <c r="OHF34" s="508"/>
      <c r="OHG34" s="508"/>
      <c r="OHH34" s="508"/>
      <c r="OHI34" s="508"/>
      <c r="OHJ34" s="508"/>
      <c r="OHK34" s="508"/>
      <c r="OHL34" s="508"/>
      <c r="OHM34" s="508"/>
      <c r="OHN34" s="508"/>
      <c r="OHO34" s="508"/>
      <c r="OHP34" s="508"/>
      <c r="OHQ34" s="508"/>
      <c r="OHR34" s="508"/>
      <c r="OHS34" s="508"/>
      <c r="OHT34" s="508"/>
      <c r="OHU34" s="508"/>
      <c r="OHV34" s="508"/>
      <c r="OHW34" s="508"/>
      <c r="OHX34" s="508"/>
      <c r="OHY34" s="508"/>
      <c r="OHZ34" s="508"/>
      <c r="OIA34" s="508"/>
      <c r="OIB34" s="508"/>
      <c r="OIC34" s="508"/>
      <c r="OID34" s="508"/>
      <c r="OIE34" s="508"/>
      <c r="OIF34" s="508"/>
      <c r="OIG34" s="508"/>
      <c r="OIH34" s="508"/>
      <c r="OII34" s="508"/>
      <c r="OIJ34" s="508"/>
      <c r="OIK34" s="508"/>
      <c r="OIL34" s="508"/>
      <c r="OIM34" s="508"/>
      <c r="OIN34" s="508"/>
      <c r="OIO34" s="508"/>
      <c r="OIP34" s="508"/>
      <c r="OIQ34" s="508"/>
      <c r="OIR34" s="508"/>
      <c r="OIS34" s="508"/>
      <c r="OIT34" s="508"/>
      <c r="OIU34" s="508"/>
      <c r="OIV34" s="508"/>
      <c r="OIW34" s="508"/>
      <c r="OIX34" s="508"/>
      <c r="OIY34" s="508"/>
      <c r="OIZ34" s="508"/>
      <c r="OJA34" s="508"/>
      <c r="OJB34" s="508"/>
      <c r="OJC34" s="508"/>
      <c r="OJD34" s="508"/>
      <c r="OJE34" s="508"/>
      <c r="OJF34" s="508"/>
      <c r="OJG34" s="508"/>
      <c r="OJH34" s="508"/>
      <c r="OJI34" s="508"/>
      <c r="OJJ34" s="508"/>
      <c r="OJK34" s="508"/>
      <c r="OJL34" s="508"/>
      <c r="OJM34" s="508"/>
      <c r="OJN34" s="508"/>
      <c r="OJO34" s="508"/>
      <c r="OJP34" s="508"/>
      <c r="OJQ34" s="508"/>
      <c r="OJR34" s="508"/>
      <c r="OJS34" s="508"/>
      <c r="OJT34" s="508"/>
      <c r="OJU34" s="508"/>
      <c r="OJV34" s="508"/>
      <c r="OJW34" s="508"/>
      <c r="OJX34" s="508"/>
      <c r="OJY34" s="508"/>
      <c r="OJZ34" s="508"/>
      <c r="OKA34" s="508"/>
      <c r="OKB34" s="508"/>
      <c r="OKC34" s="508"/>
      <c r="OKD34" s="508"/>
      <c r="OKE34" s="508"/>
      <c r="OKF34" s="508"/>
      <c r="OKG34" s="508"/>
      <c r="OKH34" s="508"/>
      <c r="OKI34" s="508"/>
      <c r="OKJ34" s="508"/>
      <c r="OKK34" s="508"/>
      <c r="OKL34" s="508"/>
      <c r="OKM34" s="508"/>
      <c r="OKN34" s="508"/>
      <c r="OKO34" s="508"/>
      <c r="OKP34" s="508"/>
      <c r="OKQ34" s="508"/>
      <c r="OKR34" s="508"/>
      <c r="OKS34" s="508"/>
      <c r="OKT34" s="508"/>
      <c r="OKU34" s="508"/>
      <c r="OKV34" s="508"/>
      <c r="OKW34" s="508"/>
      <c r="OKX34" s="508"/>
      <c r="OKY34" s="508"/>
      <c r="OKZ34" s="508"/>
      <c r="OLA34" s="508"/>
      <c r="OLB34" s="508"/>
      <c r="OLC34" s="508"/>
      <c r="OLD34" s="508"/>
      <c r="OLE34" s="508"/>
      <c r="OLF34" s="508"/>
      <c r="OLG34" s="508"/>
      <c r="OLH34" s="508"/>
      <c r="OLI34" s="508"/>
      <c r="OLJ34" s="508"/>
      <c r="OLK34" s="508"/>
      <c r="OLL34" s="508"/>
      <c r="OLM34" s="508"/>
      <c r="OLN34" s="508"/>
      <c r="OLO34" s="508"/>
      <c r="OLP34" s="508"/>
      <c r="OLQ34" s="508"/>
      <c r="OLR34" s="508"/>
      <c r="OLS34" s="508"/>
      <c r="OLT34" s="508"/>
      <c r="OLU34" s="508"/>
      <c r="OLV34" s="508"/>
      <c r="OLW34" s="508"/>
      <c r="OLX34" s="508"/>
      <c r="OLY34" s="508"/>
      <c r="OLZ34" s="508"/>
      <c r="OMA34" s="508"/>
      <c r="OMB34" s="508"/>
      <c r="OMC34" s="508"/>
      <c r="OMD34" s="508"/>
      <c r="OME34" s="508"/>
      <c r="OMF34" s="508"/>
      <c r="OMG34" s="508"/>
      <c r="OMH34" s="508"/>
      <c r="OMI34" s="508"/>
      <c r="OMJ34" s="508"/>
      <c r="OMK34" s="508"/>
      <c r="OML34" s="508"/>
      <c r="OMM34" s="508"/>
      <c r="OMN34" s="508"/>
      <c r="OMO34" s="508"/>
      <c r="OMP34" s="508"/>
      <c r="OMQ34" s="508"/>
      <c r="OMR34" s="508"/>
      <c r="OMS34" s="508"/>
      <c r="OMT34" s="508"/>
      <c r="OMU34" s="508"/>
      <c r="OMV34" s="508"/>
      <c r="OMW34" s="508"/>
      <c r="OMX34" s="508"/>
      <c r="OMY34" s="508"/>
      <c r="OMZ34" s="508"/>
      <c r="ONA34" s="508"/>
      <c r="ONB34" s="508"/>
      <c r="ONC34" s="508"/>
      <c r="OND34" s="508"/>
      <c r="ONE34" s="508"/>
      <c r="ONF34" s="508"/>
      <c r="ONG34" s="508"/>
      <c r="ONH34" s="508"/>
      <c r="ONI34" s="508"/>
      <c r="ONJ34" s="508"/>
      <c r="ONK34" s="508"/>
      <c r="ONL34" s="508"/>
      <c r="ONM34" s="508"/>
      <c r="ONN34" s="508"/>
      <c r="ONO34" s="508"/>
      <c r="ONP34" s="508"/>
      <c r="ONQ34" s="508"/>
      <c r="ONR34" s="508"/>
      <c r="ONS34" s="508"/>
      <c r="ONT34" s="508"/>
      <c r="ONU34" s="508"/>
      <c r="ONV34" s="508"/>
      <c r="ONW34" s="508"/>
      <c r="ONX34" s="508"/>
      <c r="ONY34" s="508"/>
      <c r="ONZ34" s="508"/>
      <c r="OOA34" s="508"/>
      <c r="OOB34" s="508"/>
      <c r="OOC34" s="508"/>
      <c r="OOD34" s="508"/>
      <c r="OOE34" s="508"/>
      <c r="OOF34" s="508"/>
      <c r="OOG34" s="508"/>
      <c r="OOH34" s="508"/>
      <c r="OOI34" s="508"/>
      <c r="OOJ34" s="508"/>
      <c r="OOK34" s="508"/>
      <c r="OOL34" s="508"/>
      <c r="OOM34" s="508"/>
      <c r="OON34" s="508"/>
      <c r="OOO34" s="508"/>
      <c r="OOP34" s="508"/>
      <c r="OOQ34" s="508"/>
      <c r="OOR34" s="508"/>
      <c r="OOS34" s="508"/>
      <c r="OOT34" s="508"/>
      <c r="OOU34" s="508"/>
      <c r="OOV34" s="508"/>
      <c r="OOW34" s="508"/>
      <c r="OOX34" s="508"/>
      <c r="OOY34" s="508"/>
      <c r="OOZ34" s="508"/>
      <c r="OPA34" s="508"/>
      <c r="OPB34" s="508"/>
      <c r="OPC34" s="508"/>
      <c r="OPD34" s="508"/>
      <c r="OPE34" s="508"/>
      <c r="OPF34" s="508"/>
      <c r="OPG34" s="508"/>
      <c r="OPH34" s="508"/>
      <c r="OPI34" s="508"/>
      <c r="OPJ34" s="508"/>
      <c r="OPK34" s="508"/>
      <c r="OPL34" s="508"/>
      <c r="OPM34" s="508"/>
      <c r="OPN34" s="508"/>
      <c r="OPO34" s="508"/>
      <c r="OPP34" s="508"/>
      <c r="OPQ34" s="508"/>
      <c r="OPR34" s="508"/>
      <c r="OPS34" s="508"/>
      <c r="OPT34" s="508"/>
      <c r="OPU34" s="508"/>
      <c r="OPV34" s="508"/>
      <c r="OPW34" s="508"/>
      <c r="OPX34" s="508"/>
      <c r="OPY34" s="508"/>
      <c r="OPZ34" s="508"/>
      <c r="OQA34" s="508"/>
      <c r="OQB34" s="508"/>
      <c r="OQC34" s="508"/>
      <c r="OQD34" s="508"/>
      <c r="OQE34" s="508"/>
      <c r="OQF34" s="508"/>
      <c r="OQG34" s="508"/>
      <c r="OQH34" s="508"/>
      <c r="OQI34" s="508"/>
      <c r="OQJ34" s="508"/>
      <c r="OQK34" s="508"/>
      <c r="OQL34" s="508"/>
      <c r="OQM34" s="508"/>
      <c r="OQN34" s="508"/>
      <c r="OQO34" s="508"/>
      <c r="OQP34" s="508"/>
      <c r="OQQ34" s="508"/>
      <c r="OQR34" s="508"/>
      <c r="OQS34" s="508"/>
      <c r="OQT34" s="508"/>
      <c r="OQU34" s="508"/>
      <c r="OQV34" s="508"/>
      <c r="OQW34" s="508"/>
      <c r="OQX34" s="508"/>
      <c r="OQY34" s="508"/>
      <c r="OQZ34" s="508"/>
      <c r="ORA34" s="508"/>
      <c r="ORB34" s="508"/>
      <c r="ORC34" s="508"/>
      <c r="ORD34" s="508"/>
      <c r="ORE34" s="508"/>
      <c r="ORF34" s="508"/>
      <c r="ORG34" s="508"/>
      <c r="ORH34" s="508"/>
      <c r="ORI34" s="508"/>
      <c r="ORJ34" s="508"/>
      <c r="ORK34" s="508"/>
      <c r="ORL34" s="508"/>
      <c r="ORM34" s="508"/>
      <c r="ORN34" s="508"/>
      <c r="ORO34" s="508"/>
      <c r="ORP34" s="508"/>
      <c r="ORQ34" s="508"/>
      <c r="ORR34" s="508"/>
      <c r="ORS34" s="508"/>
      <c r="ORT34" s="508"/>
      <c r="ORU34" s="508"/>
      <c r="ORV34" s="508"/>
      <c r="ORW34" s="508"/>
      <c r="ORX34" s="508"/>
      <c r="ORY34" s="508"/>
      <c r="ORZ34" s="508"/>
      <c r="OSA34" s="508"/>
      <c r="OSB34" s="508"/>
      <c r="OSC34" s="508"/>
      <c r="OSD34" s="508"/>
      <c r="OSE34" s="508"/>
      <c r="OSF34" s="508"/>
      <c r="OSG34" s="508"/>
      <c r="OSH34" s="508"/>
      <c r="OSI34" s="508"/>
      <c r="OSJ34" s="508"/>
      <c r="OSK34" s="508"/>
      <c r="OSL34" s="508"/>
      <c r="OSM34" s="508"/>
      <c r="OSN34" s="508"/>
      <c r="OSO34" s="508"/>
      <c r="OSP34" s="508"/>
      <c r="OSQ34" s="508"/>
      <c r="OSR34" s="508"/>
      <c r="OSS34" s="508"/>
      <c r="OST34" s="508"/>
      <c r="OSU34" s="508"/>
      <c r="OSV34" s="508"/>
      <c r="OSW34" s="508"/>
      <c r="OSX34" s="508"/>
      <c r="OSY34" s="508"/>
      <c r="OSZ34" s="508"/>
      <c r="OTA34" s="508"/>
      <c r="OTB34" s="508"/>
      <c r="OTC34" s="508"/>
      <c r="OTD34" s="508"/>
      <c r="OTE34" s="508"/>
      <c r="OTF34" s="508"/>
      <c r="OTG34" s="508"/>
      <c r="OTH34" s="508"/>
      <c r="OTI34" s="508"/>
      <c r="OTJ34" s="508"/>
      <c r="OTK34" s="508"/>
      <c r="OTL34" s="508"/>
      <c r="OTM34" s="508"/>
      <c r="OTN34" s="508"/>
      <c r="OTO34" s="508"/>
      <c r="OTP34" s="508"/>
      <c r="OTQ34" s="508"/>
      <c r="OTR34" s="508"/>
      <c r="OTS34" s="508"/>
      <c r="OTT34" s="508"/>
      <c r="OTU34" s="508"/>
      <c r="OTV34" s="508"/>
      <c r="OTW34" s="508"/>
      <c r="OTX34" s="508"/>
      <c r="OTY34" s="508"/>
      <c r="OTZ34" s="508"/>
      <c r="OUA34" s="508"/>
      <c r="OUB34" s="508"/>
      <c r="OUC34" s="508"/>
      <c r="OUD34" s="508"/>
      <c r="OUE34" s="508"/>
      <c r="OUF34" s="508"/>
      <c r="OUG34" s="508"/>
      <c r="OUH34" s="508"/>
      <c r="OUI34" s="508"/>
      <c r="OUJ34" s="508"/>
      <c r="OUK34" s="508"/>
      <c r="OUL34" s="508"/>
      <c r="OUM34" s="508"/>
      <c r="OUN34" s="508"/>
      <c r="OUO34" s="508"/>
      <c r="OUP34" s="508"/>
      <c r="OUQ34" s="508"/>
      <c r="OUR34" s="508"/>
      <c r="OUS34" s="508"/>
      <c r="OUT34" s="508"/>
      <c r="OUU34" s="508"/>
      <c r="OUV34" s="508"/>
      <c r="OUW34" s="508"/>
      <c r="OUX34" s="508"/>
      <c r="OUY34" s="508"/>
      <c r="OUZ34" s="508"/>
      <c r="OVA34" s="508"/>
      <c r="OVB34" s="508"/>
      <c r="OVC34" s="508"/>
      <c r="OVD34" s="508"/>
      <c r="OVE34" s="508"/>
      <c r="OVF34" s="508"/>
      <c r="OVG34" s="508"/>
      <c r="OVH34" s="508"/>
      <c r="OVI34" s="508"/>
      <c r="OVJ34" s="508"/>
      <c r="OVK34" s="508"/>
      <c r="OVL34" s="508"/>
      <c r="OVM34" s="508"/>
      <c r="OVN34" s="508"/>
      <c r="OVO34" s="508"/>
      <c r="OVP34" s="508"/>
      <c r="OVQ34" s="508"/>
      <c r="OVR34" s="508"/>
      <c r="OVS34" s="508"/>
      <c r="OVT34" s="508"/>
      <c r="OVU34" s="508"/>
      <c r="OVV34" s="508"/>
      <c r="OVW34" s="508"/>
      <c r="OVX34" s="508"/>
      <c r="OVY34" s="508"/>
      <c r="OVZ34" s="508"/>
      <c r="OWA34" s="508"/>
      <c r="OWB34" s="508"/>
      <c r="OWC34" s="508"/>
      <c r="OWD34" s="508"/>
      <c r="OWE34" s="508"/>
      <c r="OWF34" s="508"/>
      <c r="OWG34" s="508"/>
      <c r="OWH34" s="508"/>
      <c r="OWI34" s="508"/>
      <c r="OWJ34" s="508"/>
      <c r="OWK34" s="508"/>
      <c r="OWL34" s="508"/>
      <c r="OWM34" s="508"/>
      <c r="OWN34" s="508"/>
      <c r="OWO34" s="508"/>
      <c r="OWP34" s="508"/>
      <c r="OWQ34" s="508"/>
      <c r="OWR34" s="508"/>
      <c r="OWS34" s="508"/>
      <c r="OWT34" s="508"/>
      <c r="OWU34" s="508"/>
      <c r="OWV34" s="508"/>
      <c r="OWW34" s="508"/>
      <c r="OWX34" s="508"/>
      <c r="OWY34" s="508"/>
      <c r="OWZ34" s="508"/>
      <c r="OXA34" s="508"/>
      <c r="OXB34" s="508"/>
      <c r="OXC34" s="508"/>
      <c r="OXD34" s="508"/>
      <c r="OXE34" s="508"/>
      <c r="OXF34" s="508"/>
      <c r="OXG34" s="508"/>
      <c r="OXH34" s="508"/>
      <c r="OXI34" s="508"/>
      <c r="OXJ34" s="508"/>
      <c r="OXK34" s="508"/>
      <c r="OXL34" s="508"/>
      <c r="OXM34" s="508"/>
      <c r="OXN34" s="508"/>
      <c r="OXO34" s="508"/>
      <c r="OXP34" s="508"/>
      <c r="OXQ34" s="508"/>
      <c r="OXR34" s="508"/>
      <c r="OXS34" s="508"/>
      <c r="OXT34" s="508"/>
      <c r="OXU34" s="508"/>
      <c r="OXV34" s="508"/>
      <c r="OXW34" s="508"/>
      <c r="OXX34" s="508"/>
      <c r="OXY34" s="508"/>
      <c r="OXZ34" s="508"/>
      <c r="OYA34" s="508"/>
      <c r="OYB34" s="508"/>
      <c r="OYC34" s="508"/>
      <c r="OYD34" s="508"/>
      <c r="OYE34" s="508"/>
      <c r="OYF34" s="508"/>
      <c r="OYG34" s="508"/>
      <c r="OYH34" s="508"/>
      <c r="OYI34" s="508"/>
      <c r="OYJ34" s="508"/>
      <c r="OYK34" s="508"/>
      <c r="OYL34" s="508"/>
      <c r="OYM34" s="508"/>
      <c r="OYN34" s="508"/>
      <c r="OYO34" s="508"/>
      <c r="OYP34" s="508"/>
      <c r="OYQ34" s="508"/>
      <c r="OYR34" s="508"/>
      <c r="OYS34" s="508"/>
      <c r="OYT34" s="508"/>
      <c r="OYU34" s="508"/>
      <c r="OYV34" s="508"/>
      <c r="OYW34" s="508"/>
      <c r="OYX34" s="508"/>
      <c r="OYY34" s="508"/>
      <c r="OYZ34" s="508"/>
      <c r="OZA34" s="508"/>
      <c r="OZB34" s="508"/>
      <c r="OZC34" s="508"/>
      <c r="OZD34" s="508"/>
      <c r="OZE34" s="508"/>
      <c r="OZF34" s="508"/>
      <c r="OZG34" s="508"/>
      <c r="OZH34" s="508"/>
      <c r="OZI34" s="508"/>
      <c r="OZJ34" s="508"/>
      <c r="OZK34" s="508"/>
      <c r="OZL34" s="508"/>
      <c r="OZM34" s="508"/>
      <c r="OZN34" s="508"/>
      <c r="OZO34" s="508"/>
      <c r="OZP34" s="508"/>
      <c r="OZQ34" s="508"/>
      <c r="OZR34" s="508"/>
      <c r="OZS34" s="508"/>
      <c r="OZT34" s="508"/>
      <c r="OZU34" s="508"/>
      <c r="OZV34" s="508"/>
      <c r="OZW34" s="508"/>
      <c r="OZX34" s="508"/>
      <c r="OZY34" s="508"/>
      <c r="OZZ34" s="508"/>
      <c r="PAA34" s="508"/>
      <c r="PAB34" s="508"/>
      <c r="PAC34" s="508"/>
      <c r="PAD34" s="508"/>
      <c r="PAE34" s="508"/>
      <c r="PAF34" s="508"/>
      <c r="PAG34" s="508"/>
      <c r="PAH34" s="508"/>
      <c r="PAI34" s="508"/>
      <c r="PAJ34" s="508"/>
      <c r="PAK34" s="508"/>
      <c r="PAL34" s="508"/>
      <c r="PAM34" s="508"/>
      <c r="PAN34" s="508"/>
      <c r="PAO34" s="508"/>
      <c r="PAP34" s="508"/>
      <c r="PAQ34" s="508"/>
      <c r="PAR34" s="508"/>
      <c r="PAS34" s="508"/>
      <c r="PAT34" s="508"/>
      <c r="PAU34" s="508"/>
      <c r="PAV34" s="508"/>
      <c r="PAW34" s="508"/>
      <c r="PAX34" s="508"/>
      <c r="PAY34" s="508"/>
      <c r="PAZ34" s="508"/>
      <c r="PBA34" s="508"/>
      <c r="PBB34" s="508"/>
      <c r="PBC34" s="508"/>
      <c r="PBD34" s="508"/>
      <c r="PBE34" s="508"/>
      <c r="PBF34" s="508"/>
      <c r="PBG34" s="508"/>
      <c r="PBH34" s="508"/>
      <c r="PBI34" s="508"/>
      <c r="PBJ34" s="508"/>
      <c r="PBK34" s="508"/>
      <c r="PBL34" s="508"/>
      <c r="PBM34" s="508"/>
      <c r="PBN34" s="508"/>
      <c r="PBO34" s="508"/>
      <c r="PBP34" s="508"/>
      <c r="PBQ34" s="508"/>
      <c r="PBR34" s="508"/>
      <c r="PBS34" s="508"/>
      <c r="PBT34" s="508"/>
      <c r="PBU34" s="508"/>
      <c r="PBV34" s="508"/>
      <c r="PBW34" s="508"/>
      <c r="PBX34" s="508"/>
      <c r="PBY34" s="508"/>
      <c r="PBZ34" s="508"/>
      <c r="PCA34" s="508"/>
      <c r="PCB34" s="508"/>
      <c r="PCC34" s="508"/>
      <c r="PCD34" s="508"/>
      <c r="PCE34" s="508"/>
      <c r="PCF34" s="508"/>
      <c r="PCG34" s="508"/>
      <c r="PCH34" s="508"/>
      <c r="PCI34" s="508"/>
      <c r="PCJ34" s="508"/>
      <c r="PCK34" s="508"/>
      <c r="PCL34" s="508"/>
      <c r="PCM34" s="508"/>
      <c r="PCN34" s="508"/>
      <c r="PCO34" s="508"/>
      <c r="PCP34" s="508"/>
      <c r="PCQ34" s="508"/>
      <c r="PCR34" s="508"/>
      <c r="PCS34" s="508"/>
      <c r="PCT34" s="508"/>
      <c r="PCU34" s="508"/>
      <c r="PCV34" s="508"/>
      <c r="PCW34" s="508"/>
      <c r="PCX34" s="508"/>
      <c r="PCY34" s="508"/>
      <c r="PCZ34" s="508"/>
      <c r="PDA34" s="508"/>
      <c r="PDB34" s="508"/>
      <c r="PDC34" s="508"/>
      <c r="PDD34" s="508"/>
      <c r="PDE34" s="508"/>
      <c r="PDF34" s="508"/>
      <c r="PDG34" s="508"/>
      <c r="PDH34" s="508"/>
      <c r="PDI34" s="508"/>
      <c r="PDJ34" s="508"/>
      <c r="PDK34" s="508"/>
      <c r="PDL34" s="508"/>
      <c r="PDM34" s="508"/>
      <c r="PDN34" s="508"/>
      <c r="PDO34" s="508"/>
      <c r="PDP34" s="508"/>
      <c r="PDQ34" s="508"/>
      <c r="PDR34" s="508"/>
      <c r="PDS34" s="508"/>
      <c r="PDT34" s="508"/>
      <c r="PDU34" s="508"/>
      <c r="PDV34" s="508"/>
      <c r="PDW34" s="508"/>
      <c r="PDX34" s="508"/>
      <c r="PDY34" s="508"/>
      <c r="PDZ34" s="508"/>
      <c r="PEA34" s="508"/>
      <c r="PEB34" s="508"/>
      <c r="PEC34" s="508"/>
      <c r="PED34" s="508"/>
      <c r="PEE34" s="508"/>
      <c r="PEF34" s="508"/>
      <c r="PEG34" s="508"/>
      <c r="PEH34" s="508"/>
      <c r="PEI34" s="508"/>
      <c r="PEJ34" s="508"/>
      <c r="PEK34" s="508"/>
      <c r="PEL34" s="508"/>
      <c r="PEM34" s="508"/>
      <c r="PEN34" s="508"/>
      <c r="PEO34" s="508"/>
      <c r="PEP34" s="508"/>
      <c r="PEQ34" s="508"/>
      <c r="PER34" s="508"/>
      <c r="PES34" s="508"/>
      <c r="PET34" s="508"/>
      <c r="PEU34" s="508"/>
      <c r="PEV34" s="508"/>
      <c r="PEW34" s="508"/>
      <c r="PEX34" s="508"/>
      <c r="PEY34" s="508"/>
      <c r="PEZ34" s="508"/>
      <c r="PFA34" s="508"/>
      <c r="PFB34" s="508"/>
      <c r="PFC34" s="508"/>
      <c r="PFD34" s="508"/>
      <c r="PFE34" s="508"/>
      <c r="PFF34" s="508"/>
      <c r="PFG34" s="508"/>
      <c r="PFH34" s="508"/>
      <c r="PFI34" s="508"/>
      <c r="PFJ34" s="508"/>
      <c r="PFK34" s="508"/>
      <c r="PFL34" s="508"/>
      <c r="PFM34" s="508"/>
      <c r="PFN34" s="508"/>
      <c r="PFO34" s="508"/>
      <c r="PFP34" s="508"/>
      <c r="PFQ34" s="508"/>
      <c r="PFR34" s="508"/>
      <c r="PFS34" s="508"/>
      <c r="PFT34" s="508"/>
      <c r="PFU34" s="508"/>
      <c r="PFV34" s="508"/>
      <c r="PFW34" s="508"/>
      <c r="PFX34" s="508"/>
      <c r="PFY34" s="508"/>
      <c r="PFZ34" s="508"/>
      <c r="PGA34" s="508"/>
      <c r="PGB34" s="508"/>
      <c r="PGC34" s="508"/>
      <c r="PGD34" s="508"/>
      <c r="PGE34" s="508"/>
      <c r="PGF34" s="508"/>
      <c r="PGG34" s="508"/>
      <c r="PGH34" s="508"/>
      <c r="PGI34" s="508"/>
      <c r="PGJ34" s="508"/>
      <c r="PGK34" s="508"/>
      <c r="PGL34" s="508"/>
      <c r="PGM34" s="508"/>
      <c r="PGN34" s="508"/>
      <c r="PGO34" s="508"/>
      <c r="PGP34" s="508"/>
      <c r="PGQ34" s="508"/>
      <c r="PGR34" s="508"/>
      <c r="PGS34" s="508"/>
      <c r="PGT34" s="508"/>
      <c r="PGU34" s="508"/>
      <c r="PGV34" s="508"/>
      <c r="PGW34" s="508"/>
      <c r="PGX34" s="508"/>
      <c r="PGY34" s="508"/>
      <c r="PGZ34" s="508"/>
      <c r="PHA34" s="508"/>
      <c r="PHB34" s="508"/>
      <c r="PHC34" s="508"/>
      <c r="PHD34" s="508"/>
      <c r="PHE34" s="508"/>
      <c r="PHF34" s="508"/>
      <c r="PHG34" s="508"/>
      <c r="PHH34" s="508"/>
      <c r="PHI34" s="508"/>
      <c r="PHJ34" s="508"/>
      <c r="PHK34" s="508"/>
      <c r="PHL34" s="508"/>
      <c r="PHM34" s="508"/>
      <c r="PHN34" s="508"/>
      <c r="PHO34" s="508"/>
      <c r="PHP34" s="508"/>
      <c r="PHQ34" s="508"/>
      <c r="PHR34" s="508"/>
      <c r="PHS34" s="508"/>
      <c r="PHT34" s="508"/>
      <c r="PHU34" s="508"/>
      <c r="PHV34" s="508"/>
      <c r="PHW34" s="508"/>
      <c r="PHX34" s="508"/>
      <c r="PHY34" s="508"/>
      <c r="PHZ34" s="508"/>
      <c r="PIA34" s="508"/>
      <c r="PIB34" s="508"/>
      <c r="PIC34" s="508"/>
      <c r="PID34" s="508"/>
      <c r="PIE34" s="508"/>
      <c r="PIF34" s="508"/>
      <c r="PIG34" s="508"/>
      <c r="PIH34" s="508"/>
      <c r="PII34" s="508"/>
      <c r="PIJ34" s="508"/>
      <c r="PIK34" s="508"/>
      <c r="PIL34" s="508"/>
      <c r="PIM34" s="508"/>
      <c r="PIN34" s="508"/>
      <c r="PIO34" s="508"/>
      <c r="PIP34" s="508"/>
      <c r="PIQ34" s="508"/>
      <c r="PIR34" s="508"/>
      <c r="PIS34" s="508"/>
      <c r="PIT34" s="508"/>
      <c r="PIU34" s="508"/>
      <c r="PIV34" s="508"/>
      <c r="PIW34" s="508"/>
      <c r="PIX34" s="508"/>
      <c r="PIY34" s="508"/>
      <c r="PIZ34" s="508"/>
      <c r="PJA34" s="508"/>
      <c r="PJB34" s="508"/>
      <c r="PJC34" s="508"/>
      <c r="PJD34" s="508"/>
      <c r="PJE34" s="508"/>
      <c r="PJF34" s="508"/>
      <c r="PJG34" s="508"/>
      <c r="PJH34" s="508"/>
      <c r="PJI34" s="508"/>
      <c r="PJJ34" s="508"/>
      <c r="PJK34" s="508"/>
      <c r="PJL34" s="508"/>
      <c r="PJM34" s="508"/>
      <c r="PJN34" s="508"/>
      <c r="PJO34" s="508"/>
      <c r="PJP34" s="508"/>
      <c r="PJQ34" s="508"/>
      <c r="PJR34" s="508"/>
      <c r="PJS34" s="508"/>
      <c r="PJT34" s="508"/>
      <c r="PJU34" s="508"/>
      <c r="PJV34" s="508"/>
      <c r="PJW34" s="508"/>
      <c r="PJX34" s="508"/>
      <c r="PJY34" s="508"/>
      <c r="PJZ34" s="508"/>
      <c r="PKA34" s="508"/>
      <c r="PKB34" s="508"/>
      <c r="PKC34" s="508"/>
      <c r="PKD34" s="508"/>
      <c r="PKE34" s="508"/>
      <c r="PKF34" s="508"/>
      <c r="PKG34" s="508"/>
      <c r="PKH34" s="508"/>
      <c r="PKI34" s="508"/>
      <c r="PKJ34" s="508"/>
      <c r="PKK34" s="508"/>
      <c r="PKL34" s="508"/>
      <c r="PKM34" s="508"/>
      <c r="PKN34" s="508"/>
      <c r="PKO34" s="508"/>
      <c r="PKP34" s="508"/>
      <c r="PKQ34" s="508"/>
      <c r="PKR34" s="508"/>
      <c r="PKS34" s="508"/>
      <c r="PKT34" s="508"/>
      <c r="PKU34" s="508"/>
      <c r="PKV34" s="508"/>
      <c r="PKW34" s="508"/>
      <c r="PKX34" s="508"/>
      <c r="PKY34" s="508"/>
      <c r="PKZ34" s="508"/>
      <c r="PLA34" s="508"/>
      <c r="PLB34" s="508"/>
      <c r="PLC34" s="508"/>
      <c r="PLD34" s="508"/>
      <c r="PLE34" s="508"/>
      <c r="PLF34" s="508"/>
      <c r="PLG34" s="508"/>
      <c r="PLH34" s="508"/>
      <c r="PLI34" s="508"/>
      <c r="PLJ34" s="508"/>
      <c r="PLK34" s="508"/>
      <c r="PLL34" s="508"/>
      <c r="PLM34" s="508"/>
      <c r="PLN34" s="508"/>
      <c r="PLO34" s="508"/>
      <c r="PLP34" s="508"/>
      <c r="PLQ34" s="508"/>
      <c r="PLR34" s="508"/>
      <c r="PLS34" s="508"/>
      <c r="PLT34" s="508"/>
      <c r="PLU34" s="508"/>
      <c r="PLV34" s="508"/>
      <c r="PLW34" s="508"/>
      <c r="PLX34" s="508"/>
      <c r="PLY34" s="508"/>
      <c r="PLZ34" s="508"/>
      <c r="PMA34" s="508"/>
      <c r="PMB34" s="508"/>
      <c r="PMC34" s="508"/>
      <c r="PMD34" s="508"/>
      <c r="PME34" s="508"/>
      <c r="PMF34" s="508"/>
      <c r="PMG34" s="508"/>
      <c r="PMH34" s="508"/>
      <c r="PMI34" s="508"/>
      <c r="PMJ34" s="508"/>
      <c r="PMK34" s="508"/>
      <c r="PML34" s="508"/>
      <c r="PMM34" s="508"/>
      <c r="PMN34" s="508"/>
      <c r="PMO34" s="508"/>
      <c r="PMP34" s="508"/>
      <c r="PMQ34" s="508"/>
      <c r="PMR34" s="508"/>
      <c r="PMS34" s="508"/>
      <c r="PMT34" s="508"/>
      <c r="PMU34" s="508"/>
      <c r="PMV34" s="508"/>
      <c r="PMW34" s="508"/>
      <c r="PMX34" s="508"/>
      <c r="PMY34" s="508"/>
      <c r="PMZ34" s="508"/>
      <c r="PNA34" s="508"/>
      <c r="PNB34" s="508"/>
      <c r="PNC34" s="508"/>
      <c r="PND34" s="508"/>
      <c r="PNE34" s="508"/>
      <c r="PNF34" s="508"/>
      <c r="PNG34" s="508"/>
      <c r="PNH34" s="508"/>
      <c r="PNI34" s="508"/>
      <c r="PNJ34" s="508"/>
      <c r="PNK34" s="508"/>
      <c r="PNL34" s="508"/>
      <c r="PNM34" s="508"/>
      <c r="PNN34" s="508"/>
      <c r="PNO34" s="508"/>
      <c r="PNP34" s="508"/>
      <c r="PNQ34" s="508"/>
      <c r="PNR34" s="508"/>
      <c r="PNS34" s="508"/>
      <c r="PNT34" s="508"/>
      <c r="PNU34" s="508"/>
      <c r="PNV34" s="508"/>
      <c r="PNW34" s="508"/>
      <c r="PNX34" s="508"/>
      <c r="PNY34" s="508"/>
      <c r="PNZ34" s="508"/>
      <c r="POA34" s="508"/>
      <c r="POB34" s="508"/>
      <c r="POC34" s="508"/>
      <c r="POD34" s="508"/>
      <c r="POE34" s="508"/>
      <c r="POF34" s="508"/>
      <c r="POG34" s="508"/>
      <c r="POH34" s="508"/>
      <c r="POI34" s="508"/>
      <c r="POJ34" s="508"/>
      <c r="POK34" s="508"/>
      <c r="POL34" s="508"/>
      <c r="POM34" s="508"/>
      <c r="PON34" s="508"/>
      <c r="POO34" s="508"/>
      <c r="POP34" s="508"/>
      <c r="POQ34" s="508"/>
      <c r="POR34" s="508"/>
      <c r="POS34" s="508"/>
      <c r="POT34" s="508"/>
      <c r="POU34" s="508"/>
      <c r="POV34" s="508"/>
      <c r="POW34" s="508"/>
      <c r="POX34" s="508"/>
      <c r="POY34" s="508"/>
      <c r="POZ34" s="508"/>
      <c r="PPA34" s="508"/>
      <c r="PPB34" s="508"/>
      <c r="PPC34" s="508"/>
      <c r="PPD34" s="508"/>
      <c r="PPE34" s="508"/>
      <c r="PPF34" s="508"/>
      <c r="PPG34" s="508"/>
      <c r="PPH34" s="508"/>
      <c r="PPI34" s="508"/>
      <c r="PPJ34" s="508"/>
      <c r="PPK34" s="508"/>
      <c r="PPL34" s="508"/>
      <c r="PPM34" s="508"/>
      <c r="PPN34" s="508"/>
      <c r="PPO34" s="508"/>
      <c r="PPP34" s="508"/>
      <c r="PPQ34" s="508"/>
      <c r="PPR34" s="508"/>
      <c r="PPS34" s="508"/>
      <c r="PPT34" s="508"/>
      <c r="PPU34" s="508"/>
      <c r="PPV34" s="508"/>
      <c r="PPW34" s="508"/>
      <c r="PPX34" s="508"/>
      <c r="PPY34" s="508"/>
      <c r="PPZ34" s="508"/>
      <c r="PQA34" s="508"/>
      <c r="PQB34" s="508"/>
      <c r="PQC34" s="508"/>
      <c r="PQD34" s="508"/>
      <c r="PQE34" s="508"/>
      <c r="PQF34" s="508"/>
      <c r="PQG34" s="508"/>
      <c r="PQH34" s="508"/>
      <c r="PQI34" s="508"/>
      <c r="PQJ34" s="508"/>
      <c r="PQK34" s="508"/>
      <c r="PQL34" s="508"/>
      <c r="PQM34" s="508"/>
      <c r="PQN34" s="508"/>
      <c r="PQO34" s="508"/>
      <c r="PQP34" s="508"/>
      <c r="PQQ34" s="508"/>
      <c r="PQR34" s="508"/>
      <c r="PQS34" s="508"/>
      <c r="PQT34" s="508"/>
      <c r="PQU34" s="508"/>
      <c r="PQV34" s="508"/>
      <c r="PQW34" s="508"/>
      <c r="PQX34" s="508"/>
      <c r="PQY34" s="508"/>
      <c r="PQZ34" s="508"/>
      <c r="PRA34" s="508"/>
      <c r="PRB34" s="508"/>
      <c r="PRC34" s="508"/>
      <c r="PRD34" s="508"/>
      <c r="PRE34" s="508"/>
      <c r="PRF34" s="508"/>
      <c r="PRG34" s="508"/>
      <c r="PRH34" s="508"/>
      <c r="PRI34" s="508"/>
      <c r="PRJ34" s="508"/>
      <c r="PRK34" s="508"/>
      <c r="PRL34" s="508"/>
      <c r="PRM34" s="508"/>
      <c r="PRN34" s="508"/>
      <c r="PRO34" s="508"/>
      <c r="PRP34" s="508"/>
      <c r="PRQ34" s="508"/>
      <c r="PRR34" s="508"/>
      <c r="PRS34" s="508"/>
      <c r="PRT34" s="508"/>
      <c r="PRU34" s="508"/>
      <c r="PRV34" s="508"/>
      <c r="PRW34" s="508"/>
      <c r="PRX34" s="508"/>
      <c r="PRY34" s="508"/>
      <c r="PRZ34" s="508"/>
      <c r="PSA34" s="508"/>
      <c r="PSB34" s="508"/>
      <c r="PSC34" s="508"/>
      <c r="PSD34" s="508"/>
      <c r="PSE34" s="508"/>
      <c r="PSF34" s="508"/>
      <c r="PSG34" s="508"/>
      <c r="PSH34" s="508"/>
      <c r="PSI34" s="508"/>
      <c r="PSJ34" s="508"/>
      <c r="PSK34" s="508"/>
      <c r="PSL34" s="508"/>
      <c r="PSM34" s="508"/>
      <c r="PSN34" s="508"/>
      <c r="PSO34" s="508"/>
      <c r="PSP34" s="508"/>
      <c r="PSQ34" s="508"/>
      <c r="PSR34" s="508"/>
      <c r="PSS34" s="508"/>
      <c r="PST34" s="508"/>
      <c r="PSU34" s="508"/>
      <c r="PSV34" s="508"/>
      <c r="PSW34" s="508"/>
      <c r="PSX34" s="508"/>
      <c r="PSY34" s="508"/>
      <c r="PSZ34" s="508"/>
      <c r="PTA34" s="508"/>
      <c r="PTB34" s="508"/>
      <c r="PTC34" s="508"/>
      <c r="PTD34" s="508"/>
      <c r="PTE34" s="508"/>
      <c r="PTF34" s="508"/>
      <c r="PTG34" s="508"/>
      <c r="PTH34" s="508"/>
      <c r="PTI34" s="508"/>
      <c r="PTJ34" s="508"/>
      <c r="PTK34" s="508"/>
      <c r="PTL34" s="508"/>
      <c r="PTM34" s="508"/>
      <c r="PTN34" s="508"/>
      <c r="PTO34" s="508"/>
      <c r="PTP34" s="508"/>
      <c r="PTQ34" s="508"/>
      <c r="PTR34" s="508"/>
      <c r="PTS34" s="508"/>
      <c r="PTT34" s="508"/>
      <c r="PTU34" s="508"/>
      <c r="PTV34" s="508"/>
      <c r="PTW34" s="508"/>
      <c r="PTX34" s="508"/>
      <c r="PTY34" s="508"/>
      <c r="PTZ34" s="508"/>
      <c r="PUA34" s="508"/>
      <c r="PUB34" s="508"/>
      <c r="PUC34" s="508"/>
      <c r="PUD34" s="508"/>
      <c r="PUE34" s="508"/>
      <c r="PUF34" s="508"/>
      <c r="PUG34" s="508"/>
      <c r="PUH34" s="508"/>
      <c r="PUI34" s="508"/>
      <c r="PUJ34" s="508"/>
      <c r="PUK34" s="508"/>
      <c r="PUL34" s="508"/>
      <c r="PUM34" s="508"/>
      <c r="PUN34" s="508"/>
      <c r="PUO34" s="508"/>
      <c r="PUP34" s="508"/>
      <c r="PUQ34" s="508"/>
      <c r="PUR34" s="508"/>
      <c r="PUS34" s="508"/>
      <c r="PUT34" s="508"/>
      <c r="PUU34" s="508"/>
      <c r="PUV34" s="508"/>
      <c r="PUW34" s="508"/>
      <c r="PUX34" s="508"/>
      <c r="PUY34" s="508"/>
      <c r="PUZ34" s="508"/>
      <c r="PVA34" s="508"/>
      <c r="PVB34" s="508"/>
      <c r="PVC34" s="508"/>
      <c r="PVD34" s="508"/>
      <c r="PVE34" s="508"/>
      <c r="PVF34" s="508"/>
      <c r="PVG34" s="508"/>
      <c r="PVH34" s="508"/>
      <c r="PVI34" s="508"/>
      <c r="PVJ34" s="508"/>
      <c r="PVK34" s="508"/>
      <c r="PVL34" s="508"/>
      <c r="PVM34" s="508"/>
      <c r="PVN34" s="508"/>
      <c r="PVO34" s="508"/>
      <c r="PVP34" s="508"/>
      <c r="PVQ34" s="508"/>
      <c r="PVR34" s="508"/>
      <c r="PVS34" s="508"/>
      <c r="PVT34" s="508"/>
      <c r="PVU34" s="508"/>
      <c r="PVV34" s="508"/>
      <c r="PVW34" s="508"/>
      <c r="PVX34" s="508"/>
      <c r="PVY34" s="508"/>
      <c r="PVZ34" s="508"/>
      <c r="PWA34" s="508"/>
      <c r="PWB34" s="508"/>
      <c r="PWC34" s="508"/>
      <c r="PWD34" s="508"/>
      <c r="PWE34" s="508"/>
      <c r="PWF34" s="508"/>
      <c r="PWG34" s="508"/>
      <c r="PWH34" s="508"/>
      <c r="PWI34" s="508"/>
      <c r="PWJ34" s="508"/>
      <c r="PWK34" s="508"/>
      <c r="PWL34" s="508"/>
      <c r="PWM34" s="508"/>
      <c r="PWN34" s="508"/>
      <c r="PWO34" s="508"/>
      <c r="PWP34" s="508"/>
      <c r="PWQ34" s="508"/>
      <c r="PWR34" s="508"/>
      <c r="PWS34" s="508"/>
      <c r="PWT34" s="508"/>
      <c r="PWU34" s="508"/>
      <c r="PWV34" s="508"/>
      <c r="PWW34" s="508"/>
      <c r="PWX34" s="508"/>
      <c r="PWY34" s="508"/>
      <c r="PWZ34" s="508"/>
      <c r="PXA34" s="508"/>
      <c r="PXB34" s="508"/>
      <c r="PXC34" s="508"/>
      <c r="PXD34" s="508"/>
      <c r="PXE34" s="508"/>
      <c r="PXF34" s="508"/>
      <c r="PXG34" s="508"/>
      <c r="PXH34" s="508"/>
      <c r="PXI34" s="508"/>
      <c r="PXJ34" s="508"/>
      <c r="PXK34" s="508"/>
      <c r="PXL34" s="508"/>
      <c r="PXM34" s="508"/>
      <c r="PXN34" s="508"/>
      <c r="PXO34" s="508"/>
      <c r="PXP34" s="508"/>
      <c r="PXQ34" s="508"/>
      <c r="PXR34" s="508"/>
      <c r="PXS34" s="508"/>
      <c r="PXT34" s="508"/>
      <c r="PXU34" s="508"/>
      <c r="PXV34" s="508"/>
      <c r="PXW34" s="508"/>
      <c r="PXX34" s="508"/>
      <c r="PXY34" s="508"/>
      <c r="PXZ34" s="508"/>
      <c r="PYA34" s="508"/>
      <c r="PYB34" s="508"/>
      <c r="PYC34" s="508"/>
      <c r="PYD34" s="508"/>
      <c r="PYE34" s="508"/>
      <c r="PYF34" s="508"/>
      <c r="PYG34" s="508"/>
      <c r="PYH34" s="508"/>
      <c r="PYI34" s="508"/>
      <c r="PYJ34" s="508"/>
      <c r="PYK34" s="508"/>
      <c r="PYL34" s="508"/>
      <c r="PYM34" s="508"/>
      <c r="PYN34" s="508"/>
      <c r="PYO34" s="508"/>
      <c r="PYP34" s="508"/>
      <c r="PYQ34" s="508"/>
      <c r="PYR34" s="508"/>
      <c r="PYS34" s="508"/>
      <c r="PYT34" s="508"/>
      <c r="PYU34" s="508"/>
      <c r="PYV34" s="508"/>
      <c r="PYW34" s="508"/>
      <c r="PYX34" s="508"/>
      <c r="PYY34" s="508"/>
      <c r="PYZ34" s="508"/>
      <c r="PZA34" s="508"/>
      <c r="PZB34" s="508"/>
      <c r="PZC34" s="508"/>
      <c r="PZD34" s="508"/>
      <c r="PZE34" s="508"/>
      <c r="PZF34" s="508"/>
      <c r="PZG34" s="508"/>
      <c r="PZH34" s="508"/>
      <c r="PZI34" s="508"/>
      <c r="PZJ34" s="508"/>
      <c r="PZK34" s="508"/>
      <c r="PZL34" s="508"/>
      <c r="PZM34" s="508"/>
      <c r="PZN34" s="508"/>
      <c r="PZO34" s="508"/>
      <c r="PZP34" s="508"/>
      <c r="PZQ34" s="508"/>
      <c r="PZR34" s="508"/>
      <c r="PZS34" s="508"/>
      <c r="PZT34" s="508"/>
      <c r="PZU34" s="508"/>
      <c r="PZV34" s="508"/>
      <c r="PZW34" s="508"/>
      <c r="PZX34" s="508"/>
      <c r="PZY34" s="508"/>
      <c r="PZZ34" s="508"/>
      <c r="QAA34" s="508"/>
      <c r="QAB34" s="508"/>
      <c r="QAC34" s="508"/>
      <c r="QAD34" s="508"/>
      <c r="QAE34" s="508"/>
      <c r="QAF34" s="508"/>
      <c r="QAG34" s="508"/>
      <c r="QAH34" s="508"/>
      <c r="QAI34" s="508"/>
      <c r="QAJ34" s="508"/>
      <c r="QAK34" s="508"/>
      <c r="QAL34" s="508"/>
      <c r="QAM34" s="508"/>
      <c r="QAN34" s="508"/>
      <c r="QAO34" s="508"/>
      <c r="QAP34" s="508"/>
      <c r="QAQ34" s="508"/>
      <c r="QAR34" s="508"/>
      <c r="QAS34" s="508"/>
      <c r="QAT34" s="508"/>
      <c r="QAU34" s="508"/>
      <c r="QAV34" s="508"/>
      <c r="QAW34" s="508"/>
      <c r="QAX34" s="508"/>
      <c r="QAY34" s="508"/>
      <c r="QAZ34" s="508"/>
      <c r="QBA34" s="508"/>
      <c r="QBB34" s="508"/>
      <c r="QBC34" s="508"/>
      <c r="QBD34" s="508"/>
      <c r="QBE34" s="508"/>
      <c r="QBF34" s="508"/>
      <c r="QBG34" s="508"/>
      <c r="QBH34" s="508"/>
      <c r="QBI34" s="508"/>
      <c r="QBJ34" s="508"/>
      <c r="QBK34" s="508"/>
      <c r="QBL34" s="508"/>
      <c r="QBM34" s="508"/>
      <c r="QBN34" s="508"/>
      <c r="QBO34" s="508"/>
      <c r="QBP34" s="508"/>
      <c r="QBQ34" s="508"/>
      <c r="QBR34" s="508"/>
      <c r="QBS34" s="508"/>
      <c r="QBT34" s="508"/>
      <c r="QBU34" s="508"/>
      <c r="QBV34" s="508"/>
      <c r="QBW34" s="508"/>
      <c r="QBX34" s="508"/>
      <c r="QBY34" s="508"/>
      <c r="QBZ34" s="508"/>
      <c r="QCA34" s="508"/>
      <c r="QCB34" s="508"/>
      <c r="QCC34" s="508"/>
      <c r="QCD34" s="508"/>
      <c r="QCE34" s="508"/>
      <c r="QCF34" s="508"/>
      <c r="QCG34" s="508"/>
      <c r="QCH34" s="508"/>
      <c r="QCI34" s="508"/>
      <c r="QCJ34" s="508"/>
      <c r="QCK34" s="508"/>
      <c r="QCL34" s="508"/>
      <c r="QCM34" s="508"/>
      <c r="QCN34" s="508"/>
      <c r="QCO34" s="508"/>
      <c r="QCP34" s="508"/>
      <c r="QCQ34" s="508"/>
      <c r="QCR34" s="508"/>
      <c r="QCS34" s="508"/>
      <c r="QCT34" s="508"/>
      <c r="QCU34" s="508"/>
      <c r="QCV34" s="508"/>
      <c r="QCW34" s="508"/>
      <c r="QCX34" s="508"/>
      <c r="QCY34" s="508"/>
      <c r="QCZ34" s="508"/>
      <c r="QDA34" s="508"/>
      <c r="QDB34" s="508"/>
      <c r="QDC34" s="508"/>
      <c r="QDD34" s="508"/>
      <c r="QDE34" s="508"/>
      <c r="QDF34" s="508"/>
      <c r="QDG34" s="508"/>
      <c r="QDH34" s="508"/>
      <c r="QDI34" s="508"/>
      <c r="QDJ34" s="508"/>
      <c r="QDK34" s="508"/>
      <c r="QDL34" s="508"/>
      <c r="QDM34" s="508"/>
      <c r="QDN34" s="508"/>
      <c r="QDO34" s="508"/>
      <c r="QDP34" s="508"/>
      <c r="QDQ34" s="508"/>
      <c r="QDR34" s="508"/>
      <c r="QDS34" s="508"/>
      <c r="QDT34" s="508"/>
      <c r="QDU34" s="508"/>
      <c r="QDV34" s="508"/>
      <c r="QDW34" s="508"/>
      <c r="QDX34" s="508"/>
      <c r="QDY34" s="508"/>
      <c r="QDZ34" s="508"/>
      <c r="QEA34" s="508"/>
      <c r="QEB34" s="508"/>
      <c r="QEC34" s="508"/>
      <c r="QED34" s="508"/>
      <c r="QEE34" s="508"/>
      <c r="QEF34" s="508"/>
      <c r="QEG34" s="508"/>
      <c r="QEH34" s="508"/>
      <c r="QEI34" s="508"/>
      <c r="QEJ34" s="508"/>
      <c r="QEK34" s="508"/>
      <c r="QEL34" s="508"/>
      <c r="QEM34" s="508"/>
      <c r="QEN34" s="508"/>
      <c r="QEO34" s="508"/>
      <c r="QEP34" s="508"/>
      <c r="QEQ34" s="508"/>
      <c r="QER34" s="508"/>
      <c r="QES34" s="508"/>
      <c r="QET34" s="508"/>
      <c r="QEU34" s="508"/>
      <c r="QEV34" s="508"/>
      <c r="QEW34" s="508"/>
      <c r="QEX34" s="508"/>
      <c r="QEY34" s="508"/>
      <c r="QEZ34" s="508"/>
      <c r="QFA34" s="508"/>
      <c r="QFB34" s="508"/>
      <c r="QFC34" s="508"/>
      <c r="QFD34" s="508"/>
      <c r="QFE34" s="508"/>
      <c r="QFF34" s="508"/>
      <c r="QFG34" s="508"/>
      <c r="QFH34" s="508"/>
      <c r="QFI34" s="508"/>
      <c r="QFJ34" s="508"/>
      <c r="QFK34" s="508"/>
      <c r="QFL34" s="508"/>
      <c r="QFM34" s="508"/>
      <c r="QFN34" s="508"/>
      <c r="QFO34" s="508"/>
      <c r="QFP34" s="508"/>
      <c r="QFQ34" s="508"/>
      <c r="QFR34" s="508"/>
      <c r="QFS34" s="508"/>
      <c r="QFT34" s="508"/>
      <c r="QFU34" s="508"/>
      <c r="QFV34" s="508"/>
      <c r="QFW34" s="508"/>
      <c r="QFX34" s="508"/>
      <c r="QFY34" s="508"/>
      <c r="QFZ34" s="508"/>
      <c r="QGA34" s="508"/>
      <c r="QGB34" s="508"/>
      <c r="QGC34" s="508"/>
      <c r="QGD34" s="508"/>
      <c r="QGE34" s="508"/>
      <c r="QGF34" s="508"/>
      <c r="QGG34" s="508"/>
      <c r="QGH34" s="508"/>
      <c r="QGI34" s="508"/>
      <c r="QGJ34" s="508"/>
      <c r="QGK34" s="508"/>
      <c r="QGL34" s="508"/>
      <c r="QGM34" s="508"/>
      <c r="QGN34" s="508"/>
      <c r="QGO34" s="508"/>
      <c r="QGP34" s="508"/>
      <c r="QGQ34" s="508"/>
      <c r="QGR34" s="508"/>
      <c r="QGS34" s="508"/>
      <c r="QGT34" s="508"/>
      <c r="QGU34" s="508"/>
      <c r="QGV34" s="508"/>
      <c r="QGW34" s="508"/>
      <c r="QGX34" s="508"/>
      <c r="QGY34" s="508"/>
      <c r="QGZ34" s="508"/>
      <c r="QHA34" s="508"/>
      <c r="QHB34" s="508"/>
      <c r="QHC34" s="508"/>
      <c r="QHD34" s="508"/>
      <c r="QHE34" s="508"/>
      <c r="QHF34" s="508"/>
      <c r="QHG34" s="508"/>
      <c r="QHH34" s="508"/>
      <c r="QHI34" s="508"/>
      <c r="QHJ34" s="508"/>
      <c r="QHK34" s="508"/>
      <c r="QHL34" s="508"/>
      <c r="QHM34" s="508"/>
      <c r="QHN34" s="508"/>
      <c r="QHO34" s="508"/>
      <c r="QHP34" s="508"/>
      <c r="QHQ34" s="508"/>
      <c r="QHR34" s="508"/>
      <c r="QHS34" s="508"/>
      <c r="QHT34" s="508"/>
      <c r="QHU34" s="508"/>
      <c r="QHV34" s="508"/>
      <c r="QHW34" s="508"/>
      <c r="QHX34" s="508"/>
      <c r="QHY34" s="508"/>
      <c r="QHZ34" s="508"/>
      <c r="QIA34" s="508"/>
      <c r="QIB34" s="508"/>
      <c r="QIC34" s="508"/>
      <c r="QID34" s="508"/>
      <c r="QIE34" s="508"/>
      <c r="QIF34" s="508"/>
      <c r="QIG34" s="508"/>
      <c r="QIH34" s="508"/>
      <c r="QII34" s="508"/>
      <c r="QIJ34" s="508"/>
      <c r="QIK34" s="508"/>
      <c r="QIL34" s="508"/>
      <c r="QIM34" s="508"/>
      <c r="QIN34" s="508"/>
      <c r="QIO34" s="508"/>
      <c r="QIP34" s="508"/>
      <c r="QIQ34" s="508"/>
      <c r="QIR34" s="508"/>
      <c r="QIS34" s="508"/>
      <c r="QIT34" s="508"/>
      <c r="QIU34" s="508"/>
      <c r="QIV34" s="508"/>
      <c r="QIW34" s="508"/>
      <c r="QIX34" s="508"/>
      <c r="QIY34" s="508"/>
      <c r="QIZ34" s="508"/>
      <c r="QJA34" s="508"/>
      <c r="QJB34" s="508"/>
      <c r="QJC34" s="508"/>
      <c r="QJD34" s="508"/>
      <c r="QJE34" s="508"/>
      <c r="QJF34" s="508"/>
      <c r="QJG34" s="508"/>
      <c r="QJH34" s="508"/>
      <c r="QJI34" s="508"/>
      <c r="QJJ34" s="508"/>
      <c r="QJK34" s="508"/>
      <c r="QJL34" s="508"/>
      <c r="QJM34" s="508"/>
      <c r="QJN34" s="508"/>
      <c r="QJO34" s="508"/>
      <c r="QJP34" s="508"/>
      <c r="QJQ34" s="508"/>
      <c r="QJR34" s="508"/>
      <c r="QJS34" s="508"/>
      <c r="QJT34" s="508"/>
      <c r="QJU34" s="508"/>
      <c r="QJV34" s="508"/>
      <c r="QJW34" s="508"/>
      <c r="QJX34" s="508"/>
      <c r="QJY34" s="508"/>
      <c r="QJZ34" s="508"/>
      <c r="QKA34" s="508"/>
      <c r="QKB34" s="508"/>
      <c r="QKC34" s="508"/>
      <c r="QKD34" s="508"/>
      <c r="QKE34" s="508"/>
      <c r="QKF34" s="508"/>
      <c r="QKG34" s="508"/>
      <c r="QKH34" s="508"/>
      <c r="QKI34" s="508"/>
      <c r="QKJ34" s="508"/>
      <c r="QKK34" s="508"/>
      <c r="QKL34" s="508"/>
      <c r="QKM34" s="508"/>
      <c r="QKN34" s="508"/>
      <c r="QKO34" s="508"/>
      <c r="QKP34" s="508"/>
      <c r="QKQ34" s="508"/>
      <c r="QKR34" s="508"/>
      <c r="QKS34" s="508"/>
      <c r="QKT34" s="508"/>
      <c r="QKU34" s="508"/>
      <c r="QKV34" s="508"/>
      <c r="QKW34" s="508"/>
      <c r="QKX34" s="508"/>
      <c r="QKY34" s="508"/>
      <c r="QKZ34" s="508"/>
      <c r="QLA34" s="508"/>
      <c r="QLB34" s="508"/>
      <c r="QLC34" s="508"/>
      <c r="QLD34" s="508"/>
      <c r="QLE34" s="508"/>
      <c r="QLF34" s="508"/>
      <c r="QLG34" s="508"/>
      <c r="QLH34" s="508"/>
      <c r="QLI34" s="508"/>
      <c r="QLJ34" s="508"/>
      <c r="QLK34" s="508"/>
      <c r="QLL34" s="508"/>
      <c r="QLM34" s="508"/>
      <c r="QLN34" s="508"/>
      <c r="QLO34" s="508"/>
      <c r="QLP34" s="508"/>
      <c r="QLQ34" s="508"/>
      <c r="QLR34" s="508"/>
      <c r="QLS34" s="508"/>
      <c r="QLT34" s="508"/>
      <c r="QLU34" s="508"/>
      <c r="QLV34" s="508"/>
      <c r="QLW34" s="508"/>
      <c r="QLX34" s="508"/>
      <c r="QLY34" s="508"/>
      <c r="QLZ34" s="508"/>
      <c r="QMA34" s="508"/>
      <c r="QMB34" s="508"/>
      <c r="QMC34" s="508"/>
      <c r="QMD34" s="508"/>
      <c r="QME34" s="508"/>
      <c r="QMF34" s="508"/>
      <c r="QMG34" s="508"/>
      <c r="QMH34" s="508"/>
      <c r="QMI34" s="508"/>
      <c r="QMJ34" s="508"/>
      <c r="QMK34" s="508"/>
      <c r="QML34" s="508"/>
      <c r="QMM34" s="508"/>
      <c r="QMN34" s="508"/>
      <c r="QMO34" s="508"/>
      <c r="QMP34" s="508"/>
      <c r="QMQ34" s="508"/>
      <c r="QMR34" s="508"/>
      <c r="QMS34" s="508"/>
      <c r="QMT34" s="508"/>
      <c r="QMU34" s="508"/>
      <c r="QMV34" s="508"/>
      <c r="QMW34" s="508"/>
      <c r="QMX34" s="508"/>
      <c r="QMY34" s="508"/>
      <c r="QMZ34" s="508"/>
      <c r="QNA34" s="508"/>
      <c r="QNB34" s="508"/>
      <c r="QNC34" s="508"/>
      <c r="QND34" s="508"/>
      <c r="QNE34" s="508"/>
      <c r="QNF34" s="508"/>
      <c r="QNG34" s="508"/>
      <c r="QNH34" s="508"/>
      <c r="QNI34" s="508"/>
      <c r="QNJ34" s="508"/>
      <c r="QNK34" s="508"/>
      <c r="QNL34" s="508"/>
      <c r="QNM34" s="508"/>
      <c r="QNN34" s="508"/>
      <c r="QNO34" s="508"/>
      <c r="QNP34" s="508"/>
      <c r="QNQ34" s="508"/>
      <c r="QNR34" s="508"/>
      <c r="QNS34" s="508"/>
      <c r="QNT34" s="508"/>
      <c r="QNU34" s="508"/>
      <c r="QNV34" s="508"/>
      <c r="QNW34" s="508"/>
      <c r="QNX34" s="508"/>
      <c r="QNY34" s="508"/>
      <c r="QNZ34" s="508"/>
      <c r="QOA34" s="508"/>
      <c r="QOB34" s="508"/>
      <c r="QOC34" s="508"/>
      <c r="QOD34" s="508"/>
      <c r="QOE34" s="508"/>
      <c r="QOF34" s="508"/>
      <c r="QOG34" s="508"/>
      <c r="QOH34" s="508"/>
      <c r="QOI34" s="508"/>
      <c r="QOJ34" s="508"/>
      <c r="QOK34" s="508"/>
      <c r="QOL34" s="508"/>
      <c r="QOM34" s="508"/>
      <c r="QON34" s="508"/>
      <c r="QOO34" s="508"/>
      <c r="QOP34" s="508"/>
      <c r="QOQ34" s="508"/>
      <c r="QOR34" s="508"/>
      <c r="QOS34" s="508"/>
      <c r="QOT34" s="508"/>
      <c r="QOU34" s="508"/>
      <c r="QOV34" s="508"/>
      <c r="QOW34" s="508"/>
      <c r="QOX34" s="508"/>
      <c r="QOY34" s="508"/>
      <c r="QOZ34" s="508"/>
      <c r="QPA34" s="508"/>
      <c r="QPB34" s="508"/>
      <c r="QPC34" s="508"/>
      <c r="QPD34" s="508"/>
      <c r="QPE34" s="508"/>
      <c r="QPF34" s="508"/>
      <c r="QPG34" s="508"/>
      <c r="QPH34" s="508"/>
      <c r="QPI34" s="508"/>
      <c r="QPJ34" s="508"/>
      <c r="QPK34" s="508"/>
      <c r="QPL34" s="508"/>
      <c r="QPM34" s="508"/>
      <c r="QPN34" s="508"/>
      <c r="QPO34" s="508"/>
      <c r="QPP34" s="508"/>
      <c r="QPQ34" s="508"/>
      <c r="QPR34" s="508"/>
      <c r="QPS34" s="508"/>
      <c r="QPT34" s="508"/>
      <c r="QPU34" s="508"/>
      <c r="QPV34" s="508"/>
      <c r="QPW34" s="508"/>
      <c r="QPX34" s="508"/>
      <c r="QPY34" s="508"/>
      <c r="QPZ34" s="508"/>
      <c r="QQA34" s="508"/>
      <c r="QQB34" s="508"/>
      <c r="QQC34" s="508"/>
      <c r="QQD34" s="508"/>
      <c r="QQE34" s="508"/>
      <c r="QQF34" s="508"/>
      <c r="QQG34" s="508"/>
      <c r="QQH34" s="508"/>
      <c r="QQI34" s="508"/>
      <c r="QQJ34" s="508"/>
      <c r="QQK34" s="508"/>
      <c r="QQL34" s="508"/>
      <c r="QQM34" s="508"/>
      <c r="QQN34" s="508"/>
      <c r="QQO34" s="508"/>
      <c r="QQP34" s="508"/>
      <c r="QQQ34" s="508"/>
      <c r="QQR34" s="508"/>
      <c r="QQS34" s="508"/>
      <c r="QQT34" s="508"/>
      <c r="QQU34" s="508"/>
      <c r="QQV34" s="508"/>
      <c r="QQW34" s="508"/>
      <c r="QQX34" s="508"/>
      <c r="QQY34" s="508"/>
      <c r="QQZ34" s="508"/>
      <c r="QRA34" s="508"/>
      <c r="QRB34" s="508"/>
      <c r="QRC34" s="508"/>
      <c r="QRD34" s="508"/>
      <c r="QRE34" s="508"/>
      <c r="QRF34" s="508"/>
      <c r="QRG34" s="508"/>
      <c r="QRH34" s="508"/>
      <c r="QRI34" s="508"/>
      <c r="QRJ34" s="508"/>
      <c r="QRK34" s="508"/>
      <c r="QRL34" s="508"/>
      <c r="QRM34" s="508"/>
      <c r="QRN34" s="508"/>
      <c r="QRO34" s="508"/>
      <c r="QRP34" s="508"/>
      <c r="QRQ34" s="508"/>
      <c r="QRR34" s="508"/>
      <c r="QRS34" s="508"/>
      <c r="QRT34" s="508"/>
      <c r="QRU34" s="508"/>
      <c r="QRV34" s="508"/>
      <c r="QRW34" s="508"/>
      <c r="QRX34" s="508"/>
      <c r="QRY34" s="508"/>
      <c r="QRZ34" s="508"/>
      <c r="QSA34" s="508"/>
      <c r="QSB34" s="508"/>
      <c r="QSC34" s="508"/>
      <c r="QSD34" s="508"/>
      <c r="QSE34" s="508"/>
      <c r="QSF34" s="508"/>
      <c r="QSG34" s="508"/>
      <c r="QSH34" s="508"/>
      <c r="QSI34" s="508"/>
      <c r="QSJ34" s="508"/>
      <c r="QSK34" s="508"/>
      <c r="QSL34" s="508"/>
      <c r="QSM34" s="508"/>
      <c r="QSN34" s="508"/>
      <c r="QSO34" s="508"/>
      <c r="QSP34" s="508"/>
      <c r="QSQ34" s="508"/>
      <c r="QSR34" s="508"/>
      <c r="QSS34" s="508"/>
      <c r="QST34" s="508"/>
      <c r="QSU34" s="508"/>
      <c r="QSV34" s="508"/>
      <c r="QSW34" s="508"/>
      <c r="QSX34" s="508"/>
      <c r="QSY34" s="508"/>
      <c r="QSZ34" s="508"/>
      <c r="QTA34" s="508"/>
      <c r="QTB34" s="508"/>
      <c r="QTC34" s="508"/>
      <c r="QTD34" s="508"/>
      <c r="QTE34" s="508"/>
      <c r="QTF34" s="508"/>
      <c r="QTG34" s="508"/>
      <c r="QTH34" s="508"/>
      <c r="QTI34" s="508"/>
      <c r="QTJ34" s="508"/>
      <c r="QTK34" s="508"/>
      <c r="QTL34" s="508"/>
      <c r="QTM34" s="508"/>
      <c r="QTN34" s="508"/>
      <c r="QTO34" s="508"/>
      <c r="QTP34" s="508"/>
      <c r="QTQ34" s="508"/>
      <c r="QTR34" s="508"/>
      <c r="QTS34" s="508"/>
      <c r="QTT34" s="508"/>
      <c r="QTU34" s="508"/>
      <c r="QTV34" s="508"/>
      <c r="QTW34" s="508"/>
      <c r="QTX34" s="508"/>
      <c r="QTY34" s="508"/>
      <c r="QTZ34" s="508"/>
      <c r="QUA34" s="508"/>
      <c r="QUB34" s="508"/>
      <c r="QUC34" s="508"/>
      <c r="QUD34" s="508"/>
      <c r="QUE34" s="508"/>
      <c r="QUF34" s="508"/>
      <c r="QUG34" s="508"/>
      <c r="QUH34" s="508"/>
      <c r="QUI34" s="508"/>
      <c r="QUJ34" s="508"/>
      <c r="QUK34" s="508"/>
      <c r="QUL34" s="508"/>
      <c r="QUM34" s="508"/>
      <c r="QUN34" s="508"/>
      <c r="QUO34" s="508"/>
      <c r="QUP34" s="508"/>
      <c r="QUQ34" s="508"/>
      <c r="QUR34" s="508"/>
      <c r="QUS34" s="508"/>
      <c r="QUT34" s="508"/>
      <c r="QUU34" s="508"/>
      <c r="QUV34" s="508"/>
      <c r="QUW34" s="508"/>
      <c r="QUX34" s="508"/>
      <c r="QUY34" s="508"/>
      <c r="QUZ34" s="508"/>
      <c r="QVA34" s="508"/>
      <c r="QVB34" s="508"/>
      <c r="QVC34" s="508"/>
      <c r="QVD34" s="508"/>
      <c r="QVE34" s="508"/>
      <c r="QVF34" s="508"/>
      <c r="QVG34" s="508"/>
      <c r="QVH34" s="508"/>
      <c r="QVI34" s="508"/>
      <c r="QVJ34" s="508"/>
      <c r="QVK34" s="508"/>
      <c r="QVL34" s="508"/>
      <c r="QVM34" s="508"/>
      <c r="QVN34" s="508"/>
      <c r="QVO34" s="508"/>
      <c r="QVP34" s="508"/>
      <c r="QVQ34" s="508"/>
      <c r="QVR34" s="508"/>
      <c r="QVS34" s="508"/>
      <c r="QVT34" s="508"/>
      <c r="QVU34" s="508"/>
      <c r="QVV34" s="508"/>
      <c r="QVW34" s="508"/>
      <c r="QVX34" s="508"/>
      <c r="QVY34" s="508"/>
      <c r="QVZ34" s="508"/>
      <c r="QWA34" s="508"/>
      <c r="QWB34" s="508"/>
      <c r="QWC34" s="508"/>
      <c r="QWD34" s="508"/>
      <c r="QWE34" s="508"/>
      <c r="QWF34" s="508"/>
      <c r="QWG34" s="508"/>
      <c r="QWH34" s="508"/>
      <c r="QWI34" s="508"/>
      <c r="QWJ34" s="508"/>
      <c r="QWK34" s="508"/>
      <c r="QWL34" s="508"/>
      <c r="QWM34" s="508"/>
      <c r="QWN34" s="508"/>
      <c r="QWO34" s="508"/>
      <c r="QWP34" s="508"/>
      <c r="QWQ34" s="508"/>
      <c r="QWR34" s="508"/>
      <c r="QWS34" s="508"/>
      <c r="QWT34" s="508"/>
      <c r="QWU34" s="508"/>
      <c r="QWV34" s="508"/>
      <c r="QWW34" s="508"/>
      <c r="QWX34" s="508"/>
      <c r="QWY34" s="508"/>
      <c r="QWZ34" s="508"/>
      <c r="QXA34" s="508"/>
      <c r="QXB34" s="508"/>
      <c r="QXC34" s="508"/>
      <c r="QXD34" s="508"/>
      <c r="QXE34" s="508"/>
      <c r="QXF34" s="508"/>
      <c r="QXG34" s="508"/>
      <c r="QXH34" s="508"/>
      <c r="QXI34" s="508"/>
      <c r="QXJ34" s="508"/>
      <c r="QXK34" s="508"/>
      <c r="QXL34" s="508"/>
      <c r="QXM34" s="508"/>
      <c r="QXN34" s="508"/>
      <c r="QXO34" s="508"/>
      <c r="QXP34" s="508"/>
      <c r="QXQ34" s="508"/>
      <c r="QXR34" s="508"/>
      <c r="QXS34" s="508"/>
      <c r="QXT34" s="508"/>
      <c r="QXU34" s="508"/>
      <c r="QXV34" s="508"/>
      <c r="QXW34" s="508"/>
      <c r="QXX34" s="508"/>
      <c r="QXY34" s="508"/>
      <c r="QXZ34" s="508"/>
      <c r="QYA34" s="508"/>
      <c r="QYB34" s="508"/>
      <c r="QYC34" s="508"/>
      <c r="QYD34" s="508"/>
      <c r="QYE34" s="508"/>
      <c r="QYF34" s="508"/>
      <c r="QYG34" s="508"/>
      <c r="QYH34" s="508"/>
      <c r="QYI34" s="508"/>
      <c r="QYJ34" s="508"/>
      <c r="QYK34" s="508"/>
      <c r="QYL34" s="508"/>
      <c r="QYM34" s="508"/>
      <c r="QYN34" s="508"/>
      <c r="QYO34" s="508"/>
      <c r="QYP34" s="508"/>
      <c r="QYQ34" s="508"/>
      <c r="QYR34" s="508"/>
      <c r="QYS34" s="508"/>
      <c r="QYT34" s="508"/>
      <c r="QYU34" s="508"/>
      <c r="QYV34" s="508"/>
      <c r="QYW34" s="508"/>
      <c r="QYX34" s="508"/>
      <c r="QYY34" s="508"/>
      <c r="QYZ34" s="508"/>
      <c r="QZA34" s="508"/>
      <c r="QZB34" s="508"/>
      <c r="QZC34" s="508"/>
      <c r="QZD34" s="508"/>
      <c r="QZE34" s="508"/>
      <c r="QZF34" s="508"/>
      <c r="QZG34" s="508"/>
      <c r="QZH34" s="508"/>
      <c r="QZI34" s="508"/>
      <c r="QZJ34" s="508"/>
      <c r="QZK34" s="508"/>
      <c r="QZL34" s="508"/>
      <c r="QZM34" s="508"/>
      <c r="QZN34" s="508"/>
      <c r="QZO34" s="508"/>
      <c r="QZP34" s="508"/>
      <c r="QZQ34" s="508"/>
      <c r="QZR34" s="508"/>
      <c r="QZS34" s="508"/>
      <c r="QZT34" s="508"/>
      <c r="QZU34" s="508"/>
      <c r="QZV34" s="508"/>
      <c r="QZW34" s="508"/>
      <c r="QZX34" s="508"/>
      <c r="QZY34" s="508"/>
      <c r="QZZ34" s="508"/>
      <c r="RAA34" s="508"/>
      <c r="RAB34" s="508"/>
      <c r="RAC34" s="508"/>
      <c r="RAD34" s="508"/>
      <c r="RAE34" s="508"/>
      <c r="RAF34" s="508"/>
      <c r="RAG34" s="508"/>
      <c r="RAH34" s="508"/>
      <c r="RAI34" s="508"/>
      <c r="RAJ34" s="508"/>
      <c r="RAK34" s="508"/>
      <c r="RAL34" s="508"/>
      <c r="RAM34" s="508"/>
      <c r="RAN34" s="508"/>
      <c r="RAO34" s="508"/>
      <c r="RAP34" s="508"/>
      <c r="RAQ34" s="508"/>
      <c r="RAR34" s="508"/>
      <c r="RAS34" s="508"/>
      <c r="RAT34" s="508"/>
      <c r="RAU34" s="508"/>
      <c r="RAV34" s="508"/>
      <c r="RAW34" s="508"/>
      <c r="RAX34" s="508"/>
      <c r="RAY34" s="508"/>
      <c r="RAZ34" s="508"/>
      <c r="RBA34" s="508"/>
      <c r="RBB34" s="508"/>
      <c r="RBC34" s="508"/>
      <c r="RBD34" s="508"/>
      <c r="RBE34" s="508"/>
      <c r="RBF34" s="508"/>
      <c r="RBG34" s="508"/>
      <c r="RBH34" s="508"/>
      <c r="RBI34" s="508"/>
      <c r="RBJ34" s="508"/>
      <c r="RBK34" s="508"/>
      <c r="RBL34" s="508"/>
      <c r="RBM34" s="508"/>
      <c r="RBN34" s="508"/>
      <c r="RBO34" s="508"/>
      <c r="RBP34" s="508"/>
      <c r="RBQ34" s="508"/>
      <c r="RBR34" s="508"/>
      <c r="RBS34" s="508"/>
      <c r="RBT34" s="508"/>
      <c r="RBU34" s="508"/>
      <c r="RBV34" s="508"/>
      <c r="RBW34" s="508"/>
      <c r="RBX34" s="508"/>
      <c r="RBY34" s="508"/>
      <c r="RBZ34" s="508"/>
      <c r="RCA34" s="508"/>
      <c r="RCB34" s="508"/>
      <c r="RCC34" s="508"/>
      <c r="RCD34" s="508"/>
      <c r="RCE34" s="508"/>
      <c r="RCF34" s="508"/>
      <c r="RCG34" s="508"/>
      <c r="RCH34" s="508"/>
      <c r="RCI34" s="508"/>
      <c r="RCJ34" s="508"/>
      <c r="RCK34" s="508"/>
      <c r="RCL34" s="508"/>
      <c r="RCM34" s="508"/>
      <c r="RCN34" s="508"/>
      <c r="RCO34" s="508"/>
      <c r="RCP34" s="508"/>
      <c r="RCQ34" s="508"/>
      <c r="RCR34" s="508"/>
      <c r="RCS34" s="508"/>
      <c r="RCT34" s="508"/>
      <c r="RCU34" s="508"/>
      <c r="RCV34" s="508"/>
      <c r="RCW34" s="508"/>
      <c r="RCX34" s="508"/>
      <c r="RCY34" s="508"/>
      <c r="RCZ34" s="508"/>
      <c r="RDA34" s="508"/>
      <c r="RDB34" s="508"/>
      <c r="RDC34" s="508"/>
      <c r="RDD34" s="508"/>
      <c r="RDE34" s="508"/>
      <c r="RDF34" s="508"/>
      <c r="RDG34" s="508"/>
      <c r="RDH34" s="508"/>
      <c r="RDI34" s="508"/>
      <c r="RDJ34" s="508"/>
      <c r="RDK34" s="508"/>
      <c r="RDL34" s="508"/>
      <c r="RDM34" s="508"/>
      <c r="RDN34" s="508"/>
      <c r="RDO34" s="508"/>
      <c r="RDP34" s="508"/>
      <c r="RDQ34" s="508"/>
      <c r="RDR34" s="508"/>
      <c r="RDS34" s="508"/>
      <c r="RDT34" s="508"/>
      <c r="RDU34" s="508"/>
      <c r="RDV34" s="508"/>
      <c r="RDW34" s="508"/>
      <c r="RDX34" s="508"/>
      <c r="RDY34" s="508"/>
      <c r="RDZ34" s="508"/>
      <c r="REA34" s="508"/>
      <c r="REB34" s="508"/>
      <c r="REC34" s="508"/>
      <c r="RED34" s="508"/>
      <c r="REE34" s="508"/>
      <c r="REF34" s="508"/>
      <c r="REG34" s="508"/>
      <c r="REH34" s="508"/>
      <c r="REI34" s="508"/>
      <c r="REJ34" s="508"/>
      <c r="REK34" s="508"/>
      <c r="REL34" s="508"/>
      <c r="REM34" s="508"/>
      <c r="REN34" s="508"/>
      <c r="REO34" s="508"/>
      <c r="REP34" s="508"/>
      <c r="REQ34" s="508"/>
      <c r="RER34" s="508"/>
      <c r="RES34" s="508"/>
      <c r="RET34" s="508"/>
      <c r="REU34" s="508"/>
      <c r="REV34" s="508"/>
      <c r="REW34" s="508"/>
      <c r="REX34" s="508"/>
      <c r="REY34" s="508"/>
      <c r="REZ34" s="508"/>
      <c r="RFA34" s="508"/>
      <c r="RFB34" s="508"/>
      <c r="RFC34" s="508"/>
      <c r="RFD34" s="508"/>
      <c r="RFE34" s="508"/>
      <c r="RFF34" s="508"/>
      <c r="RFG34" s="508"/>
      <c r="RFH34" s="508"/>
      <c r="RFI34" s="508"/>
      <c r="RFJ34" s="508"/>
      <c r="RFK34" s="508"/>
      <c r="RFL34" s="508"/>
      <c r="RFM34" s="508"/>
      <c r="RFN34" s="508"/>
      <c r="RFO34" s="508"/>
      <c r="RFP34" s="508"/>
      <c r="RFQ34" s="508"/>
      <c r="RFR34" s="508"/>
      <c r="RFS34" s="508"/>
      <c r="RFT34" s="508"/>
      <c r="RFU34" s="508"/>
      <c r="RFV34" s="508"/>
      <c r="RFW34" s="508"/>
      <c r="RFX34" s="508"/>
      <c r="RFY34" s="508"/>
      <c r="RFZ34" s="508"/>
      <c r="RGA34" s="508"/>
      <c r="RGB34" s="508"/>
      <c r="RGC34" s="508"/>
      <c r="RGD34" s="508"/>
      <c r="RGE34" s="508"/>
      <c r="RGF34" s="508"/>
      <c r="RGG34" s="508"/>
      <c r="RGH34" s="508"/>
      <c r="RGI34" s="508"/>
      <c r="RGJ34" s="508"/>
      <c r="RGK34" s="508"/>
      <c r="RGL34" s="508"/>
      <c r="RGM34" s="508"/>
      <c r="RGN34" s="508"/>
      <c r="RGO34" s="508"/>
      <c r="RGP34" s="508"/>
      <c r="RGQ34" s="508"/>
      <c r="RGR34" s="508"/>
      <c r="RGS34" s="508"/>
      <c r="RGT34" s="508"/>
      <c r="RGU34" s="508"/>
      <c r="RGV34" s="508"/>
      <c r="RGW34" s="508"/>
      <c r="RGX34" s="508"/>
      <c r="RGY34" s="508"/>
      <c r="RGZ34" s="508"/>
      <c r="RHA34" s="508"/>
      <c r="RHB34" s="508"/>
      <c r="RHC34" s="508"/>
      <c r="RHD34" s="508"/>
      <c r="RHE34" s="508"/>
      <c r="RHF34" s="508"/>
      <c r="RHG34" s="508"/>
      <c r="RHH34" s="508"/>
      <c r="RHI34" s="508"/>
      <c r="RHJ34" s="508"/>
      <c r="RHK34" s="508"/>
      <c r="RHL34" s="508"/>
      <c r="RHM34" s="508"/>
      <c r="RHN34" s="508"/>
      <c r="RHO34" s="508"/>
      <c r="RHP34" s="508"/>
      <c r="RHQ34" s="508"/>
      <c r="RHR34" s="508"/>
      <c r="RHS34" s="508"/>
      <c r="RHT34" s="508"/>
      <c r="RHU34" s="508"/>
      <c r="RHV34" s="508"/>
      <c r="RHW34" s="508"/>
      <c r="RHX34" s="508"/>
      <c r="RHY34" s="508"/>
      <c r="RHZ34" s="508"/>
      <c r="RIA34" s="508"/>
      <c r="RIB34" s="508"/>
      <c r="RIC34" s="508"/>
      <c r="RID34" s="508"/>
      <c r="RIE34" s="508"/>
      <c r="RIF34" s="508"/>
      <c r="RIG34" s="508"/>
      <c r="RIH34" s="508"/>
      <c r="RII34" s="508"/>
      <c r="RIJ34" s="508"/>
      <c r="RIK34" s="508"/>
      <c r="RIL34" s="508"/>
      <c r="RIM34" s="508"/>
      <c r="RIN34" s="508"/>
      <c r="RIO34" s="508"/>
      <c r="RIP34" s="508"/>
      <c r="RIQ34" s="508"/>
      <c r="RIR34" s="508"/>
      <c r="RIS34" s="508"/>
      <c r="RIT34" s="508"/>
      <c r="RIU34" s="508"/>
      <c r="RIV34" s="508"/>
      <c r="RIW34" s="508"/>
      <c r="RIX34" s="508"/>
      <c r="RIY34" s="508"/>
      <c r="RIZ34" s="508"/>
      <c r="RJA34" s="508"/>
      <c r="RJB34" s="508"/>
      <c r="RJC34" s="508"/>
      <c r="RJD34" s="508"/>
      <c r="RJE34" s="508"/>
      <c r="RJF34" s="508"/>
      <c r="RJG34" s="508"/>
      <c r="RJH34" s="508"/>
      <c r="RJI34" s="508"/>
      <c r="RJJ34" s="508"/>
      <c r="RJK34" s="508"/>
      <c r="RJL34" s="508"/>
      <c r="RJM34" s="508"/>
      <c r="RJN34" s="508"/>
      <c r="RJO34" s="508"/>
      <c r="RJP34" s="508"/>
      <c r="RJQ34" s="508"/>
      <c r="RJR34" s="508"/>
      <c r="RJS34" s="508"/>
      <c r="RJT34" s="508"/>
      <c r="RJU34" s="508"/>
      <c r="RJV34" s="508"/>
      <c r="RJW34" s="508"/>
      <c r="RJX34" s="508"/>
      <c r="RJY34" s="508"/>
      <c r="RJZ34" s="508"/>
      <c r="RKA34" s="508"/>
      <c r="RKB34" s="508"/>
      <c r="RKC34" s="508"/>
      <c r="RKD34" s="508"/>
      <c r="RKE34" s="508"/>
      <c r="RKF34" s="508"/>
      <c r="RKG34" s="508"/>
      <c r="RKH34" s="508"/>
      <c r="RKI34" s="508"/>
      <c r="RKJ34" s="508"/>
      <c r="RKK34" s="508"/>
      <c r="RKL34" s="508"/>
      <c r="RKM34" s="508"/>
      <c r="RKN34" s="508"/>
      <c r="RKO34" s="508"/>
      <c r="RKP34" s="508"/>
      <c r="RKQ34" s="508"/>
      <c r="RKR34" s="508"/>
      <c r="RKS34" s="508"/>
      <c r="RKT34" s="508"/>
      <c r="RKU34" s="508"/>
      <c r="RKV34" s="508"/>
      <c r="RKW34" s="508"/>
      <c r="RKX34" s="508"/>
      <c r="RKY34" s="508"/>
      <c r="RKZ34" s="508"/>
      <c r="RLA34" s="508"/>
      <c r="RLB34" s="508"/>
      <c r="RLC34" s="508"/>
      <c r="RLD34" s="508"/>
      <c r="RLE34" s="508"/>
      <c r="RLF34" s="508"/>
      <c r="RLG34" s="508"/>
      <c r="RLH34" s="508"/>
      <c r="RLI34" s="508"/>
      <c r="RLJ34" s="508"/>
      <c r="RLK34" s="508"/>
      <c r="RLL34" s="508"/>
      <c r="RLM34" s="508"/>
      <c r="RLN34" s="508"/>
      <c r="RLO34" s="508"/>
      <c r="RLP34" s="508"/>
      <c r="RLQ34" s="508"/>
      <c r="RLR34" s="508"/>
      <c r="RLS34" s="508"/>
      <c r="RLT34" s="508"/>
      <c r="RLU34" s="508"/>
      <c r="RLV34" s="508"/>
      <c r="RLW34" s="508"/>
      <c r="RLX34" s="508"/>
      <c r="RLY34" s="508"/>
      <c r="RLZ34" s="508"/>
      <c r="RMA34" s="508"/>
      <c r="RMB34" s="508"/>
      <c r="RMC34" s="508"/>
      <c r="RMD34" s="508"/>
      <c r="RME34" s="508"/>
      <c r="RMF34" s="508"/>
      <c r="RMG34" s="508"/>
      <c r="RMH34" s="508"/>
      <c r="RMI34" s="508"/>
      <c r="RMJ34" s="508"/>
      <c r="RMK34" s="508"/>
      <c r="RML34" s="508"/>
      <c r="RMM34" s="508"/>
      <c r="RMN34" s="508"/>
      <c r="RMO34" s="508"/>
      <c r="RMP34" s="508"/>
      <c r="RMQ34" s="508"/>
      <c r="RMR34" s="508"/>
      <c r="RMS34" s="508"/>
      <c r="RMT34" s="508"/>
      <c r="RMU34" s="508"/>
      <c r="RMV34" s="508"/>
      <c r="RMW34" s="508"/>
      <c r="RMX34" s="508"/>
      <c r="RMY34" s="508"/>
      <c r="RMZ34" s="508"/>
      <c r="RNA34" s="508"/>
      <c r="RNB34" s="508"/>
      <c r="RNC34" s="508"/>
      <c r="RND34" s="508"/>
      <c r="RNE34" s="508"/>
      <c r="RNF34" s="508"/>
      <c r="RNG34" s="508"/>
      <c r="RNH34" s="508"/>
      <c r="RNI34" s="508"/>
      <c r="RNJ34" s="508"/>
      <c r="RNK34" s="508"/>
      <c r="RNL34" s="508"/>
      <c r="RNM34" s="508"/>
      <c r="RNN34" s="508"/>
      <c r="RNO34" s="508"/>
      <c r="RNP34" s="508"/>
      <c r="RNQ34" s="508"/>
      <c r="RNR34" s="508"/>
      <c r="RNS34" s="508"/>
      <c r="RNT34" s="508"/>
      <c r="RNU34" s="508"/>
      <c r="RNV34" s="508"/>
      <c r="RNW34" s="508"/>
      <c r="RNX34" s="508"/>
      <c r="RNY34" s="508"/>
      <c r="RNZ34" s="508"/>
      <c r="ROA34" s="508"/>
      <c r="ROB34" s="508"/>
      <c r="ROC34" s="508"/>
      <c r="ROD34" s="508"/>
      <c r="ROE34" s="508"/>
      <c r="ROF34" s="508"/>
      <c r="ROG34" s="508"/>
      <c r="ROH34" s="508"/>
      <c r="ROI34" s="508"/>
      <c r="ROJ34" s="508"/>
      <c r="ROK34" s="508"/>
      <c r="ROL34" s="508"/>
      <c r="ROM34" s="508"/>
      <c r="RON34" s="508"/>
      <c r="ROO34" s="508"/>
      <c r="ROP34" s="508"/>
      <c r="ROQ34" s="508"/>
      <c r="ROR34" s="508"/>
      <c r="ROS34" s="508"/>
      <c r="ROT34" s="508"/>
      <c r="ROU34" s="508"/>
      <c r="ROV34" s="508"/>
      <c r="ROW34" s="508"/>
      <c r="ROX34" s="508"/>
      <c r="ROY34" s="508"/>
      <c r="ROZ34" s="508"/>
      <c r="RPA34" s="508"/>
      <c r="RPB34" s="508"/>
      <c r="RPC34" s="508"/>
      <c r="RPD34" s="508"/>
      <c r="RPE34" s="508"/>
      <c r="RPF34" s="508"/>
      <c r="RPG34" s="508"/>
      <c r="RPH34" s="508"/>
      <c r="RPI34" s="508"/>
      <c r="RPJ34" s="508"/>
      <c r="RPK34" s="508"/>
      <c r="RPL34" s="508"/>
      <c r="RPM34" s="508"/>
      <c r="RPN34" s="508"/>
      <c r="RPO34" s="508"/>
      <c r="RPP34" s="508"/>
      <c r="RPQ34" s="508"/>
      <c r="RPR34" s="508"/>
      <c r="RPS34" s="508"/>
      <c r="RPT34" s="508"/>
      <c r="RPU34" s="508"/>
      <c r="RPV34" s="508"/>
      <c r="RPW34" s="508"/>
      <c r="RPX34" s="508"/>
      <c r="RPY34" s="508"/>
      <c r="RPZ34" s="508"/>
      <c r="RQA34" s="508"/>
      <c r="RQB34" s="508"/>
      <c r="RQC34" s="508"/>
      <c r="RQD34" s="508"/>
      <c r="RQE34" s="508"/>
      <c r="RQF34" s="508"/>
      <c r="RQG34" s="508"/>
      <c r="RQH34" s="508"/>
      <c r="RQI34" s="508"/>
      <c r="RQJ34" s="508"/>
      <c r="RQK34" s="508"/>
      <c r="RQL34" s="508"/>
      <c r="RQM34" s="508"/>
      <c r="RQN34" s="508"/>
      <c r="RQO34" s="508"/>
      <c r="RQP34" s="508"/>
      <c r="RQQ34" s="508"/>
      <c r="RQR34" s="508"/>
      <c r="RQS34" s="508"/>
      <c r="RQT34" s="508"/>
      <c r="RQU34" s="508"/>
      <c r="RQV34" s="508"/>
      <c r="RQW34" s="508"/>
      <c r="RQX34" s="508"/>
      <c r="RQY34" s="508"/>
      <c r="RQZ34" s="508"/>
      <c r="RRA34" s="508"/>
      <c r="RRB34" s="508"/>
      <c r="RRC34" s="508"/>
      <c r="RRD34" s="508"/>
      <c r="RRE34" s="508"/>
      <c r="RRF34" s="508"/>
      <c r="RRG34" s="508"/>
      <c r="RRH34" s="508"/>
      <c r="RRI34" s="508"/>
      <c r="RRJ34" s="508"/>
      <c r="RRK34" s="508"/>
      <c r="RRL34" s="508"/>
      <c r="RRM34" s="508"/>
      <c r="RRN34" s="508"/>
      <c r="RRO34" s="508"/>
      <c r="RRP34" s="508"/>
      <c r="RRQ34" s="508"/>
      <c r="RRR34" s="508"/>
      <c r="RRS34" s="508"/>
      <c r="RRT34" s="508"/>
      <c r="RRU34" s="508"/>
      <c r="RRV34" s="508"/>
      <c r="RRW34" s="508"/>
      <c r="RRX34" s="508"/>
      <c r="RRY34" s="508"/>
      <c r="RRZ34" s="508"/>
      <c r="RSA34" s="508"/>
      <c r="RSB34" s="508"/>
      <c r="RSC34" s="508"/>
      <c r="RSD34" s="508"/>
      <c r="RSE34" s="508"/>
      <c r="RSF34" s="508"/>
      <c r="RSG34" s="508"/>
      <c r="RSH34" s="508"/>
      <c r="RSI34" s="508"/>
      <c r="RSJ34" s="508"/>
      <c r="RSK34" s="508"/>
      <c r="RSL34" s="508"/>
      <c r="RSM34" s="508"/>
      <c r="RSN34" s="508"/>
      <c r="RSO34" s="508"/>
      <c r="RSP34" s="508"/>
      <c r="RSQ34" s="508"/>
      <c r="RSR34" s="508"/>
      <c r="RSS34" s="508"/>
      <c r="RST34" s="508"/>
      <c r="RSU34" s="508"/>
      <c r="RSV34" s="508"/>
      <c r="RSW34" s="508"/>
      <c r="RSX34" s="508"/>
      <c r="RSY34" s="508"/>
      <c r="RSZ34" s="508"/>
      <c r="RTA34" s="508"/>
      <c r="RTB34" s="508"/>
      <c r="RTC34" s="508"/>
      <c r="RTD34" s="508"/>
      <c r="RTE34" s="508"/>
      <c r="RTF34" s="508"/>
      <c r="RTG34" s="508"/>
      <c r="RTH34" s="508"/>
      <c r="RTI34" s="508"/>
      <c r="RTJ34" s="508"/>
      <c r="RTK34" s="508"/>
      <c r="RTL34" s="508"/>
      <c r="RTM34" s="508"/>
      <c r="RTN34" s="508"/>
      <c r="RTO34" s="508"/>
      <c r="RTP34" s="508"/>
      <c r="RTQ34" s="508"/>
      <c r="RTR34" s="508"/>
      <c r="RTS34" s="508"/>
      <c r="RTT34" s="508"/>
      <c r="RTU34" s="508"/>
      <c r="RTV34" s="508"/>
      <c r="RTW34" s="508"/>
      <c r="RTX34" s="508"/>
      <c r="RTY34" s="508"/>
      <c r="RTZ34" s="508"/>
      <c r="RUA34" s="508"/>
      <c r="RUB34" s="508"/>
      <c r="RUC34" s="508"/>
      <c r="RUD34" s="508"/>
      <c r="RUE34" s="508"/>
      <c r="RUF34" s="508"/>
      <c r="RUG34" s="508"/>
      <c r="RUH34" s="508"/>
      <c r="RUI34" s="508"/>
      <c r="RUJ34" s="508"/>
      <c r="RUK34" s="508"/>
      <c r="RUL34" s="508"/>
      <c r="RUM34" s="508"/>
      <c r="RUN34" s="508"/>
      <c r="RUO34" s="508"/>
      <c r="RUP34" s="508"/>
      <c r="RUQ34" s="508"/>
      <c r="RUR34" s="508"/>
      <c r="RUS34" s="508"/>
      <c r="RUT34" s="508"/>
      <c r="RUU34" s="508"/>
      <c r="RUV34" s="508"/>
      <c r="RUW34" s="508"/>
      <c r="RUX34" s="508"/>
      <c r="RUY34" s="508"/>
      <c r="RUZ34" s="508"/>
      <c r="RVA34" s="508"/>
      <c r="RVB34" s="508"/>
      <c r="RVC34" s="508"/>
      <c r="RVD34" s="508"/>
      <c r="RVE34" s="508"/>
      <c r="RVF34" s="508"/>
      <c r="RVG34" s="508"/>
      <c r="RVH34" s="508"/>
      <c r="RVI34" s="508"/>
      <c r="RVJ34" s="508"/>
      <c r="RVK34" s="508"/>
      <c r="RVL34" s="508"/>
      <c r="RVM34" s="508"/>
      <c r="RVN34" s="508"/>
      <c r="RVO34" s="508"/>
      <c r="RVP34" s="508"/>
      <c r="RVQ34" s="508"/>
      <c r="RVR34" s="508"/>
      <c r="RVS34" s="508"/>
      <c r="RVT34" s="508"/>
      <c r="RVU34" s="508"/>
      <c r="RVV34" s="508"/>
      <c r="RVW34" s="508"/>
      <c r="RVX34" s="508"/>
      <c r="RVY34" s="508"/>
      <c r="RVZ34" s="508"/>
      <c r="RWA34" s="508"/>
      <c r="RWB34" s="508"/>
      <c r="RWC34" s="508"/>
      <c r="RWD34" s="508"/>
      <c r="RWE34" s="508"/>
      <c r="RWF34" s="508"/>
      <c r="RWG34" s="508"/>
      <c r="RWH34" s="508"/>
      <c r="RWI34" s="508"/>
      <c r="RWJ34" s="508"/>
      <c r="RWK34" s="508"/>
      <c r="RWL34" s="508"/>
      <c r="RWM34" s="508"/>
      <c r="RWN34" s="508"/>
      <c r="RWO34" s="508"/>
      <c r="RWP34" s="508"/>
      <c r="RWQ34" s="508"/>
      <c r="RWR34" s="508"/>
      <c r="RWS34" s="508"/>
      <c r="RWT34" s="508"/>
      <c r="RWU34" s="508"/>
      <c r="RWV34" s="508"/>
      <c r="RWW34" s="508"/>
      <c r="RWX34" s="508"/>
      <c r="RWY34" s="508"/>
      <c r="RWZ34" s="508"/>
      <c r="RXA34" s="508"/>
      <c r="RXB34" s="508"/>
      <c r="RXC34" s="508"/>
      <c r="RXD34" s="508"/>
      <c r="RXE34" s="508"/>
      <c r="RXF34" s="508"/>
      <c r="RXG34" s="508"/>
      <c r="RXH34" s="508"/>
      <c r="RXI34" s="508"/>
      <c r="RXJ34" s="508"/>
      <c r="RXK34" s="508"/>
      <c r="RXL34" s="508"/>
      <c r="RXM34" s="508"/>
      <c r="RXN34" s="508"/>
      <c r="RXO34" s="508"/>
      <c r="RXP34" s="508"/>
      <c r="RXQ34" s="508"/>
      <c r="RXR34" s="508"/>
      <c r="RXS34" s="508"/>
      <c r="RXT34" s="508"/>
      <c r="RXU34" s="508"/>
      <c r="RXV34" s="508"/>
      <c r="RXW34" s="508"/>
      <c r="RXX34" s="508"/>
      <c r="RXY34" s="508"/>
      <c r="RXZ34" s="508"/>
      <c r="RYA34" s="508"/>
      <c r="RYB34" s="508"/>
      <c r="RYC34" s="508"/>
      <c r="RYD34" s="508"/>
      <c r="RYE34" s="508"/>
      <c r="RYF34" s="508"/>
      <c r="RYG34" s="508"/>
      <c r="RYH34" s="508"/>
      <c r="RYI34" s="508"/>
      <c r="RYJ34" s="508"/>
      <c r="RYK34" s="508"/>
      <c r="RYL34" s="508"/>
      <c r="RYM34" s="508"/>
      <c r="RYN34" s="508"/>
      <c r="RYO34" s="508"/>
      <c r="RYP34" s="508"/>
      <c r="RYQ34" s="508"/>
      <c r="RYR34" s="508"/>
      <c r="RYS34" s="508"/>
      <c r="RYT34" s="508"/>
      <c r="RYU34" s="508"/>
      <c r="RYV34" s="508"/>
      <c r="RYW34" s="508"/>
      <c r="RYX34" s="508"/>
      <c r="RYY34" s="508"/>
      <c r="RYZ34" s="508"/>
      <c r="RZA34" s="508"/>
      <c r="RZB34" s="508"/>
      <c r="RZC34" s="508"/>
      <c r="RZD34" s="508"/>
      <c r="RZE34" s="508"/>
      <c r="RZF34" s="508"/>
      <c r="RZG34" s="508"/>
      <c r="RZH34" s="508"/>
      <c r="RZI34" s="508"/>
      <c r="RZJ34" s="508"/>
      <c r="RZK34" s="508"/>
      <c r="RZL34" s="508"/>
      <c r="RZM34" s="508"/>
      <c r="RZN34" s="508"/>
      <c r="RZO34" s="508"/>
      <c r="RZP34" s="508"/>
      <c r="RZQ34" s="508"/>
      <c r="RZR34" s="508"/>
      <c r="RZS34" s="508"/>
      <c r="RZT34" s="508"/>
      <c r="RZU34" s="508"/>
      <c r="RZV34" s="508"/>
      <c r="RZW34" s="508"/>
      <c r="RZX34" s="508"/>
      <c r="RZY34" s="508"/>
      <c r="RZZ34" s="508"/>
      <c r="SAA34" s="508"/>
      <c r="SAB34" s="508"/>
      <c r="SAC34" s="508"/>
      <c r="SAD34" s="508"/>
      <c r="SAE34" s="508"/>
      <c r="SAF34" s="508"/>
      <c r="SAG34" s="508"/>
      <c r="SAH34" s="508"/>
      <c r="SAI34" s="508"/>
      <c r="SAJ34" s="508"/>
      <c r="SAK34" s="508"/>
      <c r="SAL34" s="508"/>
      <c r="SAM34" s="508"/>
      <c r="SAN34" s="508"/>
      <c r="SAO34" s="508"/>
      <c r="SAP34" s="508"/>
      <c r="SAQ34" s="508"/>
      <c r="SAR34" s="508"/>
      <c r="SAS34" s="508"/>
      <c r="SAT34" s="508"/>
      <c r="SAU34" s="508"/>
      <c r="SAV34" s="508"/>
      <c r="SAW34" s="508"/>
      <c r="SAX34" s="508"/>
      <c r="SAY34" s="508"/>
      <c r="SAZ34" s="508"/>
      <c r="SBA34" s="508"/>
      <c r="SBB34" s="508"/>
      <c r="SBC34" s="508"/>
      <c r="SBD34" s="508"/>
      <c r="SBE34" s="508"/>
      <c r="SBF34" s="508"/>
      <c r="SBG34" s="508"/>
      <c r="SBH34" s="508"/>
      <c r="SBI34" s="508"/>
      <c r="SBJ34" s="508"/>
      <c r="SBK34" s="508"/>
      <c r="SBL34" s="508"/>
      <c r="SBM34" s="508"/>
      <c r="SBN34" s="508"/>
      <c r="SBO34" s="508"/>
      <c r="SBP34" s="508"/>
      <c r="SBQ34" s="508"/>
      <c r="SBR34" s="508"/>
      <c r="SBS34" s="508"/>
      <c r="SBT34" s="508"/>
      <c r="SBU34" s="508"/>
      <c r="SBV34" s="508"/>
      <c r="SBW34" s="508"/>
      <c r="SBX34" s="508"/>
      <c r="SBY34" s="508"/>
      <c r="SBZ34" s="508"/>
      <c r="SCA34" s="508"/>
      <c r="SCB34" s="508"/>
      <c r="SCC34" s="508"/>
      <c r="SCD34" s="508"/>
      <c r="SCE34" s="508"/>
      <c r="SCF34" s="508"/>
      <c r="SCG34" s="508"/>
      <c r="SCH34" s="508"/>
      <c r="SCI34" s="508"/>
      <c r="SCJ34" s="508"/>
      <c r="SCK34" s="508"/>
      <c r="SCL34" s="508"/>
      <c r="SCM34" s="508"/>
      <c r="SCN34" s="508"/>
      <c r="SCO34" s="508"/>
      <c r="SCP34" s="508"/>
      <c r="SCQ34" s="508"/>
      <c r="SCR34" s="508"/>
      <c r="SCS34" s="508"/>
      <c r="SCT34" s="508"/>
      <c r="SCU34" s="508"/>
      <c r="SCV34" s="508"/>
      <c r="SCW34" s="508"/>
      <c r="SCX34" s="508"/>
      <c r="SCY34" s="508"/>
      <c r="SCZ34" s="508"/>
      <c r="SDA34" s="508"/>
      <c r="SDB34" s="508"/>
      <c r="SDC34" s="508"/>
      <c r="SDD34" s="508"/>
      <c r="SDE34" s="508"/>
      <c r="SDF34" s="508"/>
      <c r="SDG34" s="508"/>
      <c r="SDH34" s="508"/>
      <c r="SDI34" s="508"/>
      <c r="SDJ34" s="508"/>
      <c r="SDK34" s="508"/>
      <c r="SDL34" s="508"/>
      <c r="SDM34" s="508"/>
      <c r="SDN34" s="508"/>
      <c r="SDO34" s="508"/>
      <c r="SDP34" s="508"/>
      <c r="SDQ34" s="508"/>
      <c r="SDR34" s="508"/>
      <c r="SDS34" s="508"/>
      <c r="SDT34" s="508"/>
      <c r="SDU34" s="508"/>
      <c r="SDV34" s="508"/>
      <c r="SDW34" s="508"/>
      <c r="SDX34" s="508"/>
      <c r="SDY34" s="508"/>
      <c r="SDZ34" s="508"/>
      <c r="SEA34" s="508"/>
      <c r="SEB34" s="508"/>
      <c r="SEC34" s="508"/>
      <c r="SED34" s="508"/>
      <c r="SEE34" s="508"/>
      <c r="SEF34" s="508"/>
      <c r="SEG34" s="508"/>
      <c r="SEH34" s="508"/>
      <c r="SEI34" s="508"/>
      <c r="SEJ34" s="508"/>
      <c r="SEK34" s="508"/>
      <c r="SEL34" s="508"/>
      <c r="SEM34" s="508"/>
      <c r="SEN34" s="508"/>
      <c r="SEO34" s="508"/>
      <c r="SEP34" s="508"/>
      <c r="SEQ34" s="508"/>
      <c r="SER34" s="508"/>
      <c r="SES34" s="508"/>
      <c r="SET34" s="508"/>
      <c r="SEU34" s="508"/>
      <c r="SEV34" s="508"/>
      <c r="SEW34" s="508"/>
      <c r="SEX34" s="508"/>
      <c r="SEY34" s="508"/>
      <c r="SEZ34" s="508"/>
      <c r="SFA34" s="508"/>
      <c r="SFB34" s="508"/>
      <c r="SFC34" s="508"/>
      <c r="SFD34" s="508"/>
      <c r="SFE34" s="508"/>
      <c r="SFF34" s="508"/>
      <c r="SFG34" s="508"/>
      <c r="SFH34" s="508"/>
      <c r="SFI34" s="508"/>
      <c r="SFJ34" s="508"/>
      <c r="SFK34" s="508"/>
      <c r="SFL34" s="508"/>
      <c r="SFM34" s="508"/>
      <c r="SFN34" s="508"/>
      <c r="SFO34" s="508"/>
      <c r="SFP34" s="508"/>
      <c r="SFQ34" s="508"/>
      <c r="SFR34" s="508"/>
      <c r="SFS34" s="508"/>
      <c r="SFT34" s="508"/>
      <c r="SFU34" s="508"/>
      <c r="SFV34" s="508"/>
      <c r="SFW34" s="508"/>
      <c r="SFX34" s="508"/>
      <c r="SFY34" s="508"/>
      <c r="SFZ34" s="508"/>
      <c r="SGA34" s="508"/>
      <c r="SGB34" s="508"/>
      <c r="SGC34" s="508"/>
      <c r="SGD34" s="508"/>
      <c r="SGE34" s="508"/>
      <c r="SGF34" s="508"/>
      <c r="SGG34" s="508"/>
      <c r="SGH34" s="508"/>
      <c r="SGI34" s="508"/>
      <c r="SGJ34" s="508"/>
      <c r="SGK34" s="508"/>
      <c r="SGL34" s="508"/>
      <c r="SGM34" s="508"/>
      <c r="SGN34" s="508"/>
      <c r="SGO34" s="508"/>
      <c r="SGP34" s="508"/>
      <c r="SGQ34" s="508"/>
      <c r="SGR34" s="508"/>
      <c r="SGS34" s="508"/>
      <c r="SGT34" s="508"/>
      <c r="SGU34" s="508"/>
      <c r="SGV34" s="508"/>
      <c r="SGW34" s="508"/>
      <c r="SGX34" s="508"/>
      <c r="SGY34" s="508"/>
      <c r="SGZ34" s="508"/>
      <c r="SHA34" s="508"/>
      <c r="SHB34" s="508"/>
      <c r="SHC34" s="508"/>
      <c r="SHD34" s="508"/>
      <c r="SHE34" s="508"/>
      <c r="SHF34" s="508"/>
      <c r="SHG34" s="508"/>
      <c r="SHH34" s="508"/>
      <c r="SHI34" s="508"/>
      <c r="SHJ34" s="508"/>
      <c r="SHK34" s="508"/>
      <c r="SHL34" s="508"/>
      <c r="SHM34" s="508"/>
      <c r="SHN34" s="508"/>
      <c r="SHO34" s="508"/>
      <c r="SHP34" s="508"/>
      <c r="SHQ34" s="508"/>
      <c r="SHR34" s="508"/>
      <c r="SHS34" s="508"/>
      <c r="SHT34" s="508"/>
      <c r="SHU34" s="508"/>
      <c r="SHV34" s="508"/>
      <c r="SHW34" s="508"/>
      <c r="SHX34" s="508"/>
      <c r="SHY34" s="508"/>
      <c r="SHZ34" s="508"/>
      <c r="SIA34" s="508"/>
      <c r="SIB34" s="508"/>
      <c r="SIC34" s="508"/>
      <c r="SID34" s="508"/>
      <c r="SIE34" s="508"/>
      <c r="SIF34" s="508"/>
      <c r="SIG34" s="508"/>
      <c r="SIH34" s="508"/>
      <c r="SII34" s="508"/>
      <c r="SIJ34" s="508"/>
      <c r="SIK34" s="508"/>
      <c r="SIL34" s="508"/>
      <c r="SIM34" s="508"/>
      <c r="SIN34" s="508"/>
      <c r="SIO34" s="508"/>
      <c r="SIP34" s="508"/>
      <c r="SIQ34" s="508"/>
      <c r="SIR34" s="508"/>
      <c r="SIS34" s="508"/>
      <c r="SIT34" s="508"/>
      <c r="SIU34" s="508"/>
      <c r="SIV34" s="508"/>
      <c r="SIW34" s="508"/>
      <c r="SIX34" s="508"/>
      <c r="SIY34" s="508"/>
      <c r="SIZ34" s="508"/>
      <c r="SJA34" s="508"/>
      <c r="SJB34" s="508"/>
      <c r="SJC34" s="508"/>
      <c r="SJD34" s="508"/>
      <c r="SJE34" s="508"/>
      <c r="SJF34" s="508"/>
      <c r="SJG34" s="508"/>
      <c r="SJH34" s="508"/>
      <c r="SJI34" s="508"/>
      <c r="SJJ34" s="508"/>
      <c r="SJK34" s="508"/>
      <c r="SJL34" s="508"/>
      <c r="SJM34" s="508"/>
      <c r="SJN34" s="508"/>
      <c r="SJO34" s="508"/>
      <c r="SJP34" s="508"/>
      <c r="SJQ34" s="508"/>
      <c r="SJR34" s="508"/>
      <c r="SJS34" s="508"/>
      <c r="SJT34" s="508"/>
      <c r="SJU34" s="508"/>
      <c r="SJV34" s="508"/>
      <c r="SJW34" s="508"/>
      <c r="SJX34" s="508"/>
      <c r="SJY34" s="508"/>
      <c r="SJZ34" s="508"/>
      <c r="SKA34" s="508"/>
      <c r="SKB34" s="508"/>
      <c r="SKC34" s="508"/>
      <c r="SKD34" s="508"/>
      <c r="SKE34" s="508"/>
      <c r="SKF34" s="508"/>
      <c r="SKG34" s="508"/>
      <c r="SKH34" s="508"/>
      <c r="SKI34" s="508"/>
      <c r="SKJ34" s="508"/>
      <c r="SKK34" s="508"/>
      <c r="SKL34" s="508"/>
      <c r="SKM34" s="508"/>
      <c r="SKN34" s="508"/>
      <c r="SKO34" s="508"/>
      <c r="SKP34" s="508"/>
      <c r="SKQ34" s="508"/>
      <c r="SKR34" s="508"/>
      <c r="SKS34" s="508"/>
      <c r="SKT34" s="508"/>
      <c r="SKU34" s="508"/>
      <c r="SKV34" s="508"/>
      <c r="SKW34" s="508"/>
      <c r="SKX34" s="508"/>
      <c r="SKY34" s="508"/>
      <c r="SKZ34" s="508"/>
      <c r="SLA34" s="508"/>
      <c r="SLB34" s="508"/>
      <c r="SLC34" s="508"/>
      <c r="SLD34" s="508"/>
      <c r="SLE34" s="508"/>
      <c r="SLF34" s="508"/>
      <c r="SLG34" s="508"/>
      <c r="SLH34" s="508"/>
      <c r="SLI34" s="508"/>
      <c r="SLJ34" s="508"/>
      <c r="SLK34" s="508"/>
      <c r="SLL34" s="508"/>
      <c r="SLM34" s="508"/>
      <c r="SLN34" s="508"/>
      <c r="SLO34" s="508"/>
      <c r="SLP34" s="508"/>
      <c r="SLQ34" s="508"/>
      <c r="SLR34" s="508"/>
      <c r="SLS34" s="508"/>
      <c r="SLT34" s="508"/>
      <c r="SLU34" s="508"/>
      <c r="SLV34" s="508"/>
      <c r="SLW34" s="508"/>
      <c r="SLX34" s="508"/>
      <c r="SLY34" s="508"/>
      <c r="SLZ34" s="508"/>
      <c r="SMA34" s="508"/>
      <c r="SMB34" s="508"/>
      <c r="SMC34" s="508"/>
      <c r="SMD34" s="508"/>
      <c r="SME34" s="508"/>
      <c r="SMF34" s="508"/>
      <c r="SMG34" s="508"/>
      <c r="SMH34" s="508"/>
      <c r="SMI34" s="508"/>
      <c r="SMJ34" s="508"/>
      <c r="SMK34" s="508"/>
      <c r="SML34" s="508"/>
      <c r="SMM34" s="508"/>
      <c r="SMN34" s="508"/>
      <c r="SMO34" s="508"/>
      <c r="SMP34" s="508"/>
      <c r="SMQ34" s="508"/>
      <c r="SMR34" s="508"/>
      <c r="SMS34" s="508"/>
      <c r="SMT34" s="508"/>
      <c r="SMU34" s="508"/>
      <c r="SMV34" s="508"/>
      <c r="SMW34" s="508"/>
      <c r="SMX34" s="508"/>
      <c r="SMY34" s="508"/>
      <c r="SMZ34" s="508"/>
      <c r="SNA34" s="508"/>
      <c r="SNB34" s="508"/>
      <c r="SNC34" s="508"/>
      <c r="SND34" s="508"/>
      <c r="SNE34" s="508"/>
      <c r="SNF34" s="508"/>
      <c r="SNG34" s="508"/>
      <c r="SNH34" s="508"/>
      <c r="SNI34" s="508"/>
      <c r="SNJ34" s="508"/>
      <c r="SNK34" s="508"/>
      <c r="SNL34" s="508"/>
      <c r="SNM34" s="508"/>
      <c r="SNN34" s="508"/>
      <c r="SNO34" s="508"/>
      <c r="SNP34" s="508"/>
      <c r="SNQ34" s="508"/>
      <c r="SNR34" s="508"/>
      <c r="SNS34" s="508"/>
      <c r="SNT34" s="508"/>
      <c r="SNU34" s="508"/>
      <c r="SNV34" s="508"/>
      <c r="SNW34" s="508"/>
      <c r="SNX34" s="508"/>
      <c r="SNY34" s="508"/>
      <c r="SNZ34" s="508"/>
      <c r="SOA34" s="508"/>
      <c r="SOB34" s="508"/>
      <c r="SOC34" s="508"/>
      <c r="SOD34" s="508"/>
      <c r="SOE34" s="508"/>
      <c r="SOF34" s="508"/>
      <c r="SOG34" s="508"/>
      <c r="SOH34" s="508"/>
      <c r="SOI34" s="508"/>
      <c r="SOJ34" s="508"/>
      <c r="SOK34" s="508"/>
      <c r="SOL34" s="508"/>
      <c r="SOM34" s="508"/>
      <c r="SON34" s="508"/>
      <c r="SOO34" s="508"/>
      <c r="SOP34" s="508"/>
      <c r="SOQ34" s="508"/>
      <c r="SOR34" s="508"/>
      <c r="SOS34" s="508"/>
      <c r="SOT34" s="508"/>
      <c r="SOU34" s="508"/>
      <c r="SOV34" s="508"/>
      <c r="SOW34" s="508"/>
      <c r="SOX34" s="508"/>
      <c r="SOY34" s="508"/>
      <c r="SOZ34" s="508"/>
      <c r="SPA34" s="508"/>
      <c r="SPB34" s="508"/>
      <c r="SPC34" s="508"/>
      <c r="SPD34" s="508"/>
      <c r="SPE34" s="508"/>
      <c r="SPF34" s="508"/>
      <c r="SPG34" s="508"/>
      <c r="SPH34" s="508"/>
      <c r="SPI34" s="508"/>
      <c r="SPJ34" s="508"/>
      <c r="SPK34" s="508"/>
      <c r="SPL34" s="508"/>
      <c r="SPM34" s="508"/>
      <c r="SPN34" s="508"/>
      <c r="SPO34" s="508"/>
      <c r="SPP34" s="508"/>
      <c r="SPQ34" s="508"/>
      <c r="SPR34" s="508"/>
      <c r="SPS34" s="508"/>
      <c r="SPT34" s="508"/>
      <c r="SPU34" s="508"/>
      <c r="SPV34" s="508"/>
      <c r="SPW34" s="508"/>
      <c r="SPX34" s="508"/>
      <c r="SPY34" s="508"/>
      <c r="SPZ34" s="508"/>
      <c r="SQA34" s="508"/>
      <c r="SQB34" s="508"/>
      <c r="SQC34" s="508"/>
      <c r="SQD34" s="508"/>
      <c r="SQE34" s="508"/>
      <c r="SQF34" s="508"/>
      <c r="SQG34" s="508"/>
      <c r="SQH34" s="508"/>
      <c r="SQI34" s="508"/>
      <c r="SQJ34" s="508"/>
      <c r="SQK34" s="508"/>
      <c r="SQL34" s="508"/>
      <c r="SQM34" s="508"/>
      <c r="SQN34" s="508"/>
      <c r="SQO34" s="508"/>
      <c r="SQP34" s="508"/>
      <c r="SQQ34" s="508"/>
      <c r="SQR34" s="508"/>
      <c r="SQS34" s="508"/>
      <c r="SQT34" s="508"/>
      <c r="SQU34" s="508"/>
      <c r="SQV34" s="508"/>
      <c r="SQW34" s="508"/>
      <c r="SQX34" s="508"/>
      <c r="SQY34" s="508"/>
      <c r="SQZ34" s="508"/>
      <c r="SRA34" s="508"/>
      <c r="SRB34" s="508"/>
      <c r="SRC34" s="508"/>
      <c r="SRD34" s="508"/>
      <c r="SRE34" s="508"/>
      <c r="SRF34" s="508"/>
      <c r="SRG34" s="508"/>
      <c r="SRH34" s="508"/>
      <c r="SRI34" s="508"/>
      <c r="SRJ34" s="508"/>
      <c r="SRK34" s="508"/>
      <c r="SRL34" s="508"/>
      <c r="SRM34" s="508"/>
      <c r="SRN34" s="508"/>
      <c r="SRO34" s="508"/>
      <c r="SRP34" s="508"/>
      <c r="SRQ34" s="508"/>
      <c r="SRR34" s="508"/>
      <c r="SRS34" s="508"/>
      <c r="SRT34" s="508"/>
      <c r="SRU34" s="508"/>
      <c r="SRV34" s="508"/>
      <c r="SRW34" s="508"/>
      <c r="SRX34" s="508"/>
      <c r="SRY34" s="508"/>
      <c r="SRZ34" s="508"/>
      <c r="SSA34" s="508"/>
      <c r="SSB34" s="508"/>
      <c r="SSC34" s="508"/>
      <c r="SSD34" s="508"/>
      <c r="SSE34" s="508"/>
      <c r="SSF34" s="508"/>
      <c r="SSG34" s="508"/>
      <c r="SSH34" s="508"/>
      <c r="SSI34" s="508"/>
      <c r="SSJ34" s="508"/>
      <c r="SSK34" s="508"/>
      <c r="SSL34" s="508"/>
      <c r="SSM34" s="508"/>
      <c r="SSN34" s="508"/>
      <c r="SSO34" s="508"/>
      <c r="SSP34" s="508"/>
      <c r="SSQ34" s="508"/>
      <c r="SSR34" s="508"/>
      <c r="SSS34" s="508"/>
      <c r="SST34" s="508"/>
      <c r="SSU34" s="508"/>
      <c r="SSV34" s="508"/>
      <c r="SSW34" s="508"/>
      <c r="SSX34" s="508"/>
      <c r="SSY34" s="508"/>
      <c r="SSZ34" s="508"/>
      <c r="STA34" s="508"/>
      <c r="STB34" s="508"/>
      <c r="STC34" s="508"/>
      <c r="STD34" s="508"/>
      <c r="STE34" s="508"/>
      <c r="STF34" s="508"/>
      <c r="STG34" s="508"/>
      <c r="STH34" s="508"/>
      <c r="STI34" s="508"/>
      <c r="STJ34" s="508"/>
      <c r="STK34" s="508"/>
      <c r="STL34" s="508"/>
      <c r="STM34" s="508"/>
      <c r="STN34" s="508"/>
      <c r="STO34" s="508"/>
      <c r="STP34" s="508"/>
      <c r="STQ34" s="508"/>
      <c r="STR34" s="508"/>
      <c r="STS34" s="508"/>
      <c r="STT34" s="508"/>
      <c r="STU34" s="508"/>
      <c r="STV34" s="508"/>
      <c r="STW34" s="508"/>
      <c r="STX34" s="508"/>
      <c r="STY34" s="508"/>
      <c r="STZ34" s="508"/>
      <c r="SUA34" s="508"/>
      <c r="SUB34" s="508"/>
      <c r="SUC34" s="508"/>
      <c r="SUD34" s="508"/>
      <c r="SUE34" s="508"/>
      <c r="SUF34" s="508"/>
      <c r="SUG34" s="508"/>
      <c r="SUH34" s="508"/>
      <c r="SUI34" s="508"/>
      <c r="SUJ34" s="508"/>
      <c r="SUK34" s="508"/>
      <c r="SUL34" s="508"/>
      <c r="SUM34" s="508"/>
      <c r="SUN34" s="508"/>
      <c r="SUO34" s="508"/>
      <c r="SUP34" s="508"/>
      <c r="SUQ34" s="508"/>
      <c r="SUR34" s="508"/>
      <c r="SUS34" s="508"/>
      <c r="SUT34" s="508"/>
      <c r="SUU34" s="508"/>
      <c r="SUV34" s="508"/>
      <c r="SUW34" s="508"/>
      <c r="SUX34" s="508"/>
      <c r="SUY34" s="508"/>
      <c r="SUZ34" s="508"/>
      <c r="SVA34" s="508"/>
      <c r="SVB34" s="508"/>
      <c r="SVC34" s="508"/>
      <c r="SVD34" s="508"/>
      <c r="SVE34" s="508"/>
      <c r="SVF34" s="508"/>
      <c r="SVG34" s="508"/>
      <c r="SVH34" s="508"/>
      <c r="SVI34" s="508"/>
      <c r="SVJ34" s="508"/>
      <c r="SVK34" s="508"/>
      <c r="SVL34" s="508"/>
      <c r="SVM34" s="508"/>
      <c r="SVN34" s="508"/>
      <c r="SVO34" s="508"/>
      <c r="SVP34" s="508"/>
      <c r="SVQ34" s="508"/>
      <c r="SVR34" s="508"/>
      <c r="SVS34" s="508"/>
      <c r="SVT34" s="508"/>
      <c r="SVU34" s="508"/>
      <c r="SVV34" s="508"/>
      <c r="SVW34" s="508"/>
      <c r="SVX34" s="508"/>
      <c r="SVY34" s="508"/>
      <c r="SVZ34" s="508"/>
      <c r="SWA34" s="508"/>
      <c r="SWB34" s="508"/>
      <c r="SWC34" s="508"/>
      <c r="SWD34" s="508"/>
      <c r="SWE34" s="508"/>
      <c r="SWF34" s="508"/>
      <c r="SWG34" s="508"/>
      <c r="SWH34" s="508"/>
      <c r="SWI34" s="508"/>
      <c r="SWJ34" s="508"/>
      <c r="SWK34" s="508"/>
      <c r="SWL34" s="508"/>
      <c r="SWM34" s="508"/>
      <c r="SWN34" s="508"/>
      <c r="SWO34" s="508"/>
      <c r="SWP34" s="508"/>
      <c r="SWQ34" s="508"/>
      <c r="SWR34" s="508"/>
      <c r="SWS34" s="508"/>
      <c r="SWT34" s="508"/>
      <c r="SWU34" s="508"/>
      <c r="SWV34" s="508"/>
      <c r="SWW34" s="508"/>
      <c r="SWX34" s="508"/>
      <c r="SWY34" s="508"/>
      <c r="SWZ34" s="508"/>
      <c r="SXA34" s="508"/>
      <c r="SXB34" s="508"/>
      <c r="SXC34" s="508"/>
      <c r="SXD34" s="508"/>
      <c r="SXE34" s="508"/>
      <c r="SXF34" s="508"/>
      <c r="SXG34" s="508"/>
      <c r="SXH34" s="508"/>
      <c r="SXI34" s="508"/>
      <c r="SXJ34" s="508"/>
      <c r="SXK34" s="508"/>
      <c r="SXL34" s="508"/>
      <c r="SXM34" s="508"/>
      <c r="SXN34" s="508"/>
      <c r="SXO34" s="508"/>
      <c r="SXP34" s="508"/>
      <c r="SXQ34" s="508"/>
      <c r="SXR34" s="508"/>
      <c r="SXS34" s="508"/>
      <c r="SXT34" s="508"/>
      <c r="SXU34" s="508"/>
      <c r="SXV34" s="508"/>
      <c r="SXW34" s="508"/>
      <c r="SXX34" s="508"/>
      <c r="SXY34" s="508"/>
      <c r="SXZ34" s="508"/>
      <c r="SYA34" s="508"/>
      <c r="SYB34" s="508"/>
      <c r="SYC34" s="508"/>
      <c r="SYD34" s="508"/>
      <c r="SYE34" s="508"/>
      <c r="SYF34" s="508"/>
      <c r="SYG34" s="508"/>
      <c r="SYH34" s="508"/>
      <c r="SYI34" s="508"/>
      <c r="SYJ34" s="508"/>
      <c r="SYK34" s="508"/>
      <c r="SYL34" s="508"/>
      <c r="SYM34" s="508"/>
      <c r="SYN34" s="508"/>
      <c r="SYO34" s="508"/>
      <c r="SYP34" s="508"/>
      <c r="SYQ34" s="508"/>
      <c r="SYR34" s="508"/>
      <c r="SYS34" s="508"/>
      <c r="SYT34" s="508"/>
      <c r="SYU34" s="508"/>
      <c r="SYV34" s="508"/>
      <c r="SYW34" s="508"/>
      <c r="SYX34" s="508"/>
      <c r="SYY34" s="508"/>
      <c r="SYZ34" s="508"/>
      <c r="SZA34" s="508"/>
      <c r="SZB34" s="508"/>
      <c r="SZC34" s="508"/>
      <c r="SZD34" s="508"/>
      <c r="SZE34" s="508"/>
      <c r="SZF34" s="508"/>
      <c r="SZG34" s="508"/>
      <c r="SZH34" s="508"/>
      <c r="SZI34" s="508"/>
      <c r="SZJ34" s="508"/>
      <c r="SZK34" s="508"/>
      <c r="SZL34" s="508"/>
      <c r="SZM34" s="508"/>
      <c r="SZN34" s="508"/>
      <c r="SZO34" s="508"/>
      <c r="SZP34" s="508"/>
      <c r="SZQ34" s="508"/>
      <c r="SZR34" s="508"/>
      <c r="SZS34" s="508"/>
      <c r="SZT34" s="508"/>
      <c r="SZU34" s="508"/>
      <c r="SZV34" s="508"/>
      <c r="SZW34" s="508"/>
      <c r="SZX34" s="508"/>
      <c r="SZY34" s="508"/>
      <c r="SZZ34" s="508"/>
      <c r="TAA34" s="508"/>
      <c r="TAB34" s="508"/>
      <c r="TAC34" s="508"/>
      <c r="TAD34" s="508"/>
      <c r="TAE34" s="508"/>
      <c r="TAF34" s="508"/>
      <c r="TAG34" s="508"/>
      <c r="TAH34" s="508"/>
      <c r="TAI34" s="508"/>
      <c r="TAJ34" s="508"/>
      <c r="TAK34" s="508"/>
      <c r="TAL34" s="508"/>
      <c r="TAM34" s="508"/>
      <c r="TAN34" s="508"/>
      <c r="TAO34" s="508"/>
      <c r="TAP34" s="508"/>
      <c r="TAQ34" s="508"/>
      <c r="TAR34" s="508"/>
      <c r="TAS34" s="508"/>
      <c r="TAT34" s="508"/>
      <c r="TAU34" s="508"/>
      <c r="TAV34" s="508"/>
      <c r="TAW34" s="508"/>
      <c r="TAX34" s="508"/>
      <c r="TAY34" s="508"/>
      <c r="TAZ34" s="508"/>
      <c r="TBA34" s="508"/>
      <c r="TBB34" s="508"/>
      <c r="TBC34" s="508"/>
      <c r="TBD34" s="508"/>
      <c r="TBE34" s="508"/>
      <c r="TBF34" s="508"/>
      <c r="TBG34" s="508"/>
      <c r="TBH34" s="508"/>
      <c r="TBI34" s="508"/>
      <c r="TBJ34" s="508"/>
      <c r="TBK34" s="508"/>
      <c r="TBL34" s="508"/>
      <c r="TBM34" s="508"/>
      <c r="TBN34" s="508"/>
      <c r="TBO34" s="508"/>
      <c r="TBP34" s="508"/>
      <c r="TBQ34" s="508"/>
      <c r="TBR34" s="508"/>
      <c r="TBS34" s="508"/>
      <c r="TBT34" s="508"/>
      <c r="TBU34" s="508"/>
      <c r="TBV34" s="508"/>
      <c r="TBW34" s="508"/>
      <c r="TBX34" s="508"/>
      <c r="TBY34" s="508"/>
      <c r="TBZ34" s="508"/>
      <c r="TCA34" s="508"/>
      <c r="TCB34" s="508"/>
      <c r="TCC34" s="508"/>
      <c r="TCD34" s="508"/>
      <c r="TCE34" s="508"/>
      <c r="TCF34" s="508"/>
      <c r="TCG34" s="508"/>
      <c r="TCH34" s="508"/>
      <c r="TCI34" s="508"/>
      <c r="TCJ34" s="508"/>
      <c r="TCK34" s="508"/>
      <c r="TCL34" s="508"/>
      <c r="TCM34" s="508"/>
      <c r="TCN34" s="508"/>
      <c r="TCO34" s="508"/>
      <c r="TCP34" s="508"/>
      <c r="TCQ34" s="508"/>
      <c r="TCR34" s="508"/>
      <c r="TCS34" s="508"/>
      <c r="TCT34" s="508"/>
      <c r="TCU34" s="508"/>
      <c r="TCV34" s="508"/>
      <c r="TCW34" s="508"/>
      <c r="TCX34" s="508"/>
      <c r="TCY34" s="508"/>
      <c r="TCZ34" s="508"/>
      <c r="TDA34" s="508"/>
      <c r="TDB34" s="508"/>
      <c r="TDC34" s="508"/>
      <c r="TDD34" s="508"/>
      <c r="TDE34" s="508"/>
      <c r="TDF34" s="508"/>
      <c r="TDG34" s="508"/>
      <c r="TDH34" s="508"/>
      <c r="TDI34" s="508"/>
      <c r="TDJ34" s="508"/>
      <c r="TDK34" s="508"/>
      <c r="TDL34" s="508"/>
      <c r="TDM34" s="508"/>
      <c r="TDN34" s="508"/>
      <c r="TDO34" s="508"/>
      <c r="TDP34" s="508"/>
      <c r="TDQ34" s="508"/>
      <c r="TDR34" s="508"/>
      <c r="TDS34" s="508"/>
      <c r="TDT34" s="508"/>
      <c r="TDU34" s="508"/>
      <c r="TDV34" s="508"/>
      <c r="TDW34" s="508"/>
      <c r="TDX34" s="508"/>
      <c r="TDY34" s="508"/>
      <c r="TDZ34" s="508"/>
      <c r="TEA34" s="508"/>
      <c r="TEB34" s="508"/>
      <c r="TEC34" s="508"/>
      <c r="TED34" s="508"/>
      <c r="TEE34" s="508"/>
      <c r="TEF34" s="508"/>
      <c r="TEG34" s="508"/>
      <c r="TEH34" s="508"/>
      <c r="TEI34" s="508"/>
      <c r="TEJ34" s="508"/>
      <c r="TEK34" s="508"/>
      <c r="TEL34" s="508"/>
      <c r="TEM34" s="508"/>
      <c r="TEN34" s="508"/>
      <c r="TEO34" s="508"/>
      <c r="TEP34" s="508"/>
      <c r="TEQ34" s="508"/>
      <c r="TER34" s="508"/>
      <c r="TES34" s="508"/>
      <c r="TET34" s="508"/>
      <c r="TEU34" s="508"/>
      <c r="TEV34" s="508"/>
      <c r="TEW34" s="508"/>
      <c r="TEX34" s="508"/>
      <c r="TEY34" s="508"/>
      <c r="TEZ34" s="508"/>
      <c r="TFA34" s="508"/>
      <c r="TFB34" s="508"/>
      <c r="TFC34" s="508"/>
      <c r="TFD34" s="508"/>
      <c r="TFE34" s="508"/>
      <c r="TFF34" s="508"/>
      <c r="TFG34" s="508"/>
      <c r="TFH34" s="508"/>
      <c r="TFI34" s="508"/>
      <c r="TFJ34" s="508"/>
      <c r="TFK34" s="508"/>
      <c r="TFL34" s="508"/>
      <c r="TFM34" s="508"/>
      <c r="TFN34" s="508"/>
      <c r="TFO34" s="508"/>
      <c r="TFP34" s="508"/>
      <c r="TFQ34" s="508"/>
      <c r="TFR34" s="508"/>
      <c r="TFS34" s="508"/>
      <c r="TFT34" s="508"/>
      <c r="TFU34" s="508"/>
      <c r="TFV34" s="508"/>
      <c r="TFW34" s="508"/>
      <c r="TFX34" s="508"/>
      <c r="TFY34" s="508"/>
      <c r="TFZ34" s="508"/>
      <c r="TGA34" s="508"/>
      <c r="TGB34" s="508"/>
      <c r="TGC34" s="508"/>
      <c r="TGD34" s="508"/>
      <c r="TGE34" s="508"/>
      <c r="TGF34" s="508"/>
      <c r="TGG34" s="508"/>
      <c r="TGH34" s="508"/>
      <c r="TGI34" s="508"/>
      <c r="TGJ34" s="508"/>
      <c r="TGK34" s="508"/>
      <c r="TGL34" s="508"/>
      <c r="TGM34" s="508"/>
      <c r="TGN34" s="508"/>
      <c r="TGO34" s="508"/>
      <c r="TGP34" s="508"/>
      <c r="TGQ34" s="508"/>
      <c r="TGR34" s="508"/>
      <c r="TGS34" s="508"/>
      <c r="TGT34" s="508"/>
      <c r="TGU34" s="508"/>
      <c r="TGV34" s="508"/>
      <c r="TGW34" s="508"/>
      <c r="TGX34" s="508"/>
      <c r="TGY34" s="508"/>
      <c r="TGZ34" s="508"/>
      <c r="THA34" s="508"/>
      <c r="THB34" s="508"/>
      <c r="THC34" s="508"/>
      <c r="THD34" s="508"/>
      <c r="THE34" s="508"/>
      <c r="THF34" s="508"/>
      <c r="THG34" s="508"/>
      <c r="THH34" s="508"/>
      <c r="THI34" s="508"/>
      <c r="THJ34" s="508"/>
      <c r="THK34" s="508"/>
      <c r="THL34" s="508"/>
      <c r="THM34" s="508"/>
      <c r="THN34" s="508"/>
      <c r="THO34" s="508"/>
      <c r="THP34" s="508"/>
      <c r="THQ34" s="508"/>
      <c r="THR34" s="508"/>
      <c r="THS34" s="508"/>
      <c r="THT34" s="508"/>
      <c r="THU34" s="508"/>
      <c r="THV34" s="508"/>
      <c r="THW34" s="508"/>
      <c r="THX34" s="508"/>
      <c r="THY34" s="508"/>
      <c r="THZ34" s="508"/>
      <c r="TIA34" s="508"/>
      <c r="TIB34" s="508"/>
      <c r="TIC34" s="508"/>
      <c r="TID34" s="508"/>
      <c r="TIE34" s="508"/>
      <c r="TIF34" s="508"/>
      <c r="TIG34" s="508"/>
      <c r="TIH34" s="508"/>
      <c r="TII34" s="508"/>
      <c r="TIJ34" s="508"/>
      <c r="TIK34" s="508"/>
      <c r="TIL34" s="508"/>
      <c r="TIM34" s="508"/>
      <c r="TIN34" s="508"/>
      <c r="TIO34" s="508"/>
      <c r="TIP34" s="508"/>
      <c r="TIQ34" s="508"/>
      <c r="TIR34" s="508"/>
      <c r="TIS34" s="508"/>
      <c r="TIT34" s="508"/>
      <c r="TIU34" s="508"/>
      <c r="TIV34" s="508"/>
      <c r="TIW34" s="508"/>
      <c r="TIX34" s="508"/>
      <c r="TIY34" s="508"/>
      <c r="TIZ34" s="508"/>
      <c r="TJA34" s="508"/>
      <c r="TJB34" s="508"/>
      <c r="TJC34" s="508"/>
      <c r="TJD34" s="508"/>
      <c r="TJE34" s="508"/>
      <c r="TJF34" s="508"/>
      <c r="TJG34" s="508"/>
      <c r="TJH34" s="508"/>
      <c r="TJI34" s="508"/>
      <c r="TJJ34" s="508"/>
      <c r="TJK34" s="508"/>
      <c r="TJL34" s="508"/>
      <c r="TJM34" s="508"/>
      <c r="TJN34" s="508"/>
      <c r="TJO34" s="508"/>
      <c r="TJP34" s="508"/>
      <c r="TJQ34" s="508"/>
      <c r="TJR34" s="508"/>
      <c r="TJS34" s="508"/>
      <c r="TJT34" s="508"/>
      <c r="TJU34" s="508"/>
      <c r="TJV34" s="508"/>
      <c r="TJW34" s="508"/>
      <c r="TJX34" s="508"/>
      <c r="TJY34" s="508"/>
      <c r="TJZ34" s="508"/>
      <c r="TKA34" s="508"/>
      <c r="TKB34" s="508"/>
      <c r="TKC34" s="508"/>
      <c r="TKD34" s="508"/>
      <c r="TKE34" s="508"/>
      <c r="TKF34" s="508"/>
      <c r="TKG34" s="508"/>
      <c r="TKH34" s="508"/>
      <c r="TKI34" s="508"/>
      <c r="TKJ34" s="508"/>
      <c r="TKK34" s="508"/>
      <c r="TKL34" s="508"/>
      <c r="TKM34" s="508"/>
      <c r="TKN34" s="508"/>
      <c r="TKO34" s="508"/>
      <c r="TKP34" s="508"/>
      <c r="TKQ34" s="508"/>
      <c r="TKR34" s="508"/>
      <c r="TKS34" s="508"/>
      <c r="TKT34" s="508"/>
      <c r="TKU34" s="508"/>
      <c r="TKV34" s="508"/>
      <c r="TKW34" s="508"/>
      <c r="TKX34" s="508"/>
      <c r="TKY34" s="508"/>
      <c r="TKZ34" s="508"/>
      <c r="TLA34" s="508"/>
      <c r="TLB34" s="508"/>
      <c r="TLC34" s="508"/>
      <c r="TLD34" s="508"/>
      <c r="TLE34" s="508"/>
      <c r="TLF34" s="508"/>
      <c r="TLG34" s="508"/>
      <c r="TLH34" s="508"/>
      <c r="TLI34" s="508"/>
      <c r="TLJ34" s="508"/>
      <c r="TLK34" s="508"/>
      <c r="TLL34" s="508"/>
      <c r="TLM34" s="508"/>
      <c r="TLN34" s="508"/>
      <c r="TLO34" s="508"/>
      <c r="TLP34" s="508"/>
      <c r="TLQ34" s="508"/>
      <c r="TLR34" s="508"/>
      <c r="TLS34" s="508"/>
      <c r="TLT34" s="508"/>
      <c r="TLU34" s="508"/>
      <c r="TLV34" s="508"/>
      <c r="TLW34" s="508"/>
      <c r="TLX34" s="508"/>
      <c r="TLY34" s="508"/>
      <c r="TLZ34" s="508"/>
      <c r="TMA34" s="508"/>
      <c r="TMB34" s="508"/>
      <c r="TMC34" s="508"/>
      <c r="TMD34" s="508"/>
      <c r="TME34" s="508"/>
      <c r="TMF34" s="508"/>
      <c r="TMG34" s="508"/>
      <c r="TMH34" s="508"/>
      <c r="TMI34" s="508"/>
      <c r="TMJ34" s="508"/>
      <c r="TMK34" s="508"/>
      <c r="TML34" s="508"/>
      <c r="TMM34" s="508"/>
      <c r="TMN34" s="508"/>
      <c r="TMO34" s="508"/>
      <c r="TMP34" s="508"/>
      <c r="TMQ34" s="508"/>
      <c r="TMR34" s="508"/>
      <c r="TMS34" s="508"/>
      <c r="TMT34" s="508"/>
      <c r="TMU34" s="508"/>
      <c r="TMV34" s="508"/>
      <c r="TMW34" s="508"/>
      <c r="TMX34" s="508"/>
      <c r="TMY34" s="508"/>
      <c r="TMZ34" s="508"/>
      <c r="TNA34" s="508"/>
      <c r="TNB34" s="508"/>
      <c r="TNC34" s="508"/>
      <c r="TND34" s="508"/>
      <c r="TNE34" s="508"/>
      <c r="TNF34" s="508"/>
      <c r="TNG34" s="508"/>
      <c r="TNH34" s="508"/>
      <c r="TNI34" s="508"/>
      <c r="TNJ34" s="508"/>
      <c r="TNK34" s="508"/>
      <c r="TNL34" s="508"/>
      <c r="TNM34" s="508"/>
      <c r="TNN34" s="508"/>
      <c r="TNO34" s="508"/>
      <c r="TNP34" s="508"/>
      <c r="TNQ34" s="508"/>
      <c r="TNR34" s="508"/>
      <c r="TNS34" s="508"/>
      <c r="TNT34" s="508"/>
      <c r="TNU34" s="508"/>
      <c r="TNV34" s="508"/>
      <c r="TNW34" s="508"/>
      <c r="TNX34" s="508"/>
      <c r="TNY34" s="508"/>
      <c r="TNZ34" s="508"/>
      <c r="TOA34" s="508"/>
      <c r="TOB34" s="508"/>
      <c r="TOC34" s="508"/>
      <c r="TOD34" s="508"/>
      <c r="TOE34" s="508"/>
      <c r="TOF34" s="508"/>
      <c r="TOG34" s="508"/>
      <c r="TOH34" s="508"/>
      <c r="TOI34" s="508"/>
      <c r="TOJ34" s="508"/>
      <c r="TOK34" s="508"/>
      <c r="TOL34" s="508"/>
      <c r="TOM34" s="508"/>
      <c r="TON34" s="508"/>
      <c r="TOO34" s="508"/>
      <c r="TOP34" s="508"/>
      <c r="TOQ34" s="508"/>
      <c r="TOR34" s="508"/>
      <c r="TOS34" s="508"/>
      <c r="TOT34" s="508"/>
      <c r="TOU34" s="508"/>
      <c r="TOV34" s="508"/>
      <c r="TOW34" s="508"/>
      <c r="TOX34" s="508"/>
      <c r="TOY34" s="508"/>
      <c r="TOZ34" s="508"/>
      <c r="TPA34" s="508"/>
      <c r="TPB34" s="508"/>
      <c r="TPC34" s="508"/>
      <c r="TPD34" s="508"/>
      <c r="TPE34" s="508"/>
      <c r="TPF34" s="508"/>
      <c r="TPG34" s="508"/>
      <c r="TPH34" s="508"/>
      <c r="TPI34" s="508"/>
      <c r="TPJ34" s="508"/>
      <c r="TPK34" s="508"/>
      <c r="TPL34" s="508"/>
      <c r="TPM34" s="508"/>
      <c r="TPN34" s="508"/>
      <c r="TPO34" s="508"/>
      <c r="TPP34" s="508"/>
      <c r="TPQ34" s="508"/>
      <c r="TPR34" s="508"/>
      <c r="TPS34" s="508"/>
      <c r="TPT34" s="508"/>
      <c r="TPU34" s="508"/>
      <c r="TPV34" s="508"/>
      <c r="TPW34" s="508"/>
      <c r="TPX34" s="508"/>
      <c r="TPY34" s="508"/>
      <c r="TPZ34" s="508"/>
      <c r="TQA34" s="508"/>
      <c r="TQB34" s="508"/>
      <c r="TQC34" s="508"/>
      <c r="TQD34" s="508"/>
      <c r="TQE34" s="508"/>
      <c r="TQF34" s="508"/>
      <c r="TQG34" s="508"/>
      <c r="TQH34" s="508"/>
      <c r="TQI34" s="508"/>
      <c r="TQJ34" s="508"/>
      <c r="TQK34" s="508"/>
      <c r="TQL34" s="508"/>
      <c r="TQM34" s="508"/>
      <c r="TQN34" s="508"/>
      <c r="TQO34" s="508"/>
      <c r="TQP34" s="508"/>
      <c r="TQQ34" s="508"/>
      <c r="TQR34" s="508"/>
      <c r="TQS34" s="508"/>
      <c r="TQT34" s="508"/>
      <c r="TQU34" s="508"/>
      <c r="TQV34" s="508"/>
      <c r="TQW34" s="508"/>
      <c r="TQX34" s="508"/>
      <c r="TQY34" s="508"/>
      <c r="TQZ34" s="508"/>
      <c r="TRA34" s="508"/>
      <c r="TRB34" s="508"/>
      <c r="TRC34" s="508"/>
      <c r="TRD34" s="508"/>
      <c r="TRE34" s="508"/>
      <c r="TRF34" s="508"/>
      <c r="TRG34" s="508"/>
      <c r="TRH34" s="508"/>
      <c r="TRI34" s="508"/>
      <c r="TRJ34" s="508"/>
      <c r="TRK34" s="508"/>
      <c r="TRL34" s="508"/>
      <c r="TRM34" s="508"/>
      <c r="TRN34" s="508"/>
      <c r="TRO34" s="508"/>
      <c r="TRP34" s="508"/>
      <c r="TRQ34" s="508"/>
      <c r="TRR34" s="508"/>
      <c r="TRS34" s="508"/>
      <c r="TRT34" s="508"/>
      <c r="TRU34" s="508"/>
      <c r="TRV34" s="508"/>
      <c r="TRW34" s="508"/>
      <c r="TRX34" s="508"/>
      <c r="TRY34" s="508"/>
      <c r="TRZ34" s="508"/>
      <c r="TSA34" s="508"/>
      <c r="TSB34" s="508"/>
      <c r="TSC34" s="508"/>
      <c r="TSD34" s="508"/>
      <c r="TSE34" s="508"/>
      <c r="TSF34" s="508"/>
      <c r="TSG34" s="508"/>
      <c r="TSH34" s="508"/>
      <c r="TSI34" s="508"/>
      <c r="TSJ34" s="508"/>
      <c r="TSK34" s="508"/>
      <c r="TSL34" s="508"/>
      <c r="TSM34" s="508"/>
      <c r="TSN34" s="508"/>
      <c r="TSO34" s="508"/>
      <c r="TSP34" s="508"/>
      <c r="TSQ34" s="508"/>
      <c r="TSR34" s="508"/>
      <c r="TSS34" s="508"/>
      <c r="TST34" s="508"/>
      <c r="TSU34" s="508"/>
      <c r="TSV34" s="508"/>
      <c r="TSW34" s="508"/>
      <c r="TSX34" s="508"/>
      <c r="TSY34" s="508"/>
      <c r="TSZ34" s="508"/>
      <c r="TTA34" s="508"/>
      <c r="TTB34" s="508"/>
      <c r="TTC34" s="508"/>
      <c r="TTD34" s="508"/>
      <c r="TTE34" s="508"/>
      <c r="TTF34" s="508"/>
      <c r="TTG34" s="508"/>
      <c r="TTH34" s="508"/>
      <c r="TTI34" s="508"/>
      <c r="TTJ34" s="508"/>
      <c r="TTK34" s="508"/>
      <c r="TTL34" s="508"/>
      <c r="TTM34" s="508"/>
      <c r="TTN34" s="508"/>
      <c r="TTO34" s="508"/>
      <c r="TTP34" s="508"/>
      <c r="TTQ34" s="508"/>
      <c r="TTR34" s="508"/>
      <c r="TTS34" s="508"/>
      <c r="TTT34" s="508"/>
      <c r="TTU34" s="508"/>
      <c r="TTV34" s="508"/>
      <c r="TTW34" s="508"/>
      <c r="TTX34" s="508"/>
      <c r="TTY34" s="508"/>
      <c r="TTZ34" s="508"/>
      <c r="TUA34" s="508"/>
      <c r="TUB34" s="508"/>
      <c r="TUC34" s="508"/>
      <c r="TUD34" s="508"/>
      <c r="TUE34" s="508"/>
      <c r="TUF34" s="508"/>
      <c r="TUG34" s="508"/>
      <c r="TUH34" s="508"/>
      <c r="TUI34" s="508"/>
      <c r="TUJ34" s="508"/>
      <c r="TUK34" s="508"/>
      <c r="TUL34" s="508"/>
      <c r="TUM34" s="508"/>
      <c r="TUN34" s="508"/>
      <c r="TUO34" s="508"/>
      <c r="TUP34" s="508"/>
      <c r="TUQ34" s="508"/>
      <c r="TUR34" s="508"/>
      <c r="TUS34" s="508"/>
      <c r="TUT34" s="508"/>
      <c r="TUU34" s="508"/>
      <c r="TUV34" s="508"/>
      <c r="TUW34" s="508"/>
      <c r="TUX34" s="508"/>
      <c r="TUY34" s="508"/>
      <c r="TUZ34" s="508"/>
      <c r="TVA34" s="508"/>
      <c r="TVB34" s="508"/>
      <c r="TVC34" s="508"/>
      <c r="TVD34" s="508"/>
      <c r="TVE34" s="508"/>
      <c r="TVF34" s="508"/>
      <c r="TVG34" s="508"/>
      <c r="TVH34" s="508"/>
      <c r="TVI34" s="508"/>
      <c r="TVJ34" s="508"/>
      <c r="TVK34" s="508"/>
      <c r="TVL34" s="508"/>
      <c r="TVM34" s="508"/>
      <c r="TVN34" s="508"/>
      <c r="TVO34" s="508"/>
      <c r="TVP34" s="508"/>
      <c r="TVQ34" s="508"/>
      <c r="TVR34" s="508"/>
      <c r="TVS34" s="508"/>
      <c r="TVT34" s="508"/>
      <c r="TVU34" s="508"/>
      <c r="TVV34" s="508"/>
      <c r="TVW34" s="508"/>
      <c r="TVX34" s="508"/>
      <c r="TVY34" s="508"/>
      <c r="TVZ34" s="508"/>
      <c r="TWA34" s="508"/>
      <c r="TWB34" s="508"/>
      <c r="TWC34" s="508"/>
      <c r="TWD34" s="508"/>
      <c r="TWE34" s="508"/>
      <c r="TWF34" s="508"/>
      <c r="TWG34" s="508"/>
      <c r="TWH34" s="508"/>
      <c r="TWI34" s="508"/>
      <c r="TWJ34" s="508"/>
      <c r="TWK34" s="508"/>
      <c r="TWL34" s="508"/>
      <c r="TWM34" s="508"/>
      <c r="TWN34" s="508"/>
      <c r="TWO34" s="508"/>
      <c r="TWP34" s="508"/>
      <c r="TWQ34" s="508"/>
      <c r="TWR34" s="508"/>
      <c r="TWS34" s="508"/>
      <c r="TWT34" s="508"/>
      <c r="TWU34" s="508"/>
      <c r="TWV34" s="508"/>
      <c r="TWW34" s="508"/>
      <c r="TWX34" s="508"/>
      <c r="TWY34" s="508"/>
      <c r="TWZ34" s="508"/>
      <c r="TXA34" s="508"/>
      <c r="TXB34" s="508"/>
      <c r="TXC34" s="508"/>
      <c r="TXD34" s="508"/>
      <c r="TXE34" s="508"/>
      <c r="TXF34" s="508"/>
      <c r="TXG34" s="508"/>
      <c r="TXH34" s="508"/>
      <c r="TXI34" s="508"/>
      <c r="TXJ34" s="508"/>
      <c r="TXK34" s="508"/>
      <c r="TXL34" s="508"/>
      <c r="TXM34" s="508"/>
      <c r="TXN34" s="508"/>
      <c r="TXO34" s="508"/>
      <c r="TXP34" s="508"/>
      <c r="TXQ34" s="508"/>
      <c r="TXR34" s="508"/>
      <c r="TXS34" s="508"/>
      <c r="TXT34" s="508"/>
      <c r="TXU34" s="508"/>
      <c r="TXV34" s="508"/>
      <c r="TXW34" s="508"/>
      <c r="TXX34" s="508"/>
      <c r="TXY34" s="508"/>
      <c r="TXZ34" s="508"/>
      <c r="TYA34" s="508"/>
      <c r="TYB34" s="508"/>
      <c r="TYC34" s="508"/>
      <c r="TYD34" s="508"/>
      <c r="TYE34" s="508"/>
      <c r="TYF34" s="508"/>
      <c r="TYG34" s="508"/>
      <c r="TYH34" s="508"/>
      <c r="TYI34" s="508"/>
      <c r="TYJ34" s="508"/>
      <c r="TYK34" s="508"/>
      <c r="TYL34" s="508"/>
      <c r="TYM34" s="508"/>
      <c r="TYN34" s="508"/>
      <c r="TYO34" s="508"/>
      <c r="TYP34" s="508"/>
      <c r="TYQ34" s="508"/>
      <c r="TYR34" s="508"/>
      <c r="TYS34" s="508"/>
      <c r="TYT34" s="508"/>
      <c r="TYU34" s="508"/>
      <c r="TYV34" s="508"/>
      <c r="TYW34" s="508"/>
      <c r="TYX34" s="508"/>
      <c r="TYY34" s="508"/>
      <c r="TYZ34" s="508"/>
      <c r="TZA34" s="508"/>
      <c r="TZB34" s="508"/>
      <c r="TZC34" s="508"/>
      <c r="TZD34" s="508"/>
      <c r="TZE34" s="508"/>
      <c r="TZF34" s="508"/>
      <c r="TZG34" s="508"/>
      <c r="TZH34" s="508"/>
      <c r="TZI34" s="508"/>
      <c r="TZJ34" s="508"/>
      <c r="TZK34" s="508"/>
      <c r="TZL34" s="508"/>
      <c r="TZM34" s="508"/>
      <c r="TZN34" s="508"/>
      <c r="TZO34" s="508"/>
      <c r="TZP34" s="508"/>
      <c r="TZQ34" s="508"/>
      <c r="TZR34" s="508"/>
      <c r="TZS34" s="508"/>
      <c r="TZT34" s="508"/>
      <c r="TZU34" s="508"/>
      <c r="TZV34" s="508"/>
      <c r="TZW34" s="508"/>
      <c r="TZX34" s="508"/>
      <c r="TZY34" s="508"/>
      <c r="TZZ34" s="508"/>
      <c r="UAA34" s="508"/>
      <c r="UAB34" s="508"/>
      <c r="UAC34" s="508"/>
      <c r="UAD34" s="508"/>
      <c r="UAE34" s="508"/>
      <c r="UAF34" s="508"/>
      <c r="UAG34" s="508"/>
      <c r="UAH34" s="508"/>
      <c r="UAI34" s="508"/>
      <c r="UAJ34" s="508"/>
      <c r="UAK34" s="508"/>
      <c r="UAL34" s="508"/>
      <c r="UAM34" s="508"/>
      <c r="UAN34" s="508"/>
      <c r="UAO34" s="508"/>
      <c r="UAP34" s="508"/>
      <c r="UAQ34" s="508"/>
      <c r="UAR34" s="508"/>
      <c r="UAS34" s="508"/>
      <c r="UAT34" s="508"/>
      <c r="UAU34" s="508"/>
      <c r="UAV34" s="508"/>
      <c r="UAW34" s="508"/>
      <c r="UAX34" s="508"/>
      <c r="UAY34" s="508"/>
      <c r="UAZ34" s="508"/>
      <c r="UBA34" s="508"/>
      <c r="UBB34" s="508"/>
      <c r="UBC34" s="508"/>
      <c r="UBD34" s="508"/>
      <c r="UBE34" s="508"/>
      <c r="UBF34" s="508"/>
      <c r="UBG34" s="508"/>
      <c r="UBH34" s="508"/>
      <c r="UBI34" s="508"/>
      <c r="UBJ34" s="508"/>
      <c r="UBK34" s="508"/>
      <c r="UBL34" s="508"/>
      <c r="UBM34" s="508"/>
      <c r="UBN34" s="508"/>
      <c r="UBO34" s="508"/>
      <c r="UBP34" s="508"/>
      <c r="UBQ34" s="508"/>
      <c r="UBR34" s="508"/>
      <c r="UBS34" s="508"/>
      <c r="UBT34" s="508"/>
      <c r="UBU34" s="508"/>
      <c r="UBV34" s="508"/>
      <c r="UBW34" s="508"/>
      <c r="UBX34" s="508"/>
      <c r="UBY34" s="508"/>
      <c r="UBZ34" s="508"/>
      <c r="UCA34" s="508"/>
      <c r="UCB34" s="508"/>
      <c r="UCC34" s="508"/>
      <c r="UCD34" s="508"/>
      <c r="UCE34" s="508"/>
      <c r="UCF34" s="508"/>
      <c r="UCG34" s="508"/>
      <c r="UCH34" s="508"/>
      <c r="UCI34" s="508"/>
      <c r="UCJ34" s="508"/>
      <c r="UCK34" s="508"/>
      <c r="UCL34" s="508"/>
      <c r="UCM34" s="508"/>
      <c r="UCN34" s="508"/>
      <c r="UCO34" s="508"/>
      <c r="UCP34" s="508"/>
      <c r="UCQ34" s="508"/>
      <c r="UCR34" s="508"/>
      <c r="UCS34" s="508"/>
      <c r="UCT34" s="508"/>
      <c r="UCU34" s="508"/>
      <c r="UCV34" s="508"/>
      <c r="UCW34" s="508"/>
      <c r="UCX34" s="508"/>
      <c r="UCY34" s="508"/>
      <c r="UCZ34" s="508"/>
      <c r="UDA34" s="508"/>
      <c r="UDB34" s="508"/>
      <c r="UDC34" s="508"/>
      <c r="UDD34" s="508"/>
      <c r="UDE34" s="508"/>
      <c r="UDF34" s="508"/>
      <c r="UDG34" s="508"/>
      <c r="UDH34" s="508"/>
      <c r="UDI34" s="508"/>
      <c r="UDJ34" s="508"/>
      <c r="UDK34" s="508"/>
      <c r="UDL34" s="508"/>
      <c r="UDM34" s="508"/>
      <c r="UDN34" s="508"/>
      <c r="UDO34" s="508"/>
      <c r="UDP34" s="508"/>
      <c r="UDQ34" s="508"/>
      <c r="UDR34" s="508"/>
      <c r="UDS34" s="508"/>
      <c r="UDT34" s="508"/>
      <c r="UDU34" s="508"/>
      <c r="UDV34" s="508"/>
      <c r="UDW34" s="508"/>
      <c r="UDX34" s="508"/>
      <c r="UDY34" s="508"/>
      <c r="UDZ34" s="508"/>
      <c r="UEA34" s="508"/>
      <c r="UEB34" s="508"/>
      <c r="UEC34" s="508"/>
      <c r="UED34" s="508"/>
      <c r="UEE34" s="508"/>
      <c r="UEF34" s="508"/>
      <c r="UEG34" s="508"/>
      <c r="UEH34" s="508"/>
      <c r="UEI34" s="508"/>
      <c r="UEJ34" s="508"/>
      <c r="UEK34" s="508"/>
      <c r="UEL34" s="508"/>
      <c r="UEM34" s="508"/>
      <c r="UEN34" s="508"/>
      <c r="UEO34" s="508"/>
      <c r="UEP34" s="508"/>
      <c r="UEQ34" s="508"/>
      <c r="UER34" s="508"/>
      <c r="UES34" s="508"/>
      <c r="UET34" s="508"/>
      <c r="UEU34" s="508"/>
      <c r="UEV34" s="508"/>
      <c r="UEW34" s="508"/>
      <c r="UEX34" s="508"/>
      <c r="UEY34" s="508"/>
      <c r="UEZ34" s="508"/>
      <c r="UFA34" s="508"/>
      <c r="UFB34" s="508"/>
      <c r="UFC34" s="508"/>
      <c r="UFD34" s="508"/>
      <c r="UFE34" s="508"/>
      <c r="UFF34" s="508"/>
      <c r="UFG34" s="508"/>
      <c r="UFH34" s="508"/>
      <c r="UFI34" s="508"/>
      <c r="UFJ34" s="508"/>
      <c r="UFK34" s="508"/>
      <c r="UFL34" s="508"/>
      <c r="UFM34" s="508"/>
      <c r="UFN34" s="508"/>
      <c r="UFO34" s="508"/>
      <c r="UFP34" s="508"/>
      <c r="UFQ34" s="508"/>
      <c r="UFR34" s="508"/>
      <c r="UFS34" s="508"/>
      <c r="UFT34" s="508"/>
      <c r="UFU34" s="508"/>
      <c r="UFV34" s="508"/>
      <c r="UFW34" s="508"/>
      <c r="UFX34" s="508"/>
      <c r="UFY34" s="508"/>
      <c r="UFZ34" s="508"/>
      <c r="UGA34" s="508"/>
      <c r="UGB34" s="508"/>
      <c r="UGC34" s="508"/>
      <c r="UGD34" s="508"/>
      <c r="UGE34" s="508"/>
      <c r="UGF34" s="508"/>
      <c r="UGG34" s="508"/>
      <c r="UGH34" s="508"/>
      <c r="UGI34" s="508"/>
      <c r="UGJ34" s="508"/>
      <c r="UGK34" s="508"/>
      <c r="UGL34" s="508"/>
      <c r="UGM34" s="508"/>
      <c r="UGN34" s="508"/>
      <c r="UGO34" s="508"/>
      <c r="UGP34" s="508"/>
      <c r="UGQ34" s="508"/>
      <c r="UGR34" s="508"/>
      <c r="UGS34" s="508"/>
      <c r="UGT34" s="508"/>
      <c r="UGU34" s="508"/>
      <c r="UGV34" s="508"/>
      <c r="UGW34" s="508"/>
      <c r="UGX34" s="508"/>
      <c r="UGY34" s="508"/>
      <c r="UGZ34" s="508"/>
      <c r="UHA34" s="508"/>
      <c r="UHB34" s="508"/>
      <c r="UHC34" s="508"/>
      <c r="UHD34" s="508"/>
      <c r="UHE34" s="508"/>
      <c r="UHF34" s="508"/>
      <c r="UHG34" s="508"/>
      <c r="UHH34" s="508"/>
      <c r="UHI34" s="508"/>
      <c r="UHJ34" s="508"/>
      <c r="UHK34" s="508"/>
      <c r="UHL34" s="508"/>
      <c r="UHM34" s="508"/>
      <c r="UHN34" s="508"/>
      <c r="UHO34" s="508"/>
      <c r="UHP34" s="508"/>
      <c r="UHQ34" s="508"/>
      <c r="UHR34" s="508"/>
      <c r="UHS34" s="508"/>
      <c r="UHT34" s="508"/>
      <c r="UHU34" s="508"/>
      <c r="UHV34" s="508"/>
      <c r="UHW34" s="508"/>
      <c r="UHX34" s="508"/>
      <c r="UHY34" s="508"/>
      <c r="UHZ34" s="508"/>
      <c r="UIA34" s="508"/>
      <c r="UIB34" s="508"/>
      <c r="UIC34" s="508"/>
      <c r="UID34" s="508"/>
      <c r="UIE34" s="508"/>
      <c r="UIF34" s="508"/>
      <c r="UIG34" s="508"/>
      <c r="UIH34" s="508"/>
      <c r="UII34" s="508"/>
      <c r="UIJ34" s="508"/>
      <c r="UIK34" s="508"/>
      <c r="UIL34" s="508"/>
      <c r="UIM34" s="508"/>
      <c r="UIN34" s="508"/>
      <c r="UIO34" s="508"/>
      <c r="UIP34" s="508"/>
      <c r="UIQ34" s="508"/>
      <c r="UIR34" s="508"/>
      <c r="UIS34" s="508"/>
      <c r="UIT34" s="508"/>
      <c r="UIU34" s="508"/>
      <c r="UIV34" s="508"/>
      <c r="UIW34" s="508"/>
      <c r="UIX34" s="508"/>
      <c r="UIY34" s="508"/>
      <c r="UIZ34" s="508"/>
      <c r="UJA34" s="508"/>
      <c r="UJB34" s="508"/>
      <c r="UJC34" s="508"/>
      <c r="UJD34" s="508"/>
      <c r="UJE34" s="508"/>
      <c r="UJF34" s="508"/>
      <c r="UJG34" s="508"/>
      <c r="UJH34" s="508"/>
      <c r="UJI34" s="508"/>
      <c r="UJJ34" s="508"/>
      <c r="UJK34" s="508"/>
      <c r="UJL34" s="508"/>
      <c r="UJM34" s="508"/>
      <c r="UJN34" s="508"/>
      <c r="UJO34" s="508"/>
      <c r="UJP34" s="508"/>
      <c r="UJQ34" s="508"/>
      <c r="UJR34" s="508"/>
      <c r="UJS34" s="508"/>
      <c r="UJT34" s="508"/>
      <c r="UJU34" s="508"/>
      <c r="UJV34" s="508"/>
      <c r="UJW34" s="508"/>
      <c r="UJX34" s="508"/>
      <c r="UJY34" s="508"/>
      <c r="UJZ34" s="508"/>
      <c r="UKA34" s="508"/>
      <c r="UKB34" s="508"/>
      <c r="UKC34" s="508"/>
      <c r="UKD34" s="508"/>
      <c r="UKE34" s="508"/>
      <c r="UKF34" s="508"/>
      <c r="UKG34" s="508"/>
      <c r="UKH34" s="508"/>
      <c r="UKI34" s="508"/>
      <c r="UKJ34" s="508"/>
      <c r="UKK34" s="508"/>
      <c r="UKL34" s="508"/>
      <c r="UKM34" s="508"/>
      <c r="UKN34" s="508"/>
      <c r="UKO34" s="508"/>
      <c r="UKP34" s="508"/>
      <c r="UKQ34" s="508"/>
      <c r="UKR34" s="508"/>
      <c r="UKS34" s="508"/>
      <c r="UKT34" s="508"/>
      <c r="UKU34" s="508"/>
      <c r="UKV34" s="508"/>
      <c r="UKW34" s="508"/>
      <c r="UKX34" s="508"/>
      <c r="UKY34" s="508"/>
      <c r="UKZ34" s="508"/>
      <c r="ULA34" s="508"/>
      <c r="ULB34" s="508"/>
      <c r="ULC34" s="508"/>
      <c r="ULD34" s="508"/>
      <c r="ULE34" s="508"/>
      <c r="ULF34" s="508"/>
      <c r="ULG34" s="508"/>
      <c r="ULH34" s="508"/>
      <c r="ULI34" s="508"/>
      <c r="ULJ34" s="508"/>
      <c r="ULK34" s="508"/>
      <c r="ULL34" s="508"/>
      <c r="ULM34" s="508"/>
      <c r="ULN34" s="508"/>
      <c r="ULO34" s="508"/>
      <c r="ULP34" s="508"/>
      <c r="ULQ34" s="508"/>
      <c r="ULR34" s="508"/>
      <c r="ULS34" s="508"/>
      <c r="ULT34" s="508"/>
      <c r="ULU34" s="508"/>
      <c r="ULV34" s="508"/>
      <c r="ULW34" s="508"/>
      <c r="ULX34" s="508"/>
      <c r="ULY34" s="508"/>
      <c r="ULZ34" s="508"/>
      <c r="UMA34" s="508"/>
      <c r="UMB34" s="508"/>
      <c r="UMC34" s="508"/>
      <c r="UMD34" s="508"/>
      <c r="UME34" s="508"/>
      <c r="UMF34" s="508"/>
      <c r="UMG34" s="508"/>
      <c r="UMH34" s="508"/>
      <c r="UMI34" s="508"/>
      <c r="UMJ34" s="508"/>
      <c r="UMK34" s="508"/>
      <c r="UML34" s="508"/>
      <c r="UMM34" s="508"/>
      <c r="UMN34" s="508"/>
      <c r="UMO34" s="508"/>
      <c r="UMP34" s="508"/>
      <c r="UMQ34" s="508"/>
      <c r="UMR34" s="508"/>
      <c r="UMS34" s="508"/>
      <c r="UMT34" s="508"/>
      <c r="UMU34" s="508"/>
      <c r="UMV34" s="508"/>
      <c r="UMW34" s="508"/>
      <c r="UMX34" s="508"/>
      <c r="UMY34" s="508"/>
      <c r="UMZ34" s="508"/>
      <c r="UNA34" s="508"/>
      <c r="UNB34" s="508"/>
      <c r="UNC34" s="508"/>
      <c r="UND34" s="508"/>
      <c r="UNE34" s="508"/>
      <c r="UNF34" s="508"/>
      <c r="UNG34" s="508"/>
      <c r="UNH34" s="508"/>
      <c r="UNI34" s="508"/>
      <c r="UNJ34" s="508"/>
      <c r="UNK34" s="508"/>
      <c r="UNL34" s="508"/>
      <c r="UNM34" s="508"/>
      <c r="UNN34" s="508"/>
      <c r="UNO34" s="508"/>
      <c r="UNP34" s="508"/>
      <c r="UNQ34" s="508"/>
      <c r="UNR34" s="508"/>
      <c r="UNS34" s="508"/>
      <c r="UNT34" s="508"/>
      <c r="UNU34" s="508"/>
      <c r="UNV34" s="508"/>
      <c r="UNW34" s="508"/>
      <c r="UNX34" s="508"/>
      <c r="UNY34" s="508"/>
      <c r="UNZ34" s="508"/>
      <c r="UOA34" s="508"/>
      <c r="UOB34" s="508"/>
      <c r="UOC34" s="508"/>
      <c r="UOD34" s="508"/>
      <c r="UOE34" s="508"/>
      <c r="UOF34" s="508"/>
      <c r="UOG34" s="508"/>
      <c r="UOH34" s="508"/>
      <c r="UOI34" s="508"/>
      <c r="UOJ34" s="508"/>
      <c r="UOK34" s="508"/>
      <c r="UOL34" s="508"/>
      <c r="UOM34" s="508"/>
      <c r="UON34" s="508"/>
      <c r="UOO34" s="508"/>
      <c r="UOP34" s="508"/>
      <c r="UOQ34" s="508"/>
      <c r="UOR34" s="508"/>
      <c r="UOS34" s="508"/>
      <c r="UOT34" s="508"/>
      <c r="UOU34" s="508"/>
      <c r="UOV34" s="508"/>
      <c r="UOW34" s="508"/>
      <c r="UOX34" s="508"/>
      <c r="UOY34" s="508"/>
      <c r="UOZ34" s="508"/>
      <c r="UPA34" s="508"/>
      <c r="UPB34" s="508"/>
      <c r="UPC34" s="508"/>
      <c r="UPD34" s="508"/>
      <c r="UPE34" s="508"/>
      <c r="UPF34" s="508"/>
      <c r="UPG34" s="508"/>
      <c r="UPH34" s="508"/>
      <c r="UPI34" s="508"/>
      <c r="UPJ34" s="508"/>
      <c r="UPK34" s="508"/>
      <c r="UPL34" s="508"/>
      <c r="UPM34" s="508"/>
      <c r="UPN34" s="508"/>
      <c r="UPO34" s="508"/>
      <c r="UPP34" s="508"/>
      <c r="UPQ34" s="508"/>
      <c r="UPR34" s="508"/>
      <c r="UPS34" s="508"/>
      <c r="UPT34" s="508"/>
      <c r="UPU34" s="508"/>
      <c r="UPV34" s="508"/>
      <c r="UPW34" s="508"/>
      <c r="UPX34" s="508"/>
      <c r="UPY34" s="508"/>
      <c r="UPZ34" s="508"/>
      <c r="UQA34" s="508"/>
      <c r="UQB34" s="508"/>
      <c r="UQC34" s="508"/>
      <c r="UQD34" s="508"/>
      <c r="UQE34" s="508"/>
      <c r="UQF34" s="508"/>
      <c r="UQG34" s="508"/>
      <c r="UQH34" s="508"/>
      <c r="UQI34" s="508"/>
      <c r="UQJ34" s="508"/>
      <c r="UQK34" s="508"/>
      <c r="UQL34" s="508"/>
      <c r="UQM34" s="508"/>
      <c r="UQN34" s="508"/>
      <c r="UQO34" s="508"/>
      <c r="UQP34" s="508"/>
      <c r="UQQ34" s="508"/>
      <c r="UQR34" s="508"/>
      <c r="UQS34" s="508"/>
      <c r="UQT34" s="508"/>
      <c r="UQU34" s="508"/>
      <c r="UQV34" s="508"/>
      <c r="UQW34" s="508"/>
      <c r="UQX34" s="508"/>
      <c r="UQY34" s="508"/>
      <c r="UQZ34" s="508"/>
      <c r="URA34" s="508"/>
      <c r="URB34" s="508"/>
      <c r="URC34" s="508"/>
      <c r="URD34" s="508"/>
      <c r="URE34" s="508"/>
      <c r="URF34" s="508"/>
      <c r="URG34" s="508"/>
      <c r="URH34" s="508"/>
      <c r="URI34" s="508"/>
      <c r="URJ34" s="508"/>
      <c r="URK34" s="508"/>
      <c r="URL34" s="508"/>
      <c r="URM34" s="508"/>
      <c r="URN34" s="508"/>
      <c r="URO34" s="508"/>
      <c r="URP34" s="508"/>
      <c r="URQ34" s="508"/>
      <c r="URR34" s="508"/>
      <c r="URS34" s="508"/>
      <c r="URT34" s="508"/>
      <c r="URU34" s="508"/>
      <c r="URV34" s="508"/>
      <c r="URW34" s="508"/>
      <c r="URX34" s="508"/>
      <c r="URY34" s="508"/>
      <c r="URZ34" s="508"/>
      <c r="USA34" s="508"/>
      <c r="USB34" s="508"/>
      <c r="USC34" s="508"/>
      <c r="USD34" s="508"/>
      <c r="USE34" s="508"/>
      <c r="USF34" s="508"/>
      <c r="USG34" s="508"/>
      <c r="USH34" s="508"/>
      <c r="USI34" s="508"/>
      <c r="USJ34" s="508"/>
      <c r="USK34" s="508"/>
      <c r="USL34" s="508"/>
      <c r="USM34" s="508"/>
      <c r="USN34" s="508"/>
      <c r="USO34" s="508"/>
      <c r="USP34" s="508"/>
      <c r="USQ34" s="508"/>
      <c r="USR34" s="508"/>
      <c r="USS34" s="508"/>
      <c r="UST34" s="508"/>
      <c r="USU34" s="508"/>
      <c r="USV34" s="508"/>
      <c r="USW34" s="508"/>
      <c r="USX34" s="508"/>
      <c r="USY34" s="508"/>
      <c r="USZ34" s="508"/>
      <c r="UTA34" s="508"/>
      <c r="UTB34" s="508"/>
      <c r="UTC34" s="508"/>
      <c r="UTD34" s="508"/>
      <c r="UTE34" s="508"/>
      <c r="UTF34" s="508"/>
      <c r="UTG34" s="508"/>
      <c r="UTH34" s="508"/>
      <c r="UTI34" s="508"/>
      <c r="UTJ34" s="508"/>
      <c r="UTK34" s="508"/>
      <c r="UTL34" s="508"/>
      <c r="UTM34" s="508"/>
      <c r="UTN34" s="508"/>
      <c r="UTO34" s="508"/>
      <c r="UTP34" s="508"/>
      <c r="UTQ34" s="508"/>
      <c r="UTR34" s="508"/>
      <c r="UTS34" s="508"/>
      <c r="UTT34" s="508"/>
      <c r="UTU34" s="508"/>
      <c r="UTV34" s="508"/>
      <c r="UTW34" s="508"/>
      <c r="UTX34" s="508"/>
      <c r="UTY34" s="508"/>
      <c r="UTZ34" s="508"/>
      <c r="UUA34" s="508"/>
      <c r="UUB34" s="508"/>
      <c r="UUC34" s="508"/>
      <c r="UUD34" s="508"/>
      <c r="UUE34" s="508"/>
      <c r="UUF34" s="508"/>
      <c r="UUG34" s="508"/>
      <c r="UUH34" s="508"/>
      <c r="UUI34" s="508"/>
      <c r="UUJ34" s="508"/>
      <c r="UUK34" s="508"/>
      <c r="UUL34" s="508"/>
      <c r="UUM34" s="508"/>
      <c r="UUN34" s="508"/>
      <c r="UUO34" s="508"/>
      <c r="UUP34" s="508"/>
      <c r="UUQ34" s="508"/>
      <c r="UUR34" s="508"/>
      <c r="UUS34" s="508"/>
      <c r="UUT34" s="508"/>
      <c r="UUU34" s="508"/>
      <c r="UUV34" s="508"/>
      <c r="UUW34" s="508"/>
      <c r="UUX34" s="508"/>
      <c r="UUY34" s="508"/>
      <c r="UUZ34" s="508"/>
      <c r="UVA34" s="508"/>
      <c r="UVB34" s="508"/>
      <c r="UVC34" s="508"/>
      <c r="UVD34" s="508"/>
      <c r="UVE34" s="508"/>
      <c r="UVF34" s="508"/>
      <c r="UVG34" s="508"/>
      <c r="UVH34" s="508"/>
      <c r="UVI34" s="508"/>
      <c r="UVJ34" s="508"/>
      <c r="UVK34" s="508"/>
      <c r="UVL34" s="508"/>
      <c r="UVM34" s="508"/>
      <c r="UVN34" s="508"/>
      <c r="UVO34" s="508"/>
      <c r="UVP34" s="508"/>
      <c r="UVQ34" s="508"/>
      <c r="UVR34" s="508"/>
      <c r="UVS34" s="508"/>
      <c r="UVT34" s="508"/>
      <c r="UVU34" s="508"/>
      <c r="UVV34" s="508"/>
      <c r="UVW34" s="508"/>
      <c r="UVX34" s="508"/>
      <c r="UVY34" s="508"/>
      <c r="UVZ34" s="508"/>
      <c r="UWA34" s="508"/>
      <c r="UWB34" s="508"/>
      <c r="UWC34" s="508"/>
      <c r="UWD34" s="508"/>
      <c r="UWE34" s="508"/>
      <c r="UWF34" s="508"/>
      <c r="UWG34" s="508"/>
      <c r="UWH34" s="508"/>
      <c r="UWI34" s="508"/>
      <c r="UWJ34" s="508"/>
      <c r="UWK34" s="508"/>
      <c r="UWL34" s="508"/>
      <c r="UWM34" s="508"/>
      <c r="UWN34" s="508"/>
      <c r="UWO34" s="508"/>
      <c r="UWP34" s="508"/>
      <c r="UWQ34" s="508"/>
      <c r="UWR34" s="508"/>
      <c r="UWS34" s="508"/>
      <c r="UWT34" s="508"/>
      <c r="UWU34" s="508"/>
      <c r="UWV34" s="508"/>
      <c r="UWW34" s="508"/>
      <c r="UWX34" s="508"/>
      <c r="UWY34" s="508"/>
      <c r="UWZ34" s="508"/>
      <c r="UXA34" s="508"/>
      <c r="UXB34" s="508"/>
      <c r="UXC34" s="508"/>
      <c r="UXD34" s="508"/>
      <c r="UXE34" s="508"/>
      <c r="UXF34" s="508"/>
      <c r="UXG34" s="508"/>
      <c r="UXH34" s="508"/>
      <c r="UXI34" s="508"/>
      <c r="UXJ34" s="508"/>
      <c r="UXK34" s="508"/>
      <c r="UXL34" s="508"/>
      <c r="UXM34" s="508"/>
      <c r="UXN34" s="508"/>
      <c r="UXO34" s="508"/>
      <c r="UXP34" s="508"/>
      <c r="UXQ34" s="508"/>
      <c r="UXR34" s="508"/>
      <c r="UXS34" s="508"/>
      <c r="UXT34" s="508"/>
      <c r="UXU34" s="508"/>
      <c r="UXV34" s="508"/>
      <c r="UXW34" s="508"/>
      <c r="UXX34" s="508"/>
      <c r="UXY34" s="508"/>
      <c r="UXZ34" s="508"/>
      <c r="UYA34" s="508"/>
      <c r="UYB34" s="508"/>
      <c r="UYC34" s="508"/>
      <c r="UYD34" s="508"/>
      <c r="UYE34" s="508"/>
      <c r="UYF34" s="508"/>
      <c r="UYG34" s="508"/>
      <c r="UYH34" s="508"/>
      <c r="UYI34" s="508"/>
      <c r="UYJ34" s="508"/>
      <c r="UYK34" s="508"/>
      <c r="UYL34" s="508"/>
      <c r="UYM34" s="508"/>
      <c r="UYN34" s="508"/>
      <c r="UYO34" s="508"/>
      <c r="UYP34" s="508"/>
      <c r="UYQ34" s="508"/>
      <c r="UYR34" s="508"/>
      <c r="UYS34" s="508"/>
      <c r="UYT34" s="508"/>
      <c r="UYU34" s="508"/>
      <c r="UYV34" s="508"/>
      <c r="UYW34" s="508"/>
      <c r="UYX34" s="508"/>
      <c r="UYY34" s="508"/>
      <c r="UYZ34" s="508"/>
      <c r="UZA34" s="508"/>
      <c r="UZB34" s="508"/>
      <c r="UZC34" s="508"/>
      <c r="UZD34" s="508"/>
      <c r="UZE34" s="508"/>
      <c r="UZF34" s="508"/>
      <c r="UZG34" s="508"/>
      <c r="UZH34" s="508"/>
      <c r="UZI34" s="508"/>
      <c r="UZJ34" s="508"/>
      <c r="UZK34" s="508"/>
      <c r="UZL34" s="508"/>
      <c r="UZM34" s="508"/>
      <c r="UZN34" s="508"/>
      <c r="UZO34" s="508"/>
      <c r="UZP34" s="508"/>
      <c r="UZQ34" s="508"/>
      <c r="UZR34" s="508"/>
      <c r="UZS34" s="508"/>
      <c r="UZT34" s="508"/>
      <c r="UZU34" s="508"/>
      <c r="UZV34" s="508"/>
      <c r="UZW34" s="508"/>
      <c r="UZX34" s="508"/>
      <c r="UZY34" s="508"/>
      <c r="UZZ34" s="508"/>
      <c r="VAA34" s="508"/>
      <c r="VAB34" s="508"/>
      <c r="VAC34" s="508"/>
      <c r="VAD34" s="508"/>
      <c r="VAE34" s="508"/>
      <c r="VAF34" s="508"/>
      <c r="VAG34" s="508"/>
      <c r="VAH34" s="508"/>
      <c r="VAI34" s="508"/>
      <c r="VAJ34" s="508"/>
      <c r="VAK34" s="508"/>
      <c r="VAL34" s="508"/>
      <c r="VAM34" s="508"/>
      <c r="VAN34" s="508"/>
      <c r="VAO34" s="508"/>
      <c r="VAP34" s="508"/>
      <c r="VAQ34" s="508"/>
      <c r="VAR34" s="508"/>
      <c r="VAS34" s="508"/>
      <c r="VAT34" s="508"/>
      <c r="VAU34" s="508"/>
      <c r="VAV34" s="508"/>
      <c r="VAW34" s="508"/>
      <c r="VAX34" s="508"/>
      <c r="VAY34" s="508"/>
      <c r="VAZ34" s="508"/>
      <c r="VBA34" s="508"/>
      <c r="VBB34" s="508"/>
      <c r="VBC34" s="508"/>
      <c r="VBD34" s="508"/>
      <c r="VBE34" s="508"/>
      <c r="VBF34" s="508"/>
      <c r="VBG34" s="508"/>
      <c r="VBH34" s="508"/>
      <c r="VBI34" s="508"/>
      <c r="VBJ34" s="508"/>
      <c r="VBK34" s="508"/>
      <c r="VBL34" s="508"/>
      <c r="VBM34" s="508"/>
      <c r="VBN34" s="508"/>
      <c r="VBO34" s="508"/>
      <c r="VBP34" s="508"/>
      <c r="VBQ34" s="508"/>
      <c r="VBR34" s="508"/>
      <c r="VBS34" s="508"/>
      <c r="VBT34" s="508"/>
      <c r="VBU34" s="508"/>
      <c r="VBV34" s="508"/>
      <c r="VBW34" s="508"/>
      <c r="VBX34" s="508"/>
      <c r="VBY34" s="508"/>
      <c r="VBZ34" s="508"/>
      <c r="VCA34" s="508"/>
      <c r="VCB34" s="508"/>
      <c r="VCC34" s="508"/>
      <c r="VCD34" s="508"/>
      <c r="VCE34" s="508"/>
      <c r="VCF34" s="508"/>
      <c r="VCG34" s="508"/>
      <c r="VCH34" s="508"/>
      <c r="VCI34" s="508"/>
      <c r="VCJ34" s="508"/>
      <c r="VCK34" s="508"/>
      <c r="VCL34" s="508"/>
      <c r="VCM34" s="508"/>
      <c r="VCN34" s="508"/>
      <c r="VCO34" s="508"/>
      <c r="VCP34" s="508"/>
      <c r="VCQ34" s="508"/>
      <c r="VCR34" s="508"/>
      <c r="VCS34" s="508"/>
      <c r="VCT34" s="508"/>
      <c r="VCU34" s="508"/>
      <c r="VCV34" s="508"/>
      <c r="VCW34" s="508"/>
      <c r="VCX34" s="508"/>
      <c r="VCY34" s="508"/>
      <c r="VCZ34" s="508"/>
      <c r="VDA34" s="508"/>
      <c r="VDB34" s="508"/>
      <c r="VDC34" s="508"/>
      <c r="VDD34" s="508"/>
      <c r="VDE34" s="508"/>
      <c r="VDF34" s="508"/>
      <c r="VDG34" s="508"/>
      <c r="VDH34" s="508"/>
      <c r="VDI34" s="508"/>
      <c r="VDJ34" s="508"/>
      <c r="VDK34" s="508"/>
      <c r="VDL34" s="508"/>
      <c r="VDM34" s="508"/>
      <c r="VDN34" s="508"/>
      <c r="VDO34" s="508"/>
      <c r="VDP34" s="508"/>
      <c r="VDQ34" s="508"/>
      <c r="VDR34" s="508"/>
      <c r="VDS34" s="508"/>
      <c r="VDT34" s="508"/>
      <c r="VDU34" s="508"/>
      <c r="VDV34" s="508"/>
      <c r="VDW34" s="508"/>
      <c r="VDX34" s="508"/>
      <c r="VDY34" s="508"/>
      <c r="VDZ34" s="508"/>
      <c r="VEA34" s="508"/>
      <c r="VEB34" s="508"/>
      <c r="VEC34" s="508"/>
      <c r="VED34" s="508"/>
      <c r="VEE34" s="508"/>
      <c r="VEF34" s="508"/>
      <c r="VEG34" s="508"/>
      <c r="VEH34" s="508"/>
      <c r="VEI34" s="508"/>
      <c r="VEJ34" s="508"/>
      <c r="VEK34" s="508"/>
      <c r="VEL34" s="508"/>
      <c r="VEM34" s="508"/>
      <c r="VEN34" s="508"/>
      <c r="VEO34" s="508"/>
      <c r="VEP34" s="508"/>
      <c r="VEQ34" s="508"/>
      <c r="VER34" s="508"/>
      <c r="VES34" s="508"/>
      <c r="VET34" s="508"/>
      <c r="VEU34" s="508"/>
      <c r="VEV34" s="508"/>
      <c r="VEW34" s="508"/>
      <c r="VEX34" s="508"/>
      <c r="VEY34" s="508"/>
      <c r="VEZ34" s="508"/>
      <c r="VFA34" s="508"/>
      <c r="VFB34" s="508"/>
      <c r="VFC34" s="508"/>
      <c r="VFD34" s="508"/>
      <c r="VFE34" s="508"/>
      <c r="VFF34" s="508"/>
      <c r="VFG34" s="508"/>
      <c r="VFH34" s="508"/>
      <c r="VFI34" s="508"/>
      <c r="VFJ34" s="508"/>
      <c r="VFK34" s="508"/>
      <c r="VFL34" s="508"/>
      <c r="VFM34" s="508"/>
      <c r="VFN34" s="508"/>
      <c r="VFO34" s="508"/>
      <c r="VFP34" s="508"/>
      <c r="VFQ34" s="508"/>
      <c r="VFR34" s="508"/>
      <c r="VFS34" s="508"/>
      <c r="VFT34" s="508"/>
      <c r="VFU34" s="508"/>
      <c r="VFV34" s="508"/>
      <c r="VFW34" s="508"/>
      <c r="VFX34" s="508"/>
      <c r="VFY34" s="508"/>
      <c r="VFZ34" s="508"/>
      <c r="VGA34" s="508"/>
      <c r="VGB34" s="508"/>
      <c r="VGC34" s="508"/>
      <c r="VGD34" s="508"/>
      <c r="VGE34" s="508"/>
      <c r="VGF34" s="508"/>
      <c r="VGG34" s="508"/>
      <c r="VGH34" s="508"/>
      <c r="VGI34" s="508"/>
      <c r="VGJ34" s="508"/>
      <c r="VGK34" s="508"/>
      <c r="VGL34" s="508"/>
      <c r="VGM34" s="508"/>
      <c r="VGN34" s="508"/>
      <c r="VGO34" s="508"/>
      <c r="VGP34" s="508"/>
      <c r="VGQ34" s="508"/>
      <c r="VGR34" s="508"/>
      <c r="VGS34" s="508"/>
      <c r="VGT34" s="508"/>
      <c r="VGU34" s="508"/>
      <c r="VGV34" s="508"/>
      <c r="VGW34" s="508"/>
      <c r="VGX34" s="508"/>
      <c r="VGY34" s="508"/>
      <c r="VGZ34" s="508"/>
      <c r="VHA34" s="508"/>
      <c r="VHB34" s="508"/>
      <c r="VHC34" s="508"/>
      <c r="VHD34" s="508"/>
      <c r="VHE34" s="508"/>
      <c r="VHF34" s="508"/>
      <c r="VHG34" s="508"/>
      <c r="VHH34" s="508"/>
      <c r="VHI34" s="508"/>
      <c r="VHJ34" s="508"/>
      <c r="VHK34" s="508"/>
      <c r="VHL34" s="508"/>
      <c r="VHM34" s="508"/>
      <c r="VHN34" s="508"/>
      <c r="VHO34" s="508"/>
      <c r="VHP34" s="508"/>
      <c r="VHQ34" s="508"/>
      <c r="VHR34" s="508"/>
      <c r="VHS34" s="508"/>
      <c r="VHT34" s="508"/>
      <c r="VHU34" s="508"/>
      <c r="VHV34" s="508"/>
      <c r="VHW34" s="508"/>
      <c r="VHX34" s="508"/>
      <c r="VHY34" s="508"/>
      <c r="VHZ34" s="508"/>
      <c r="VIA34" s="508"/>
      <c r="VIB34" s="508"/>
      <c r="VIC34" s="508"/>
      <c r="VID34" s="508"/>
      <c r="VIE34" s="508"/>
      <c r="VIF34" s="508"/>
      <c r="VIG34" s="508"/>
      <c r="VIH34" s="508"/>
      <c r="VII34" s="508"/>
      <c r="VIJ34" s="508"/>
      <c r="VIK34" s="508"/>
      <c r="VIL34" s="508"/>
      <c r="VIM34" s="508"/>
      <c r="VIN34" s="508"/>
      <c r="VIO34" s="508"/>
      <c r="VIP34" s="508"/>
      <c r="VIQ34" s="508"/>
      <c r="VIR34" s="508"/>
      <c r="VIS34" s="508"/>
      <c r="VIT34" s="508"/>
      <c r="VIU34" s="508"/>
      <c r="VIV34" s="508"/>
      <c r="VIW34" s="508"/>
      <c r="VIX34" s="508"/>
      <c r="VIY34" s="508"/>
      <c r="VIZ34" s="508"/>
      <c r="VJA34" s="508"/>
      <c r="VJB34" s="508"/>
      <c r="VJC34" s="508"/>
      <c r="VJD34" s="508"/>
      <c r="VJE34" s="508"/>
      <c r="VJF34" s="508"/>
      <c r="VJG34" s="508"/>
      <c r="VJH34" s="508"/>
      <c r="VJI34" s="508"/>
      <c r="VJJ34" s="508"/>
      <c r="VJK34" s="508"/>
      <c r="VJL34" s="508"/>
      <c r="VJM34" s="508"/>
      <c r="VJN34" s="508"/>
      <c r="VJO34" s="508"/>
      <c r="VJP34" s="508"/>
      <c r="VJQ34" s="508"/>
      <c r="VJR34" s="508"/>
      <c r="VJS34" s="508"/>
      <c r="VJT34" s="508"/>
      <c r="VJU34" s="508"/>
      <c r="VJV34" s="508"/>
      <c r="VJW34" s="508"/>
      <c r="VJX34" s="508"/>
      <c r="VJY34" s="508"/>
      <c r="VJZ34" s="508"/>
      <c r="VKA34" s="508"/>
      <c r="VKB34" s="508"/>
      <c r="VKC34" s="508"/>
      <c r="VKD34" s="508"/>
      <c r="VKE34" s="508"/>
      <c r="VKF34" s="508"/>
      <c r="VKG34" s="508"/>
      <c r="VKH34" s="508"/>
      <c r="VKI34" s="508"/>
      <c r="VKJ34" s="508"/>
      <c r="VKK34" s="508"/>
      <c r="VKL34" s="508"/>
      <c r="VKM34" s="508"/>
      <c r="VKN34" s="508"/>
      <c r="VKO34" s="508"/>
      <c r="VKP34" s="508"/>
      <c r="VKQ34" s="508"/>
      <c r="VKR34" s="508"/>
      <c r="VKS34" s="508"/>
      <c r="VKT34" s="508"/>
      <c r="VKU34" s="508"/>
      <c r="VKV34" s="508"/>
      <c r="VKW34" s="508"/>
      <c r="VKX34" s="508"/>
      <c r="VKY34" s="508"/>
      <c r="VKZ34" s="508"/>
      <c r="VLA34" s="508"/>
      <c r="VLB34" s="508"/>
      <c r="VLC34" s="508"/>
      <c r="VLD34" s="508"/>
      <c r="VLE34" s="508"/>
      <c r="VLF34" s="508"/>
      <c r="VLG34" s="508"/>
      <c r="VLH34" s="508"/>
      <c r="VLI34" s="508"/>
      <c r="VLJ34" s="508"/>
      <c r="VLK34" s="508"/>
      <c r="VLL34" s="508"/>
      <c r="VLM34" s="508"/>
      <c r="VLN34" s="508"/>
      <c r="VLO34" s="508"/>
      <c r="VLP34" s="508"/>
      <c r="VLQ34" s="508"/>
      <c r="VLR34" s="508"/>
      <c r="VLS34" s="508"/>
      <c r="VLT34" s="508"/>
      <c r="VLU34" s="508"/>
      <c r="VLV34" s="508"/>
      <c r="VLW34" s="508"/>
      <c r="VLX34" s="508"/>
      <c r="VLY34" s="508"/>
      <c r="VLZ34" s="508"/>
      <c r="VMA34" s="508"/>
      <c r="VMB34" s="508"/>
      <c r="VMC34" s="508"/>
      <c r="VMD34" s="508"/>
      <c r="VME34" s="508"/>
      <c r="VMF34" s="508"/>
      <c r="VMG34" s="508"/>
      <c r="VMH34" s="508"/>
      <c r="VMI34" s="508"/>
      <c r="VMJ34" s="508"/>
      <c r="VMK34" s="508"/>
      <c r="VML34" s="508"/>
      <c r="VMM34" s="508"/>
      <c r="VMN34" s="508"/>
      <c r="VMO34" s="508"/>
      <c r="VMP34" s="508"/>
      <c r="VMQ34" s="508"/>
      <c r="VMR34" s="508"/>
      <c r="VMS34" s="508"/>
      <c r="VMT34" s="508"/>
      <c r="VMU34" s="508"/>
      <c r="VMV34" s="508"/>
      <c r="VMW34" s="508"/>
      <c r="VMX34" s="508"/>
      <c r="VMY34" s="508"/>
      <c r="VMZ34" s="508"/>
      <c r="VNA34" s="508"/>
      <c r="VNB34" s="508"/>
      <c r="VNC34" s="508"/>
      <c r="VND34" s="508"/>
      <c r="VNE34" s="508"/>
      <c r="VNF34" s="508"/>
      <c r="VNG34" s="508"/>
      <c r="VNH34" s="508"/>
      <c r="VNI34" s="508"/>
      <c r="VNJ34" s="508"/>
      <c r="VNK34" s="508"/>
      <c r="VNL34" s="508"/>
      <c r="VNM34" s="508"/>
      <c r="VNN34" s="508"/>
      <c r="VNO34" s="508"/>
      <c r="VNP34" s="508"/>
      <c r="VNQ34" s="508"/>
      <c r="VNR34" s="508"/>
      <c r="VNS34" s="508"/>
      <c r="VNT34" s="508"/>
      <c r="VNU34" s="508"/>
      <c r="VNV34" s="508"/>
      <c r="VNW34" s="508"/>
      <c r="VNX34" s="508"/>
      <c r="VNY34" s="508"/>
      <c r="VNZ34" s="508"/>
      <c r="VOA34" s="508"/>
      <c r="VOB34" s="508"/>
      <c r="VOC34" s="508"/>
      <c r="VOD34" s="508"/>
      <c r="VOE34" s="508"/>
      <c r="VOF34" s="508"/>
      <c r="VOG34" s="508"/>
      <c r="VOH34" s="508"/>
      <c r="VOI34" s="508"/>
      <c r="VOJ34" s="508"/>
      <c r="VOK34" s="508"/>
      <c r="VOL34" s="508"/>
      <c r="VOM34" s="508"/>
      <c r="VON34" s="508"/>
      <c r="VOO34" s="508"/>
      <c r="VOP34" s="508"/>
      <c r="VOQ34" s="508"/>
      <c r="VOR34" s="508"/>
      <c r="VOS34" s="508"/>
      <c r="VOT34" s="508"/>
      <c r="VOU34" s="508"/>
      <c r="VOV34" s="508"/>
      <c r="VOW34" s="508"/>
      <c r="VOX34" s="508"/>
      <c r="VOY34" s="508"/>
      <c r="VOZ34" s="508"/>
      <c r="VPA34" s="508"/>
      <c r="VPB34" s="508"/>
      <c r="VPC34" s="508"/>
      <c r="VPD34" s="508"/>
      <c r="VPE34" s="508"/>
      <c r="VPF34" s="508"/>
      <c r="VPG34" s="508"/>
      <c r="VPH34" s="508"/>
      <c r="VPI34" s="508"/>
      <c r="VPJ34" s="508"/>
      <c r="VPK34" s="508"/>
      <c r="VPL34" s="508"/>
      <c r="VPM34" s="508"/>
      <c r="VPN34" s="508"/>
      <c r="VPO34" s="508"/>
      <c r="VPP34" s="508"/>
      <c r="VPQ34" s="508"/>
      <c r="VPR34" s="508"/>
      <c r="VPS34" s="508"/>
      <c r="VPT34" s="508"/>
      <c r="VPU34" s="508"/>
      <c r="VPV34" s="508"/>
      <c r="VPW34" s="508"/>
      <c r="VPX34" s="508"/>
      <c r="VPY34" s="508"/>
      <c r="VPZ34" s="508"/>
      <c r="VQA34" s="508"/>
      <c r="VQB34" s="508"/>
      <c r="VQC34" s="508"/>
      <c r="VQD34" s="508"/>
      <c r="VQE34" s="508"/>
      <c r="VQF34" s="508"/>
      <c r="VQG34" s="508"/>
      <c r="VQH34" s="508"/>
      <c r="VQI34" s="508"/>
      <c r="VQJ34" s="508"/>
      <c r="VQK34" s="508"/>
      <c r="VQL34" s="508"/>
      <c r="VQM34" s="508"/>
      <c r="VQN34" s="508"/>
      <c r="VQO34" s="508"/>
      <c r="VQP34" s="508"/>
      <c r="VQQ34" s="508"/>
      <c r="VQR34" s="508"/>
      <c r="VQS34" s="508"/>
      <c r="VQT34" s="508"/>
      <c r="VQU34" s="508"/>
      <c r="VQV34" s="508"/>
      <c r="VQW34" s="508"/>
      <c r="VQX34" s="508"/>
      <c r="VQY34" s="508"/>
      <c r="VQZ34" s="508"/>
      <c r="VRA34" s="508"/>
      <c r="VRB34" s="508"/>
      <c r="VRC34" s="508"/>
      <c r="VRD34" s="508"/>
      <c r="VRE34" s="508"/>
      <c r="VRF34" s="508"/>
      <c r="VRG34" s="508"/>
      <c r="VRH34" s="508"/>
      <c r="VRI34" s="508"/>
      <c r="VRJ34" s="508"/>
      <c r="VRK34" s="508"/>
      <c r="VRL34" s="508"/>
      <c r="VRM34" s="508"/>
      <c r="VRN34" s="508"/>
      <c r="VRO34" s="508"/>
      <c r="VRP34" s="508"/>
      <c r="VRQ34" s="508"/>
      <c r="VRR34" s="508"/>
      <c r="VRS34" s="508"/>
      <c r="VRT34" s="508"/>
      <c r="VRU34" s="508"/>
      <c r="VRV34" s="508"/>
      <c r="VRW34" s="508"/>
      <c r="VRX34" s="508"/>
      <c r="VRY34" s="508"/>
      <c r="VRZ34" s="508"/>
      <c r="VSA34" s="508"/>
      <c r="VSB34" s="508"/>
      <c r="VSC34" s="508"/>
      <c r="VSD34" s="508"/>
      <c r="VSE34" s="508"/>
      <c r="VSF34" s="508"/>
      <c r="VSG34" s="508"/>
      <c r="VSH34" s="508"/>
      <c r="VSI34" s="508"/>
      <c r="VSJ34" s="508"/>
      <c r="VSK34" s="508"/>
      <c r="VSL34" s="508"/>
      <c r="VSM34" s="508"/>
      <c r="VSN34" s="508"/>
      <c r="VSO34" s="508"/>
      <c r="VSP34" s="508"/>
      <c r="VSQ34" s="508"/>
      <c r="VSR34" s="508"/>
      <c r="VSS34" s="508"/>
      <c r="VST34" s="508"/>
      <c r="VSU34" s="508"/>
      <c r="VSV34" s="508"/>
      <c r="VSW34" s="508"/>
      <c r="VSX34" s="508"/>
      <c r="VSY34" s="508"/>
      <c r="VSZ34" s="508"/>
      <c r="VTA34" s="508"/>
      <c r="VTB34" s="508"/>
      <c r="VTC34" s="508"/>
      <c r="VTD34" s="508"/>
      <c r="VTE34" s="508"/>
      <c r="VTF34" s="508"/>
      <c r="VTG34" s="508"/>
      <c r="VTH34" s="508"/>
      <c r="VTI34" s="508"/>
      <c r="VTJ34" s="508"/>
      <c r="VTK34" s="508"/>
      <c r="VTL34" s="508"/>
      <c r="VTM34" s="508"/>
      <c r="VTN34" s="508"/>
      <c r="VTO34" s="508"/>
      <c r="VTP34" s="508"/>
      <c r="VTQ34" s="508"/>
      <c r="VTR34" s="508"/>
      <c r="VTS34" s="508"/>
      <c r="VTT34" s="508"/>
      <c r="VTU34" s="508"/>
      <c r="VTV34" s="508"/>
      <c r="VTW34" s="508"/>
      <c r="VTX34" s="508"/>
      <c r="VTY34" s="508"/>
      <c r="VTZ34" s="508"/>
      <c r="VUA34" s="508"/>
      <c r="VUB34" s="508"/>
      <c r="VUC34" s="508"/>
      <c r="VUD34" s="508"/>
      <c r="VUE34" s="508"/>
      <c r="VUF34" s="508"/>
      <c r="VUG34" s="508"/>
      <c r="VUH34" s="508"/>
      <c r="VUI34" s="508"/>
      <c r="VUJ34" s="508"/>
      <c r="VUK34" s="508"/>
      <c r="VUL34" s="508"/>
      <c r="VUM34" s="508"/>
      <c r="VUN34" s="508"/>
      <c r="VUO34" s="508"/>
      <c r="VUP34" s="508"/>
      <c r="VUQ34" s="508"/>
      <c r="VUR34" s="508"/>
      <c r="VUS34" s="508"/>
      <c r="VUT34" s="508"/>
      <c r="VUU34" s="508"/>
      <c r="VUV34" s="508"/>
      <c r="VUW34" s="508"/>
      <c r="VUX34" s="508"/>
      <c r="VUY34" s="508"/>
      <c r="VUZ34" s="508"/>
      <c r="VVA34" s="508"/>
      <c r="VVB34" s="508"/>
      <c r="VVC34" s="508"/>
      <c r="VVD34" s="508"/>
      <c r="VVE34" s="508"/>
      <c r="VVF34" s="508"/>
      <c r="VVG34" s="508"/>
      <c r="VVH34" s="508"/>
      <c r="VVI34" s="508"/>
      <c r="VVJ34" s="508"/>
      <c r="VVK34" s="508"/>
      <c r="VVL34" s="508"/>
      <c r="VVM34" s="508"/>
      <c r="VVN34" s="508"/>
      <c r="VVO34" s="508"/>
      <c r="VVP34" s="508"/>
      <c r="VVQ34" s="508"/>
      <c r="VVR34" s="508"/>
      <c r="VVS34" s="508"/>
      <c r="VVT34" s="508"/>
      <c r="VVU34" s="508"/>
      <c r="VVV34" s="508"/>
      <c r="VVW34" s="508"/>
      <c r="VVX34" s="508"/>
      <c r="VVY34" s="508"/>
      <c r="VVZ34" s="508"/>
      <c r="VWA34" s="508"/>
      <c r="VWB34" s="508"/>
      <c r="VWC34" s="508"/>
      <c r="VWD34" s="508"/>
      <c r="VWE34" s="508"/>
      <c r="VWF34" s="508"/>
      <c r="VWG34" s="508"/>
      <c r="VWH34" s="508"/>
      <c r="VWI34" s="508"/>
      <c r="VWJ34" s="508"/>
      <c r="VWK34" s="508"/>
      <c r="VWL34" s="508"/>
      <c r="VWM34" s="508"/>
      <c r="VWN34" s="508"/>
      <c r="VWO34" s="508"/>
      <c r="VWP34" s="508"/>
      <c r="VWQ34" s="508"/>
      <c r="VWR34" s="508"/>
      <c r="VWS34" s="508"/>
      <c r="VWT34" s="508"/>
      <c r="VWU34" s="508"/>
      <c r="VWV34" s="508"/>
      <c r="VWW34" s="508"/>
      <c r="VWX34" s="508"/>
      <c r="VWY34" s="508"/>
      <c r="VWZ34" s="508"/>
      <c r="VXA34" s="508"/>
      <c r="VXB34" s="508"/>
      <c r="VXC34" s="508"/>
      <c r="VXD34" s="508"/>
      <c r="VXE34" s="508"/>
      <c r="VXF34" s="508"/>
      <c r="VXG34" s="508"/>
      <c r="VXH34" s="508"/>
      <c r="VXI34" s="508"/>
      <c r="VXJ34" s="508"/>
      <c r="VXK34" s="508"/>
      <c r="VXL34" s="508"/>
      <c r="VXM34" s="508"/>
      <c r="VXN34" s="508"/>
      <c r="VXO34" s="508"/>
      <c r="VXP34" s="508"/>
      <c r="VXQ34" s="508"/>
      <c r="VXR34" s="508"/>
      <c r="VXS34" s="508"/>
      <c r="VXT34" s="508"/>
      <c r="VXU34" s="508"/>
      <c r="VXV34" s="508"/>
      <c r="VXW34" s="508"/>
      <c r="VXX34" s="508"/>
      <c r="VXY34" s="508"/>
      <c r="VXZ34" s="508"/>
      <c r="VYA34" s="508"/>
      <c r="VYB34" s="508"/>
      <c r="VYC34" s="508"/>
      <c r="VYD34" s="508"/>
      <c r="VYE34" s="508"/>
      <c r="VYF34" s="508"/>
      <c r="VYG34" s="508"/>
      <c r="VYH34" s="508"/>
      <c r="VYI34" s="508"/>
      <c r="VYJ34" s="508"/>
      <c r="VYK34" s="508"/>
      <c r="VYL34" s="508"/>
      <c r="VYM34" s="508"/>
      <c r="VYN34" s="508"/>
      <c r="VYO34" s="508"/>
      <c r="VYP34" s="508"/>
      <c r="VYQ34" s="508"/>
      <c r="VYR34" s="508"/>
      <c r="VYS34" s="508"/>
      <c r="VYT34" s="508"/>
      <c r="VYU34" s="508"/>
      <c r="VYV34" s="508"/>
      <c r="VYW34" s="508"/>
      <c r="VYX34" s="508"/>
      <c r="VYY34" s="508"/>
      <c r="VYZ34" s="508"/>
      <c r="VZA34" s="508"/>
      <c r="VZB34" s="508"/>
      <c r="VZC34" s="508"/>
      <c r="VZD34" s="508"/>
      <c r="VZE34" s="508"/>
      <c r="VZF34" s="508"/>
      <c r="VZG34" s="508"/>
      <c r="VZH34" s="508"/>
      <c r="VZI34" s="508"/>
      <c r="VZJ34" s="508"/>
      <c r="VZK34" s="508"/>
      <c r="VZL34" s="508"/>
      <c r="VZM34" s="508"/>
      <c r="VZN34" s="508"/>
      <c r="VZO34" s="508"/>
      <c r="VZP34" s="508"/>
      <c r="VZQ34" s="508"/>
      <c r="VZR34" s="508"/>
      <c r="VZS34" s="508"/>
      <c r="VZT34" s="508"/>
      <c r="VZU34" s="508"/>
      <c r="VZV34" s="508"/>
      <c r="VZW34" s="508"/>
      <c r="VZX34" s="508"/>
      <c r="VZY34" s="508"/>
      <c r="VZZ34" s="508"/>
      <c r="WAA34" s="508"/>
      <c r="WAB34" s="508"/>
      <c r="WAC34" s="508"/>
      <c r="WAD34" s="508"/>
      <c r="WAE34" s="508"/>
      <c r="WAF34" s="508"/>
      <c r="WAG34" s="508"/>
      <c r="WAH34" s="508"/>
      <c r="WAI34" s="508"/>
      <c r="WAJ34" s="508"/>
      <c r="WAK34" s="508"/>
      <c r="WAL34" s="508"/>
      <c r="WAM34" s="508"/>
      <c r="WAN34" s="508"/>
      <c r="WAO34" s="508"/>
      <c r="WAP34" s="508"/>
      <c r="WAQ34" s="508"/>
      <c r="WAR34" s="508"/>
      <c r="WAS34" s="508"/>
      <c r="WAT34" s="508"/>
      <c r="WAU34" s="508"/>
      <c r="WAV34" s="508"/>
      <c r="WAW34" s="508"/>
      <c r="WAX34" s="508"/>
      <c r="WAY34" s="508"/>
      <c r="WAZ34" s="508"/>
      <c r="WBA34" s="508"/>
      <c r="WBB34" s="508"/>
      <c r="WBC34" s="508"/>
      <c r="WBD34" s="508"/>
      <c r="WBE34" s="508"/>
      <c r="WBF34" s="508"/>
      <c r="WBG34" s="508"/>
      <c r="WBH34" s="508"/>
      <c r="WBI34" s="508"/>
      <c r="WBJ34" s="508"/>
      <c r="WBK34" s="508"/>
      <c r="WBL34" s="508"/>
      <c r="WBM34" s="508"/>
      <c r="WBN34" s="508"/>
      <c r="WBO34" s="508"/>
      <c r="WBP34" s="508"/>
      <c r="WBQ34" s="508"/>
      <c r="WBR34" s="508"/>
      <c r="WBS34" s="508"/>
      <c r="WBT34" s="508"/>
      <c r="WBU34" s="508"/>
      <c r="WBV34" s="508"/>
      <c r="WBW34" s="508"/>
      <c r="WBX34" s="508"/>
      <c r="WBY34" s="508"/>
      <c r="WBZ34" s="508"/>
      <c r="WCA34" s="508"/>
      <c r="WCB34" s="508"/>
      <c r="WCC34" s="508"/>
      <c r="WCD34" s="508"/>
      <c r="WCE34" s="508"/>
      <c r="WCF34" s="508"/>
      <c r="WCG34" s="508"/>
      <c r="WCH34" s="508"/>
      <c r="WCI34" s="508"/>
      <c r="WCJ34" s="508"/>
      <c r="WCK34" s="508"/>
      <c r="WCL34" s="508"/>
      <c r="WCM34" s="508"/>
      <c r="WCN34" s="508"/>
      <c r="WCO34" s="508"/>
      <c r="WCP34" s="508"/>
      <c r="WCQ34" s="508"/>
      <c r="WCR34" s="508"/>
      <c r="WCS34" s="508"/>
      <c r="WCT34" s="508"/>
      <c r="WCU34" s="508"/>
      <c r="WCV34" s="508"/>
      <c r="WCW34" s="508"/>
      <c r="WCX34" s="508"/>
      <c r="WCY34" s="508"/>
      <c r="WCZ34" s="508"/>
      <c r="WDA34" s="508"/>
      <c r="WDB34" s="508"/>
      <c r="WDC34" s="508"/>
      <c r="WDD34" s="508"/>
      <c r="WDE34" s="508"/>
      <c r="WDF34" s="508"/>
      <c r="WDG34" s="508"/>
      <c r="WDH34" s="508"/>
      <c r="WDI34" s="508"/>
      <c r="WDJ34" s="508"/>
      <c r="WDK34" s="508"/>
      <c r="WDL34" s="508"/>
      <c r="WDM34" s="508"/>
      <c r="WDN34" s="508"/>
      <c r="WDO34" s="508"/>
      <c r="WDP34" s="508"/>
      <c r="WDQ34" s="508"/>
      <c r="WDR34" s="508"/>
      <c r="WDS34" s="508"/>
      <c r="WDT34" s="508"/>
      <c r="WDU34" s="508"/>
      <c r="WDV34" s="508"/>
      <c r="WDW34" s="508"/>
      <c r="WDX34" s="508"/>
      <c r="WDY34" s="508"/>
      <c r="WDZ34" s="508"/>
      <c r="WEA34" s="508"/>
      <c r="WEB34" s="508"/>
      <c r="WEC34" s="508"/>
      <c r="WED34" s="508"/>
      <c r="WEE34" s="508"/>
      <c r="WEF34" s="508"/>
      <c r="WEG34" s="508"/>
      <c r="WEH34" s="508"/>
      <c r="WEI34" s="508"/>
      <c r="WEJ34" s="508"/>
      <c r="WEK34" s="508"/>
      <c r="WEL34" s="508"/>
      <c r="WEM34" s="508"/>
      <c r="WEN34" s="508"/>
      <c r="WEO34" s="508"/>
      <c r="WEP34" s="508"/>
      <c r="WEQ34" s="508"/>
      <c r="WER34" s="508"/>
      <c r="WES34" s="508"/>
      <c r="WET34" s="508"/>
      <c r="WEU34" s="508"/>
      <c r="WEV34" s="508"/>
      <c r="WEW34" s="508"/>
      <c r="WEX34" s="508"/>
      <c r="WEY34" s="508"/>
      <c r="WEZ34" s="508"/>
      <c r="WFA34" s="508"/>
      <c r="WFB34" s="508"/>
      <c r="WFC34" s="508"/>
      <c r="WFD34" s="508"/>
      <c r="WFE34" s="508"/>
      <c r="WFF34" s="508"/>
      <c r="WFG34" s="508"/>
      <c r="WFH34" s="508"/>
      <c r="WFI34" s="508"/>
      <c r="WFJ34" s="508"/>
      <c r="WFK34" s="508"/>
      <c r="WFL34" s="508"/>
      <c r="WFM34" s="508"/>
      <c r="WFN34" s="508"/>
      <c r="WFO34" s="508"/>
      <c r="WFP34" s="508"/>
      <c r="WFQ34" s="508"/>
      <c r="WFR34" s="508"/>
      <c r="WFS34" s="508"/>
      <c r="WFT34" s="508"/>
      <c r="WFU34" s="508"/>
      <c r="WFV34" s="508"/>
      <c r="WFW34" s="508"/>
      <c r="WFX34" s="508"/>
      <c r="WFY34" s="508"/>
      <c r="WFZ34" s="508"/>
      <c r="WGA34" s="508"/>
      <c r="WGB34" s="508"/>
      <c r="WGC34" s="508"/>
      <c r="WGD34" s="508"/>
      <c r="WGE34" s="508"/>
      <c r="WGF34" s="508"/>
      <c r="WGG34" s="508"/>
      <c r="WGH34" s="508"/>
      <c r="WGI34" s="508"/>
      <c r="WGJ34" s="508"/>
      <c r="WGK34" s="508"/>
      <c r="WGL34" s="508"/>
      <c r="WGM34" s="508"/>
      <c r="WGN34" s="508"/>
      <c r="WGO34" s="508"/>
      <c r="WGP34" s="508"/>
      <c r="WGQ34" s="508"/>
      <c r="WGR34" s="508"/>
      <c r="WGS34" s="508"/>
      <c r="WGT34" s="508"/>
      <c r="WGU34" s="508"/>
      <c r="WGV34" s="508"/>
      <c r="WGW34" s="508"/>
      <c r="WGX34" s="508"/>
      <c r="WGY34" s="508"/>
      <c r="WGZ34" s="508"/>
      <c r="WHA34" s="508"/>
      <c r="WHB34" s="508"/>
      <c r="WHC34" s="508"/>
      <c r="WHD34" s="508"/>
      <c r="WHE34" s="508"/>
      <c r="WHF34" s="508"/>
      <c r="WHG34" s="508"/>
      <c r="WHH34" s="508"/>
      <c r="WHI34" s="508"/>
      <c r="WHJ34" s="508"/>
      <c r="WHK34" s="508"/>
      <c r="WHL34" s="508"/>
      <c r="WHM34" s="508"/>
      <c r="WHN34" s="508"/>
      <c r="WHO34" s="508"/>
      <c r="WHP34" s="508"/>
      <c r="WHQ34" s="508"/>
      <c r="WHR34" s="508"/>
      <c r="WHS34" s="508"/>
      <c r="WHT34" s="508"/>
      <c r="WHU34" s="508"/>
      <c r="WHV34" s="508"/>
      <c r="WHW34" s="508"/>
      <c r="WHX34" s="508"/>
      <c r="WHY34" s="508"/>
      <c r="WHZ34" s="508"/>
      <c r="WIA34" s="508"/>
      <c r="WIB34" s="508"/>
      <c r="WIC34" s="508"/>
      <c r="WID34" s="508"/>
      <c r="WIE34" s="508"/>
      <c r="WIF34" s="508"/>
      <c r="WIG34" s="508"/>
      <c r="WIH34" s="508"/>
      <c r="WII34" s="508"/>
      <c r="WIJ34" s="508"/>
      <c r="WIK34" s="508"/>
      <c r="WIL34" s="508"/>
      <c r="WIM34" s="508"/>
      <c r="WIN34" s="508"/>
      <c r="WIO34" s="508"/>
      <c r="WIP34" s="508"/>
      <c r="WIQ34" s="508"/>
      <c r="WIR34" s="508"/>
      <c r="WIS34" s="508"/>
      <c r="WIT34" s="508"/>
      <c r="WIU34" s="508"/>
      <c r="WIV34" s="508"/>
      <c r="WIW34" s="508"/>
      <c r="WIX34" s="508"/>
      <c r="WIY34" s="508"/>
      <c r="WIZ34" s="508"/>
      <c r="WJA34" s="508"/>
      <c r="WJB34" s="508"/>
      <c r="WJC34" s="508"/>
      <c r="WJD34" s="508"/>
      <c r="WJE34" s="508"/>
      <c r="WJF34" s="508"/>
      <c r="WJG34" s="508"/>
      <c r="WJH34" s="508"/>
      <c r="WJI34" s="508"/>
      <c r="WJJ34" s="508"/>
      <c r="WJK34" s="508"/>
      <c r="WJL34" s="508"/>
      <c r="WJM34" s="508"/>
      <c r="WJN34" s="508"/>
      <c r="WJO34" s="508"/>
      <c r="WJP34" s="508"/>
      <c r="WJQ34" s="508"/>
      <c r="WJR34" s="508"/>
      <c r="WJS34" s="508"/>
      <c r="WJT34" s="508"/>
      <c r="WJU34" s="508"/>
      <c r="WJV34" s="508"/>
      <c r="WJW34" s="508"/>
      <c r="WJX34" s="508"/>
      <c r="WJY34" s="508"/>
      <c r="WJZ34" s="508"/>
      <c r="WKA34" s="508"/>
      <c r="WKB34" s="508"/>
      <c r="WKC34" s="508"/>
      <c r="WKD34" s="508"/>
      <c r="WKE34" s="508"/>
      <c r="WKF34" s="508"/>
      <c r="WKG34" s="508"/>
      <c r="WKH34" s="508"/>
      <c r="WKI34" s="508"/>
      <c r="WKJ34" s="508"/>
      <c r="WKK34" s="508"/>
      <c r="WKL34" s="508"/>
      <c r="WKM34" s="508"/>
      <c r="WKN34" s="508"/>
      <c r="WKO34" s="508"/>
      <c r="WKP34" s="508"/>
      <c r="WKQ34" s="508"/>
      <c r="WKR34" s="508"/>
      <c r="WKS34" s="508"/>
      <c r="WKT34" s="508"/>
      <c r="WKU34" s="508"/>
      <c r="WKV34" s="508"/>
      <c r="WKW34" s="508"/>
      <c r="WKX34" s="508"/>
      <c r="WKY34" s="508"/>
      <c r="WKZ34" s="508"/>
      <c r="WLA34" s="508"/>
      <c r="WLB34" s="508"/>
      <c r="WLC34" s="508"/>
      <c r="WLD34" s="508"/>
      <c r="WLE34" s="508"/>
      <c r="WLF34" s="508"/>
      <c r="WLG34" s="508"/>
      <c r="WLH34" s="508"/>
      <c r="WLI34" s="508"/>
      <c r="WLJ34" s="508"/>
      <c r="WLK34" s="508"/>
      <c r="WLL34" s="508"/>
      <c r="WLM34" s="508"/>
      <c r="WLN34" s="508"/>
      <c r="WLO34" s="508"/>
      <c r="WLP34" s="508"/>
      <c r="WLQ34" s="508"/>
      <c r="WLR34" s="508"/>
      <c r="WLS34" s="508"/>
      <c r="WLT34" s="508"/>
      <c r="WLU34" s="508"/>
      <c r="WLV34" s="508"/>
      <c r="WLW34" s="508"/>
      <c r="WLX34" s="508"/>
      <c r="WLY34" s="508"/>
      <c r="WLZ34" s="508"/>
      <c r="WMA34" s="508"/>
      <c r="WMB34" s="508"/>
      <c r="WMC34" s="508"/>
      <c r="WMD34" s="508"/>
      <c r="WME34" s="508"/>
      <c r="WMF34" s="508"/>
      <c r="WMG34" s="508"/>
      <c r="WMH34" s="508"/>
      <c r="WMI34" s="508"/>
      <c r="WMJ34" s="508"/>
      <c r="WMK34" s="508"/>
      <c r="WML34" s="508"/>
      <c r="WMM34" s="508"/>
      <c r="WMN34" s="508"/>
      <c r="WMO34" s="508"/>
      <c r="WMP34" s="508"/>
      <c r="WMQ34" s="508"/>
      <c r="WMR34" s="508"/>
      <c r="WMS34" s="508"/>
      <c r="WMT34" s="508"/>
      <c r="WMU34" s="508"/>
      <c r="WMV34" s="508"/>
      <c r="WMW34" s="508"/>
      <c r="WMX34" s="508"/>
      <c r="WMY34" s="508"/>
      <c r="WMZ34" s="508"/>
      <c r="WNA34" s="508"/>
      <c r="WNB34" s="508"/>
      <c r="WNC34" s="508"/>
      <c r="WND34" s="508"/>
      <c r="WNE34" s="508"/>
      <c r="WNF34" s="508"/>
      <c r="WNG34" s="508"/>
      <c r="WNH34" s="508"/>
      <c r="WNI34" s="508"/>
      <c r="WNJ34" s="508"/>
      <c r="WNK34" s="508"/>
      <c r="WNL34" s="508"/>
      <c r="WNM34" s="508"/>
      <c r="WNN34" s="508"/>
      <c r="WNO34" s="508"/>
      <c r="WNP34" s="508"/>
      <c r="WNQ34" s="508"/>
      <c r="WNR34" s="508"/>
      <c r="WNS34" s="508"/>
      <c r="WNT34" s="508"/>
      <c r="WNU34" s="508"/>
      <c r="WNV34" s="508"/>
      <c r="WNW34" s="508"/>
      <c r="WNX34" s="508"/>
      <c r="WNY34" s="508"/>
      <c r="WNZ34" s="508"/>
      <c r="WOA34" s="508"/>
      <c r="WOB34" s="508"/>
      <c r="WOC34" s="508"/>
      <c r="WOD34" s="508"/>
      <c r="WOE34" s="508"/>
      <c r="WOF34" s="508"/>
      <c r="WOG34" s="508"/>
      <c r="WOH34" s="508"/>
      <c r="WOI34" s="508"/>
      <c r="WOJ34" s="508"/>
      <c r="WOK34" s="508"/>
      <c r="WOL34" s="508"/>
      <c r="WOM34" s="508"/>
      <c r="WON34" s="508"/>
      <c r="WOO34" s="508"/>
      <c r="WOP34" s="508"/>
      <c r="WOQ34" s="508"/>
      <c r="WOR34" s="508"/>
      <c r="WOS34" s="508"/>
      <c r="WOT34" s="508"/>
      <c r="WOU34" s="508"/>
      <c r="WOV34" s="508"/>
      <c r="WOW34" s="508"/>
      <c r="WOX34" s="508"/>
      <c r="WOY34" s="508"/>
      <c r="WOZ34" s="508"/>
      <c r="WPA34" s="508"/>
      <c r="WPB34" s="508"/>
      <c r="WPC34" s="508"/>
      <c r="WPD34" s="508"/>
      <c r="WPE34" s="508"/>
      <c r="WPF34" s="508"/>
      <c r="WPG34" s="508"/>
      <c r="WPH34" s="508"/>
      <c r="WPI34" s="508"/>
      <c r="WPJ34" s="508"/>
      <c r="WPK34" s="508"/>
      <c r="WPL34" s="508"/>
      <c r="WPM34" s="508"/>
      <c r="WPN34" s="508"/>
      <c r="WPO34" s="508"/>
      <c r="WPP34" s="508"/>
      <c r="WPQ34" s="508"/>
      <c r="WPR34" s="508"/>
      <c r="WPS34" s="508"/>
      <c r="WPT34" s="508"/>
      <c r="WPU34" s="508"/>
      <c r="WPV34" s="508"/>
      <c r="WPW34" s="508"/>
      <c r="WPX34" s="508"/>
      <c r="WPY34" s="508"/>
      <c r="WPZ34" s="508"/>
      <c r="WQA34" s="508"/>
      <c r="WQB34" s="508"/>
      <c r="WQC34" s="508"/>
      <c r="WQD34" s="508"/>
      <c r="WQE34" s="508"/>
      <c r="WQF34" s="508"/>
      <c r="WQG34" s="508"/>
      <c r="WQH34" s="508"/>
      <c r="WQI34" s="508"/>
      <c r="WQJ34" s="508"/>
      <c r="WQK34" s="508"/>
      <c r="WQL34" s="508"/>
      <c r="WQM34" s="508"/>
      <c r="WQN34" s="508"/>
      <c r="WQO34" s="508"/>
      <c r="WQP34" s="508"/>
      <c r="WQQ34" s="508"/>
      <c r="WQR34" s="508"/>
      <c r="WQS34" s="508"/>
      <c r="WQT34" s="508"/>
      <c r="WQU34" s="508"/>
      <c r="WQV34" s="508"/>
      <c r="WQW34" s="508"/>
      <c r="WQX34" s="508"/>
      <c r="WQY34" s="508"/>
      <c r="WQZ34" s="508"/>
      <c r="WRA34" s="508"/>
      <c r="WRB34" s="508"/>
      <c r="WRC34" s="508"/>
      <c r="WRD34" s="508"/>
      <c r="WRE34" s="508"/>
      <c r="WRF34" s="508"/>
      <c r="WRG34" s="508"/>
      <c r="WRH34" s="508"/>
      <c r="WRI34" s="508"/>
      <c r="WRJ34" s="508"/>
      <c r="WRK34" s="508"/>
      <c r="WRL34" s="508"/>
      <c r="WRM34" s="508"/>
      <c r="WRN34" s="508"/>
      <c r="WRO34" s="508"/>
      <c r="WRP34" s="508"/>
      <c r="WRQ34" s="508"/>
      <c r="WRR34" s="508"/>
      <c r="WRS34" s="508"/>
      <c r="WRT34" s="508"/>
      <c r="WRU34" s="508"/>
      <c r="WRV34" s="508"/>
      <c r="WRW34" s="508"/>
      <c r="WRX34" s="508"/>
      <c r="WRY34" s="508"/>
      <c r="WRZ34" s="508"/>
      <c r="WSA34" s="508"/>
      <c r="WSB34" s="508"/>
      <c r="WSC34" s="508"/>
      <c r="WSD34" s="508"/>
      <c r="WSE34" s="508"/>
      <c r="WSF34" s="508"/>
      <c r="WSG34" s="508"/>
      <c r="WSH34" s="508"/>
      <c r="WSI34" s="508"/>
      <c r="WSJ34" s="508"/>
      <c r="WSK34" s="508"/>
      <c r="WSL34" s="508"/>
      <c r="WSM34" s="508"/>
      <c r="WSN34" s="508"/>
      <c r="WSO34" s="508"/>
      <c r="WSP34" s="508"/>
      <c r="WSQ34" s="508"/>
      <c r="WSR34" s="508"/>
      <c r="WSS34" s="508"/>
      <c r="WST34" s="508"/>
      <c r="WSU34" s="508"/>
      <c r="WSV34" s="508"/>
      <c r="WSW34" s="508"/>
      <c r="WSX34" s="508"/>
      <c r="WSY34" s="508"/>
      <c r="WSZ34" s="508"/>
      <c r="WTA34" s="508"/>
      <c r="WTB34" s="508"/>
      <c r="WTC34" s="508"/>
      <c r="WTD34" s="508"/>
      <c r="WTE34" s="508"/>
      <c r="WTF34" s="508"/>
      <c r="WTG34" s="508"/>
      <c r="WTH34" s="508"/>
      <c r="WTI34" s="508"/>
      <c r="WTJ34" s="508"/>
      <c r="WTK34" s="508"/>
      <c r="WTL34" s="508"/>
      <c r="WTM34" s="508"/>
      <c r="WTN34" s="508"/>
      <c r="WTO34" s="508"/>
      <c r="WTP34" s="508"/>
      <c r="WTQ34" s="508"/>
      <c r="WTR34" s="508"/>
      <c r="WTS34" s="508"/>
      <c r="WTT34" s="508"/>
      <c r="WTU34" s="508"/>
      <c r="WTV34" s="508"/>
      <c r="WTW34" s="508"/>
      <c r="WTX34" s="508"/>
      <c r="WTY34" s="508"/>
      <c r="WTZ34" s="508"/>
      <c r="WUA34" s="508"/>
      <c r="WUB34" s="508"/>
      <c r="WUC34" s="508"/>
      <c r="WUD34" s="508"/>
      <c r="WUE34" s="508"/>
      <c r="WUF34" s="508"/>
      <c r="WUG34" s="508"/>
      <c r="WUH34" s="508"/>
      <c r="WUI34" s="508"/>
      <c r="WUJ34" s="508"/>
      <c r="WUK34" s="508"/>
      <c r="WUL34" s="508"/>
      <c r="WUM34" s="508"/>
      <c r="WUN34" s="508"/>
      <c r="WUO34" s="508"/>
      <c r="WUP34" s="508"/>
      <c r="WUQ34" s="508"/>
      <c r="WUR34" s="508"/>
      <c r="WUS34" s="508"/>
      <c r="WUT34" s="508"/>
      <c r="WUU34" s="508"/>
      <c r="WUV34" s="508"/>
      <c r="WUW34" s="508"/>
      <c r="WUX34" s="508"/>
      <c r="WUY34" s="508"/>
      <c r="WUZ34" s="508"/>
      <c r="WVA34" s="508"/>
      <c r="WVB34" s="508"/>
      <c r="WVC34" s="508"/>
      <c r="WVD34" s="508"/>
      <c r="WVE34" s="508"/>
      <c r="WVF34" s="508"/>
      <c r="WVG34" s="508"/>
      <c r="WVH34" s="508"/>
      <c r="WVI34" s="508"/>
      <c r="WVJ34" s="508"/>
      <c r="WVK34" s="508"/>
      <c r="WVL34" s="508"/>
      <c r="WVM34" s="508"/>
      <c r="WVN34" s="508"/>
      <c r="WVO34" s="508"/>
      <c r="WVP34" s="508"/>
      <c r="WVQ34" s="508"/>
      <c r="WVR34" s="508"/>
      <c r="WVS34" s="508"/>
      <c r="WVT34" s="508"/>
      <c r="WVU34" s="508"/>
      <c r="WVV34" s="508"/>
      <c r="WVW34" s="508"/>
      <c r="WVX34" s="508"/>
      <c r="WVY34" s="508"/>
      <c r="WVZ34" s="508"/>
      <c r="WWA34" s="508"/>
      <c r="WWB34" s="508"/>
      <c r="WWC34" s="508"/>
      <c r="WWD34" s="508"/>
      <c r="WWE34" s="508"/>
      <c r="WWF34" s="508"/>
      <c r="WWG34" s="508"/>
      <c r="WWH34" s="508"/>
      <c r="WWI34" s="508"/>
      <c r="WWJ34" s="508"/>
      <c r="WWK34" s="508"/>
      <c r="WWL34" s="508"/>
      <c r="WWM34" s="508"/>
      <c r="WWN34" s="508"/>
      <c r="WWO34" s="508"/>
      <c r="WWP34" s="508"/>
      <c r="WWQ34" s="508"/>
      <c r="WWR34" s="508"/>
      <c r="WWS34" s="508"/>
      <c r="WWT34" s="508"/>
      <c r="WWU34" s="508"/>
      <c r="WWV34" s="508"/>
      <c r="WWW34" s="508"/>
      <c r="WWX34" s="508"/>
      <c r="WWY34" s="508"/>
      <c r="WWZ34" s="508"/>
      <c r="WXA34" s="508"/>
      <c r="WXB34" s="508"/>
      <c r="WXC34" s="508"/>
      <c r="WXD34" s="508"/>
      <c r="WXE34" s="508"/>
      <c r="WXF34" s="508"/>
      <c r="WXG34" s="508"/>
      <c r="WXH34" s="508"/>
      <c r="WXI34" s="508"/>
      <c r="WXJ34" s="508"/>
      <c r="WXK34" s="508"/>
      <c r="WXL34" s="508"/>
      <c r="WXM34" s="508"/>
      <c r="WXN34" s="508"/>
      <c r="WXO34" s="508"/>
      <c r="WXP34" s="508"/>
      <c r="WXQ34" s="508"/>
      <c r="WXR34" s="508"/>
      <c r="WXS34" s="508"/>
      <c r="WXT34" s="508"/>
      <c r="WXU34" s="508"/>
      <c r="WXV34" s="508"/>
      <c r="WXW34" s="508"/>
      <c r="WXX34" s="508"/>
      <c r="WXY34" s="508"/>
      <c r="WXZ34" s="508"/>
      <c r="WYA34" s="508"/>
      <c r="WYB34" s="508"/>
      <c r="WYC34" s="508"/>
      <c r="WYD34" s="508"/>
      <c r="WYE34" s="508"/>
      <c r="WYF34" s="508"/>
      <c r="WYG34" s="508"/>
      <c r="WYH34" s="508"/>
      <c r="WYI34" s="508"/>
      <c r="WYJ34" s="508"/>
      <c r="WYK34" s="508"/>
      <c r="WYL34" s="508"/>
      <c r="WYM34" s="508"/>
      <c r="WYN34" s="508"/>
      <c r="WYO34" s="508"/>
      <c r="WYP34" s="508"/>
      <c r="WYQ34" s="508"/>
      <c r="WYR34" s="508"/>
      <c r="WYS34" s="508"/>
      <c r="WYT34" s="508"/>
      <c r="WYU34" s="508"/>
      <c r="WYV34" s="508"/>
      <c r="WYW34" s="508"/>
      <c r="WYX34" s="508"/>
      <c r="WYY34" s="508"/>
      <c r="WYZ34" s="508"/>
      <c r="WZA34" s="508"/>
      <c r="WZB34" s="508"/>
      <c r="WZC34" s="508"/>
      <c r="WZD34" s="508"/>
      <c r="WZE34" s="508"/>
      <c r="WZF34" s="508"/>
      <c r="WZG34" s="508"/>
      <c r="WZH34" s="508"/>
      <c r="WZI34" s="508"/>
      <c r="WZJ34" s="508"/>
      <c r="WZK34" s="508"/>
      <c r="WZL34" s="508"/>
      <c r="WZM34" s="508"/>
      <c r="WZN34" s="508"/>
      <c r="WZO34" s="508"/>
      <c r="WZP34" s="508"/>
      <c r="WZQ34" s="508"/>
      <c r="WZR34" s="508"/>
      <c r="WZS34" s="508"/>
      <c r="WZT34" s="508"/>
      <c r="WZU34" s="508"/>
      <c r="WZV34" s="508"/>
      <c r="WZW34" s="508"/>
      <c r="WZX34" s="508"/>
      <c r="WZY34" s="508"/>
      <c r="WZZ34" s="508"/>
      <c r="XAA34" s="508"/>
      <c r="XAB34" s="508"/>
      <c r="XAC34" s="508"/>
      <c r="XAD34" s="508"/>
      <c r="XAE34" s="508"/>
      <c r="XAF34" s="508"/>
      <c r="XAG34" s="508"/>
      <c r="XAH34" s="508"/>
      <c r="XAI34" s="508"/>
      <c r="XAJ34" s="508"/>
      <c r="XAK34" s="508"/>
      <c r="XAL34" s="508"/>
      <c r="XAM34" s="508"/>
      <c r="XAN34" s="508"/>
      <c r="XAO34" s="508"/>
      <c r="XAP34" s="508"/>
      <c r="XAQ34" s="508"/>
      <c r="XAR34" s="508"/>
      <c r="XAS34" s="508"/>
      <c r="XAT34" s="508"/>
      <c r="XAU34" s="508"/>
      <c r="XAV34" s="508"/>
      <c r="XAW34" s="508"/>
      <c r="XAX34" s="508"/>
      <c r="XAY34" s="508"/>
      <c r="XAZ34" s="508"/>
      <c r="XBA34" s="508"/>
      <c r="XBB34" s="508"/>
      <c r="XBC34" s="508"/>
      <c r="XBD34" s="508"/>
      <c r="XBE34" s="508"/>
      <c r="XBF34" s="508"/>
      <c r="XBG34" s="508"/>
      <c r="XBH34" s="508"/>
      <c r="XBI34" s="508"/>
      <c r="XBJ34" s="508"/>
      <c r="XBK34" s="508"/>
      <c r="XBL34" s="508"/>
      <c r="XBM34" s="508"/>
      <c r="XBN34" s="508"/>
      <c r="XBO34" s="508"/>
      <c r="XBP34" s="508"/>
      <c r="XBQ34" s="508"/>
      <c r="XBR34" s="508"/>
      <c r="XBS34" s="508"/>
      <c r="XBT34" s="508"/>
      <c r="XBU34" s="508"/>
      <c r="XBV34" s="508"/>
      <c r="XBW34" s="508"/>
      <c r="XBX34" s="508"/>
      <c r="XBY34" s="508"/>
      <c r="XBZ34" s="508"/>
      <c r="XCA34" s="508"/>
      <c r="XCB34" s="508"/>
      <c r="XCC34" s="508"/>
      <c r="XCD34" s="508"/>
      <c r="XCE34" s="508"/>
      <c r="XCF34" s="508"/>
      <c r="XCG34" s="508"/>
      <c r="XCH34" s="508"/>
      <c r="XCI34" s="508"/>
      <c r="XCJ34" s="508"/>
      <c r="XCK34" s="508"/>
      <c r="XCL34" s="508"/>
      <c r="XCM34" s="508"/>
      <c r="XCN34" s="508"/>
      <c r="XCO34" s="508"/>
      <c r="XCP34" s="508"/>
      <c r="XCQ34" s="508"/>
      <c r="XCR34" s="508"/>
      <c r="XCS34" s="508"/>
      <c r="XCT34" s="508"/>
      <c r="XCU34" s="508"/>
      <c r="XCV34" s="508"/>
      <c r="XCW34" s="508"/>
      <c r="XCX34" s="508"/>
      <c r="XCY34" s="508"/>
      <c r="XCZ34" s="508"/>
      <c r="XDA34" s="508"/>
      <c r="XDB34" s="508"/>
      <c r="XDC34" s="508"/>
      <c r="XDD34" s="508"/>
      <c r="XDE34" s="508"/>
      <c r="XDF34" s="508"/>
      <c r="XDG34" s="508"/>
      <c r="XDH34" s="508"/>
      <c r="XDI34" s="508"/>
      <c r="XDJ34" s="508"/>
      <c r="XDK34" s="508"/>
      <c r="XDL34" s="508"/>
      <c r="XDM34" s="508"/>
      <c r="XDN34" s="508"/>
      <c r="XDO34" s="508"/>
      <c r="XDP34" s="508"/>
      <c r="XDQ34" s="508"/>
      <c r="XDR34" s="508"/>
      <c r="XDS34" s="508"/>
      <c r="XDT34" s="508"/>
      <c r="XDU34" s="508"/>
      <c r="XDV34" s="508"/>
      <c r="XDW34" s="508"/>
      <c r="XDX34" s="508"/>
      <c r="XDY34" s="508"/>
      <c r="XDZ34" s="508"/>
      <c r="XEA34" s="508"/>
      <c r="XEB34" s="508"/>
      <c r="XEC34" s="508"/>
      <c r="XED34" s="508"/>
      <c r="XEE34" s="508"/>
      <c r="XEF34" s="508"/>
      <c r="XEG34" s="508"/>
      <c r="XEH34" s="508"/>
      <c r="XEI34" s="508"/>
      <c r="XEJ34" s="508"/>
      <c r="XEK34" s="508"/>
      <c r="XEL34" s="508"/>
      <c r="XEM34" s="508"/>
      <c r="XEN34" s="508"/>
      <c r="XEO34" s="508"/>
      <c r="XEP34" s="508"/>
      <c r="XEQ34" s="508"/>
      <c r="XER34" s="508"/>
      <c r="XES34" s="508"/>
      <c r="XET34" s="508"/>
      <c r="XEU34" s="508"/>
      <c r="XEV34" s="508"/>
      <c r="XEW34" s="508"/>
      <c r="XEX34" s="508"/>
      <c r="XEY34" s="508"/>
      <c r="XEZ34" s="508"/>
      <c r="XFA34" s="508"/>
      <c r="XFB34" s="508"/>
      <c r="XFC34" s="508"/>
      <c r="XFD34" s="508"/>
    </row>
    <row r="35" spans="1:16384" s="26" customFormat="1" ht="43.8" customHeight="1" outlineLevel="1" thickBot="1">
      <c r="A35" s="102" t="s">
        <v>52</v>
      </c>
      <c r="B35" s="32" t="s">
        <v>6</v>
      </c>
      <c r="C35" s="239" t="s">
        <v>44</v>
      </c>
      <c r="D35" s="239" t="s">
        <v>45</v>
      </c>
      <c r="E35" s="239" t="s">
        <v>70</v>
      </c>
      <c r="F35" s="239" t="s">
        <v>50</v>
      </c>
      <c r="G35" s="33" t="s">
        <v>46</v>
      </c>
      <c r="H35" s="215"/>
      <c r="I35" s="62"/>
      <c r="K35" s="25"/>
      <c r="L35" s="27"/>
      <c r="M35" s="215"/>
      <c r="N35" s="215"/>
      <c r="O35" s="215"/>
      <c r="P35" s="215"/>
      <c r="Q35" s="215"/>
      <c r="R35" s="215"/>
      <c r="S35" s="215"/>
      <c r="T35" s="215"/>
      <c r="U35" s="215"/>
    </row>
    <row r="36" spans="1:16384" ht="18" customHeight="1" outlineLevel="1">
      <c r="A36" s="240">
        <v>43373</v>
      </c>
      <c r="B36" s="74">
        <v>32</v>
      </c>
      <c r="C36" s="75">
        <v>8</v>
      </c>
      <c r="D36" s="75">
        <v>3</v>
      </c>
      <c r="E36" s="75">
        <v>18</v>
      </c>
      <c r="F36" s="76">
        <v>0</v>
      </c>
      <c r="G36" s="76">
        <v>3</v>
      </c>
      <c r="I36" s="62"/>
    </row>
    <row r="37" spans="1:16384" ht="18" customHeight="1" outlineLevel="1">
      <c r="A37" s="231">
        <v>43465</v>
      </c>
      <c r="B37" s="74">
        <v>33</v>
      </c>
      <c r="C37" s="75">
        <v>9</v>
      </c>
      <c r="D37" s="75">
        <v>3</v>
      </c>
      <c r="E37" s="75">
        <v>18</v>
      </c>
      <c r="F37" s="76">
        <v>0</v>
      </c>
      <c r="G37" s="76">
        <v>3</v>
      </c>
      <c r="I37" s="62"/>
    </row>
    <row r="38" spans="1:16384" ht="18" customHeight="1" outlineLevel="1">
      <c r="A38" s="231">
        <v>43555</v>
      </c>
      <c r="B38" s="22">
        <v>33</v>
      </c>
      <c r="C38" s="100">
        <v>7</v>
      </c>
      <c r="D38" s="100">
        <v>3</v>
      </c>
      <c r="E38" s="100">
        <v>20</v>
      </c>
      <c r="F38" s="101">
        <v>0</v>
      </c>
      <c r="G38" s="101">
        <v>3</v>
      </c>
      <c r="I38" s="62"/>
    </row>
    <row r="39" spans="1:16384" ht="18" customHeight="1" outlineLevel="1">
      <c r="A39" s="231">
        <v>43646</v>
      </c>
      <c r="B39" s="22">
        <v>33</v>
      </c>
      <c r="C39" s="100">
        <v>5</v>
      </c>
      <c r="D39" s="100">
        <v>3</v>
      </c>
      <c r="E39" s="100">
        <v>22</v>
      </c>
      <c r="F39" s="101">
        <v>0</v>
      </c>
      <c r="G39" s="101">
        <v>3</v>
      </c>
      <c r="I39" s="62"/>
    </row>
    <row r="40" spans="1:16384" s="36" customFormat="1" ht="18" customHeight="1" outlineLevel="1" thickBot="1">
      <c r="A40" s="225">
        <v>43738</v>
      </c>
      <c r="B40" s="47">
        <f>SUM(C40:G40)</f>
        <v>33</v>
      </c>
      <c r="C40" s="473">
        <v>5</v>
      </c>
      <c r="D40" s="473">
        <v>5</v>
      </c>
      <c r="E40" s="473">
        <v>21</v>
      </c>
      <c r="F40" s="474">
        <v>0</v>
      </c>
      <c r="G40" s="474">
        <v>2</v>
      </c>
      <c r="H40" s="215"/>
      <c r="I40" s="63"/>
    </row>
    <row r="41" spans="1:16384" s="221" customFormat="1" ht="16.8" customHeight="1" outlineLevel="1">
      <c r="A41" s="493" t="s">
        <v>203</v>
      </c>
      <c r="B41" s="151">
        <f t="shared" ref="B41:G41" si="9">B40-B39</f>
        <v>0</v>
      </c>
      <c r="C41" s="69">
        <f t="shared" si="9"/>
        <v>0</v>
      </c>
      <c r="D41" s="69">
        <f t="shared" si="9"/>
        <v>2</v>
      </c>
      <c r="E41" s="69">
        <f t="shared" si="9"/>
        <v>-1</v>
      </c>
      <c r="F41" s="69">
        <f t="shared" si="9"/>
        <v>0</v>
      </c>
      <c r="G41" s="70">
        <f t="shared" si="9"/>
        <v>-1</v>
      </c>
      <c r="H41" s="241"/>
      <c r="I41" s="241"/>
      <c r="J41" s="241"/>
      <c r="K41" s="241"/>
      <c r="L41" s="241"/>
    </row>
    <row r="42" spans="1:16384" s="221" customFormat="1" ht="16.8" customHeight="1" outlineLevel="1">
      <c r="A42" s="494"/>
      <c r="B42" s="152">
        <f>B40/B39-1</f>
        <v>0</v>
      </c>
      <c r="C42" s="153">
        <f>C40/C39-1</f>
        <v>0</v>
      </c>
      <c r="D42" s="153">
        <f>D40/D39-1</f>
        <v>0.66666666666666674</v>
      </c>
      <c r="E42" s="153">
        <f>E40/E39-1</f>
        <v>-4.5454545454545414E-2</v>
      </c>
      <c r="F42" s="153" t="s">
        <v>55</v>
      </c>
      <c r="G42" s="154">
        <f>G40/G39-1</f>
        <v>-0.33333333333333337</v>
      </c>
      <c r="H42" s="66"/>
      <c r="I42" s="66"/>
      <c r="J42" s="66"/>
      <c r="K42" s="66"/>
      <c r="L42" s="66"/>
    </row>
    <row r="43" spans="1:16384" s="221" customFormat="1" ht="16.8" customHeight="1" outlineLevel="1">
      <c r="A43" s="511" t="s">
        <v>187</v>
      </c>
      <c r="B43" s="155">
        <f>B40-B37</f>
        <v>0</v>
      </c>
      <c r="C43" s="157">
        <f t="shared" ref="C43:G43" si="10">C40-C37</f>
        <v>-4</v>
      </c>
      <c r="D43" s="157">
        <f t="shared" si="10"/>
        <v>2</v>
      </c>
      <c r="E43" s="157">
        <f t="shared" si="10"/>
        <v>3</v>
      </c>
      <c r="F43" s="157">
        <f t="shared" si="10"/>
        <v>0</v>
      </c>
      <c r="G43" s="158">
        <f t="shared" si="10"/>
        <v>-1</v>
      </c>
      <c r="H43" s="66"/>
      <c r="I43" s="66"/>
      <c r="J43" s="66"/>
      <c r="K43" s="66"/>
      <c r="L43" s="66"/>
    </row>
    <row r="44" spans="1:16384" s="221" customFormat="1" ht="16.8" customHeight="1" outlineLevel="1">
      <c r="A44" s="512"/>
      <c r="B44" s="152">
        <f>B40/B37-1</f>
        <v>0</v>
      </c>
      <c r="C44" s="154">
        <f t="shared" ref="C44:G44" si="11">C40/C37-1</f>
        <v>-0.44444444444444442</v>
      </c>
      <c r="D44" s="154">
        <f t="shared" si="11"/>
        <v>0.66666666666666674</v>
      </c>
      <c r="E44" s="154">
        <f t="shared" si="11"/>
        <v>0.16666666666666674</v>
      </c>
      <c r="F44" s="154" t="s">
        <v>55</v>
      </c>
      <c r="G44" s="154">
        <f t="shared" si="11"/>
        <v>-0.33333333333333337</v>
      </c>
      <c r="H44" s="66"/>
      <c r="I44" s="66"/>
      <c r="J44" s="66"/>
      <c r="K44" s="66"/>
      <c r="L44" s="66"/>
    </row>
    <row r="45" spans="1:16384" s="221" customFormat="1" ht="16.8" customHeight="1" outlineLevel="1">
      <c r="A45" s="506" t="s">
        <v>155</v>
      </c>
      <c r="B45" s="155">
        <f>B40-B36</f>
        <v>1</v>
      </c>
      <c r="C45" s="156">
        <f t="shared" ref="C45:G45" si="12">C40-C36</f>
        <v>-3</v>
      </c>
      <c r="D45" s="156">
        <f t="shared" si="12"/>
        <v>2</v>
      </c>
      <c r="E45" s="157">
        <f t="shared" si="12"/>
        <v>3</v>
      </c>
      <c r="F45" s="157">
        <f t="shared" si="12"/>
        <v>0</v>
      </c>
      <c r="G45" s="158">
        <f t="shared" si="12"/>
        <v>-1</v>
      </c>
      <c r="H45" s="241"/>
      <c r="I45" s="241"/>
      <c r="J45" s="241"/>
      <c r="K45" s="241"/>
      <c r="L45" s="241"/>
    </row>
    <row r="46" spans="1:16384" s="221" customFormat="1" ht="16.8" customHeight="1" outlineLevel="1" thickBot="1">
      <c r="A46" s="507"/>
      <c r="B46" s="159">
        <f>B40/B36-1</f>
        <v>3.125E-2</v>
      </c>
      <c r="C46" s="160">
        <f>C40/C36-1</f>
        <v>-0.375</v>
      </c>
      <c r="D46" s="160">
        <f>D40/D36-1</f>
        <v>0.66666666666666674</v>
      </c>
      <c r="E46" s="160">
        <f>E40/E36-1</f>
        <v>0.16666666666666674</v>
      </c>
      <c r="F46" s="160" t="s">
        <v>55</v>
      </c>
      <c r="G46" s="161">
        <f>G40/G36-1</f>
        <v>-0.33333333333333337</v>
      </c>
      <c r="H46" s="66"/>
      <c r="I46" s="66"/>
      <c r="J46" s="66"/>
      <c r="K46" s="66"/>
      <c r="L46" s="66"/>
    </row>
    <row r="47" spans="1:16384" s="242" customFormat="1" ht="13.8" customHeight="1" outlineLevel="1">
      <c r="A47" s="510" t="s">
        <v>69</v>
      </c>
      <c r="B47" s="510"/>
      <c r="C47" s="510"/>
      <c r="D47" s="510"/>
      <c r="E47" s="510"/>
      <c r="F47" s="510"/>
      <c r="G47" s="510"/>
    </row>
    <row r="48" spans="1:16384" s="242" customFormat="1" ht="13.8" customHeight="1" outlineLevel="1">
      <c r="A48" s="513" t="s">
        <v>103</v>
      </c>
      <c r="B48" s="513"/>
      <c r="C48" s="513"/>
      <c r="D48" s="513"/>
      <c r="E48" s="513"/>
      <c r="F48" s="513"/>
      <c r="G48" s="513"/>
    </row>
    <row r="49" spans="1:1" s="514" customFormat="1" ht="13.8" customHeight="1" outlineLevel="1">
      <c r="A49" s="514" t="s">
        <v>104</v>
      </c>
    </row>
    <row r="50" spans="1:1" s="504" customFormat="1">
      <c r="A50" s="503" t="s">
        <v>104</v>
      </c>
    </row>
  </sheetData>
  <mergeCells count="37">
    <mergeCell ref="A11:A12"/>
    <mergeCell ref="A28:A29"/>
    <mergeCell ref="A43:A44"/>
    <mergeCell ref="A48:G48"/>
    <mergeCell ref="A49:XFD49"/>
    <mergeCell ref="A13:A14"/>
    <mergeCell ref="A15:N15"/>
    <mergeCell ref="A17:XFD17"/>
    <mergeCell ref="A18:XFD18"/>
    <mergeCell ref="A19:A20"/>
    <mergeCell ref="B19:B20"/>
    <mergeCell ref="C19:E19"/>
    <mergeCell ref="F19:H19"/>
    <mergeCell ref="I19:M19"/>
    <mergeCell ref="A32:M32"/>
    <mergeCell ref="A16:N16"/>
    <mergeCell ref="A50:XFD50"/>
    <mergeCell ref="T19:T20"/>
    <mergeCell ref="U19:U20"/>
    <mergeCell ref="V19:V20"/>
    <mergeCell ref="A30:A31"/>
    <mergeCell ref="A34:XFD34"/>
    <mergeCell ref="A26:A27"/>
    <mergeCell ref="O19:O20"/>
    <mergeCell ref="P19:P20"/>
    <mergeCell ref="Q19:Q20"/>
    <mergeCell ref="R19:R20"/>
    <mergeCell ref="S19:S20"/>
    <mergeCell ref="A41:A42"/>
    <mergeCell ref="A45:A46"/>
    <mergeCell ref="A47:G47"/>
    <mergeCell ref="A9:A10"/>
    <mergeCell ref="A1:XFD1"/>
    <mergeCell ref="A2:A3"/>
    <mergeCell ref="B2:B3"/>
    <mergeCell ref="C2:K2"/>
    <mergeCell ref="L2:N2"/>
  </mergeCells>
  <hyperlinks>
    <hyperlink ref="A50" r:id="rId1"/>
    <hyperlink ref="A49"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8"/>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77734375" style="1" customWidth="1"/>
    <col min="5" max="5" width="28.44140625" style="1" customWidth="1"/>
    <col min="6" max="6" width="12.21875" style="1" customWidth="1"/>
    <col min="7" max="7" width="1.6640625" style="1" customWidth="1"/>
    <col min="8" max="8" width="27.6640625" style="1" customWidth="1"/>
    <col min="9" max="9" width="12" style="1" customWidth="1"/>
    <col min="10" max="10" width="1.77734375" style="1" customWidth="1"/>
    <col min="11" max="11" width="34.109375" style="1" customWidth="1"/>
    <col min="12" max="12" width="12.5546875" style="1" customWidth="1"/>
    <col min="13" max="13" width="1.5546875" style="1" customWidth="1"/>
    <col min="14" max="14" width="28.6640625" style="1" customWidth="1"/>
    <col min="15" max="15" width="13.21875" style="1" customWidth="1"/>
    <col min="16" max="16" width="1.77734375" style="1" customWidth="1"/>
    <col min="17" max="17" width="27.5546875" style="1" customWidth="1"/>
    <col min="18" max="18" width="12.21875" style="1" customWidth="1"/>
    <col min="19" max="16384" width="9.109375" style="1"/>
  </cols>
  <sheetData>
    <row r="1" spans="1:19" s="525" customFormat="1" ht="24.6" customHeight="1">
      <c r="A1" s="525" t="s">
        <v>82</v>
      </c>
    </row>
    <row r="2" spans="1:19" ht="15" customHeight="1"/>
    <row r="3" spans="1:19" ht="15" customHeight="1"/>
    <row r="4" spans="1:19" ht="15" customHeight="1"/>
    <row r="5" spans="1:19" ht="15" customHeight="1"/>
    <row r="6" spans="1:19" ht="15" customHeight="1"/>
    <row r="7" spans="1:19" ht="15" customHeight="1"/>
    <row r="8" spans="1:19" ht="15" customHeight="1"/>
    <row r="9" spans="1:19" ht="15" customHeight="1"/>
    <row r="10" spans="1:19" ht="15" customHeight="1"/>
    <row r="11" spans="1:19" ht="15" customHeight="1"/>
    <row r="12" spans="1:19" ht="15" customHeight="1"/>
    <row r="13" spans="1:19" ht="15" customHeight="1"/>
    <row r="14" spans="1:19" ht="15" customHeight="1"/>
    <row r="15" spans="1:19" ht="15" customHeight="1"/>
    <row r="16" spans="1:19" s="54" customFormat="1" ht="16.2" customHeight="1" thickBot="1">
      <c r="A16" s="526">
        <v>43738</v>
      </c>
      <c r="B16" s="526"/>
      <c r="C16" s="526"/>
      <c r="D16" s="526"/>
      <c r="E16" s="526"/>
      <c r="F16" s="526"/>
      <c r="G16" s="526"/>
      <c r="H16" s="526"/>
      <c r="I16" s="526"/>
      <c r="J16" s="243"/>
      <c r="K16" s="243"/>
      <c r="L16" s="243"/>
      <c r="M16" s="243"/>
      <c r="N16" s="243"/>
      <c r="O16" s="243"/>
      <c r="P16" s="222"/>
      <c r="Q16" s="1"/>
      <c r="R16" s="1"/>
      <c r="S16" s="1"/>
    </row>
    <row r="17" spans="1:19" s="54" customFormat="1" ht="48.6" customHeight="1" outlineLevel="1" thickBot="1">
      <c r="A17" s="55" t="s">
        <v>22</v>
      </c>
      <c r="B17" s="56" t="s">
        <v>133</v>
      </c>
      <c r="C17" s="190" t="s">
        <v>40</v>
      </c>
      <c r="D17" s="115"/>
      <c r="E17" s="55" t="s">
        <v>22</v>
      </c>
      <c r="F17" s="189" t="s">
        <v>41</v>
      </c>
      <c r="G17" s="115"/>
      <c r="H17" s="55" t="s">
        <v>22</v>
      </c>
      <c r="I17" s="186" t="s">
        <v>130</v>
      </c>
      <c r="J17" s="115"/>
      <c r="K17" s="185" t="s">
        <v>22</v>
      </c>
      <c r="L17" s="188" t="s">
        <v>131</v>
      </c>
      <c r="M17" s="115"/>
      <c r="N17" s="185" t="s">
        <v>22</v>
      </c>
      <c r="O17" s="187" t="s">
        <v>132</v>
      </c>
      <c r="P17" s="115"/>
      <c r="Q17" s="1"/>
      <c r="R17" s="1"/>
      <c r="S17" s="1"/>
    </row>
    <row r="18" spans="1:19" s="184" customFormat="1" ht="15" customHeight="1" outlineLevel="1">
      <c r="A18" s="176" t="s">
        <v>18</v>
      </c>
      <c r="B18" s="177">
        <v>208</v>
      </c>
      <c r="C18" s="178">
        <v>0.70748299319727892</v>
      </c>
      <c r="D18" s="179"/>
      <c r="E18" s="176" t="s">
        <v>18</v>
      </c>
      <c r="F18" s="178">
        <v>0.80794707919262354</v>
      </c>
      <c r="G18" s="179"/>
      <c r="H18" s="176" t="s">
        <v>18</v>
      </c>
      <c r="I18" s="178">
        <v>0.71706586826347307</v>
      </c>
      <c r="J18" s="179"/>
      <c r="K18" s="176" t="s">
        <v>18</v>
      </c>
      <c r="L18" s="178">
        <v>0.71345514950166111</v>
      </c>
      <c r="M18" s="179"/>
      <c r="N18" s="176" t="s">
        <v>18</v>
      </c>
      <c r="O18" s="178">
        <v>0.75</v>
      </c>
      <c r="P18" s="179"/>
      <c r="Q18" s="1"/>
      <c r="R18" s="1"/>
      <c r="S18" s="1"/>
    </row>
    <row r="19" spans="1:19" s="57" customFormat="1" ht="15" customHeight="1" outlineLevel="1">
      <c r="A19" s="109" t="s">
        <v>14</v>
      </c>
      <c r="B19" s="110">
        <v>19</v>
      </c>
      <c r="C19" s="111">
        <v>6.4625850340136057E-2</v>
      </c>
      <c r="D19" s="108"/>
      <c r="E19" s="109" t="s">
        <v>14</v>
      </c>
      <c r="F19" s="111">
        <v>5.7930674317433574E-2</v>
      </c>
      <c r="G19" s="179"/>
      <c r="H19" s="109" t="s">
        <v>14</v>
      </c>
      <c r="I19" s="111">
        <v>6.8113772455089816E-2</v>
      </c>
      <c r="J19" s="179"/>
      <c r="K19" s="109" t="s">
        <v>14</v>
      </c>
      <c r="L19" s="111">
        <v>6.6445182724252497E-2</v>
      </c>
      <c r="M19" s="179"/>
      <c r="N19" s="109" t="s">
        <v>14</v>
      </c>
      <c r="O19" s="111">
        <v>8.3333333333333329E-2</v>
      </c>
      <c r="P19" s="179"/>
      <c r="Q19" s="1"/>
      <c r="R19" s="1"/>
      <c r="S19" s="1"/>
    </row>
    <row r="20" spans="1:19" s="57" customFormat="1" ht="15" customHeight="1" outlineLevel="1">
      <c r="A20" s="109" t="s">
        <v>17</v>
      </c>
      <c r="B20" s="110">
        <v>19</v>
      </c>
      <c r="C20" s="111">
        <v>6.4625850340136057E-2</v>
      </c>
      <c r="D20" s="108"/>
      <c r="E20" s="109" t="s">
        <v>17</v>
      </c>
      <c r="F20" s="111">
        <v>3.9571536472635373E-2</v>
      </c>
      <c r="G20" s="179"/>
      <c r="H20" s="109" t="s">
        <v>17</v>
      </c>
      <c r="I20" s="111">
        <v>5.9880239520958084E-2</v>
      </c>
      <c r="J20" s="179"/>
      <c r="K20" s="109" t="s">
        <v>17</v>
      </c>
      <c r="L20" s="111">
        <v>5.7308970099667775E-2</v>
      </c>
      <c r="M20" s="179"/>
      <c r="N20" s="109" t="s">
        <v>17</v>
      </c>
      <c r="O20" s="111">
        <v>8.3333333333333329E-2</v>
      </c>
      <c r="P20" s="179"/>
      <c r="Q20" s="1"/>
      <c r="R20" s="1"/>
      <c r="S20" s="1"/>
    </row>
    <row r="21" spans="1:19" s="57" customFormat="1" ht="15" customHeight="1" outlineLevel="1">
      <c r="A21" s="211" t="s">
        <v>56</v>
      </c>
      <c r="B21" s="110">
        <v>10</v>
      </c>
      <c r="C21" s="111">
        <v>3.4013605442176874E-2</v>
      </c>
      <c r="D21" s="108"/>
      <c r="E21" s="211" t="s">
        <v>56</v>
      </c>
      <c r="F21" s="111">
        <v>5.1801506267934706E-2</v>
      </c>
      <c r="G21" s="179"/>
      <c r="H21" s="211" t="s">
        <v>56</v>
      </c>
      <c r="I21" s="111">
        <v>5.6886227544910177E-2</v>
      </c>
      <c r="J21" s="179"/>
      <c r="K21" s="211" t="s">
        <v>56</v>
      </c>
      <c r="L21" s="111">
        <v>6.229235880398671E-2</v>
      </c>
      <c r="M21" s="179"/>
      <c r="N21" s="244" t="s">
        <v>137</v>
      </c>
      <c r="O21" s="111">
        <v>3.0303030303030304E-2</v>
      </c>
      <c r="P21" s="179"/>
      <c r="Q21" s="1"/>
      <c r="R21" s="1"/>
      <c r="S21" s="1"/>
    </row>
    <row r="22" spans="1:19" s="57" customFormat="1" ht="15" customHeight="1" outlineLevel="1">
      <c r="A22" s="135" t="s">
        <v>16</v>
      </c>
      <c r="B22" s="110">
        <v>7</v>
      </c>
      <c r="C22" s="111">
        <v>2.3809523809523808E-2</v>
      </c>
      <c r="D22" s="108"/>
      <c r="E22" s="134" t="s">
        <v>35</v>
      </c>
      <c r="F22" s="111">
        <v>1.9695085447592089E-2</v>
      </c>
      <c r="G22" s="179"/>
      <c r="H22" s="195" t="s">
        <v>57</v>
      </c>
      <c r="I22" s="111">
        <v>2.9940119760479042E-2</v>
      </c>
      <c r="J22" s="179"/>
      <c r="K22" s="195" t="s">
        <v>57</v>
      </c>
      <c r="L22" s="111">
        <v>3.2392026578073087E-2</v>
      </c>
      <c r="M22" s="179"/>
      <c r="N22" s="195" t="s">
        <v>57</v>
      </c>
      <c r="O22" s="111">
        <v>7.575757575757576E-3</v>
      </c>
      <c r="P22" s="179"/>
      <c r="Q22" s="1"/>
      <c r="R22" s="1"/>
      <c r="S22" s="1"/>
    </row>
    <row r="23" spans="1:19" s="184" customFormat="1" ht="15" customHeight="1" outlineLevel="1" thickBot="1">
      <c r="A23" s="181" t="s">
        <v>71</v>
      </c>
      <c r="B23" s="182">
        <v>31</v>
      </c>
      <c r="C23" s="183">
        <v>0.10544217687074831</v>
      </c>
      <c r="D23" s="179"/>
      <c r="E23" s="181" t="s">
        <v>88</v>
      </c>
      <c r="F23" s="183">
        <v>2.3054118301780724E-2</v>
      </c>
      <c r="G23" s="426"/>
      <c r="H23" s="181" t="s">
        <v>88</v>
      </c>
      <c r="I23" s="183">
        <v>6.8113772455089761E-2</v>
      </c>
      <c r="J23" s="426"/>
      <c r="K23" s="181" t="s">
        <v>88</v>
      </c>
      <c r="L23" s="183">
        <v>6.8106312292358862E-2</v>
      </c>
      <c r="M23" s="426"/>
      <c r="N23" s="181" t="s">
        <v>88</v>
      </c>
      <c r="O23" s="183">
        <v>4.5454545454545414E-2</v>
      </c>
      <c r="P23" s="426"/>
      <c r="Q23" s="1"/>
      <c r="R23" s="1"/>
      <c r="S23" s="1"/>
    </row>
    <row r="24" spans="1:19" s="142" customFormat="1" ht="15" customHeight="1" outlineLevel="2">
      <c r="A24" s="137" t="s">
        <v>57</v>
      </c>
      <c r="B24" s="138">
        <v>5</v>
      </c>
      <c r="C24" s="139">
        <v>1.7006802721088437E-2</v>
      </c>
      <c r="D24" s="139"/>
      <c r="E24" s="141" t="s">
        <v>15</v>
      </c>
      <c r="F24" s="140">
        <v>6.5081944240328749E-3</v>
      </c>
      <c r="G24" s="108"/>
      <c r="H24" s="146" t="s">
        <v>35</v>
      </c>
      <c r="I24" s="111">
        <v>2.0958083832335328E-2</v>
      </c>
      <c r="J24" s="108"/>
      <c r="K24" s="146" t="s">
        <v>35</v>
      </c>
      <c r="L24" s="111">
        <v>2.2425249169435217E-2</v>
      </c>
      <c r="M24" s="108"/>
      <c r="N24" s="146" t="s">
        <v>35</v>
      </c>
      <c r="O24" s="111">
        <v>7.575757575757576E-3</v>
      </c>
      <c r="P24" s="108"/>
      <c r="Q24" s="1"/>
      <c r="R24" s="1"/>
      <c r="S24" s="1"/>
    </row>
    <row r="25" spans="1:19" s="142" customFormat="1" ht="15" customHeight="1" outlineLevel="2">
      <c r="A25" s="141" t="s">
        <v>15</v>
      </c>
      <c r="B25" s="144">
        <v>5</v>
      </c>
      <c r="C25" s="140">
        <v>1.7006802721088437E-2</v>
      </c>
      <c r="D25" s="139"/>
      <c r="E25" s="137" t="s">
        <v>57</v>
      </c>
      <c r="F25" s="140">
        <v>4.471506668370798E-3</v>
      </c>
      <c r="G25" s="108"/>
      <c r="H25" s="141" t="s">
        <v>15</v>
      </c>
      <c r="I25" s="140">
        <v>1.4221556886227544E-2</v>
      </c>
      <c r="J25" s="108"/>
      <c r="K25" s="141" t="s">
        <v>15</v>
      </c>
      <c r="L25" s="140">
        <v>1.4950166112956811E-2</v>
      </c>
      <c r="M25" s="108"/>
      <c r="N25" s="141" t="s">
        <v>15</v>
      </c>
      <c r="O25" s="140">
        <v>7.575757575757576E-3</v>
      </c>
      <c r="P25" s="108"/>
      <c r="Q25" s="1"/>
      <c r="R25" s="1"/>
      <c r="S25" s="1"/>
    </row>
    <row r="26" spans="1:19" s="142" customFormat="1" ht="15" customHeight="1" outlineLevel="2">
      <c r="A26" s="146" t="s">
        <v>35</v>
      </c>
      <c r="B26" s="138">
        <v>4</v>
      </c>
      <c r="C26" s="139">
        <v>1.3605442176870748E-2</v>
      </c>
      <c r="D26" s="139"/>
      <c r="E26" s="145" t="s">
        <v>16</v>
      </c>
      <c r="F26" s="140">
        <v>5.3602903259526236E-3</v>
      </c>
      <c r="G26" s="108"/>
      <c r="H26" s="145" t="s">
        <v>16</v>
      </c>
      <c r="I26" s="140">
        <v>9.730538922155689E-3</v>
      </c>
      <c r="J26" s="108"/>
      <c r="K26" s="145" t="s">
        <v>16</v>
      </c>
      <c r="L26" s="140">
        <v>9.9667774086378731E-3</v>
      </c>
      <c r="M26" s="108"/>
      <c r="N26" s="145" t="s">
        <v>16</v>
      </c>
      <c r="O26" s="140">
        <v>7.575757575757576E-3</v>
      </c>
      <c r="P26" s="108"/>
      <c r="R26" s="246"/>
    </row>
    <row r="27" spans="1:19" s="142" customFormat="1" ht="15" customHeight="1" outlineLevel="2">
      <c r="A27" s="143" t="s">
        <v>75</v>
      </c>
      <c r="B27" s="144">
        <v>3</v>
      </c>
      <c r="C27" s="140">
        <v>1.020408163265306E-2</v>
      </c>
      <c r="D27" s="139"/>
      <c r="E27" s="247" t="s">
        <v>140</v>
      </c>
      <c r="F27" s="140">
        <v>2.3669889361698829E-3</v>
      </c>
      <c r="G27" s="108"/>
      <c r="H27" s="248" t="s">
        <v>137</v>
      </c>
      <c r="I27" s="140">
        <v>7.4850299401197605E-3</v>
      </c>
      <c r="J27" s="108"/>
      <c r="K27" s="143" t="s">
        <v>75</v>
      </c>
      <c r="L27" s="140">
        <v>5.8139534883720929E-3</v>
      </c>
      <c r="M27" s="108"/>
      <c r="N27" s="143" t="s">
        <v>75</v>
      </c>
      <c r="O27" s="140">
        <v>7.575757575757576E-3</v>
      </c>
      <c r="P27" s="108"/>
    </row>
    <row r="28" spans="1:19" s="54" customFormat="1" ht="15.6" customHeight="1" outlineLevel="2">
      <c r="B28" s="196"/>
      <c r="C28" s="191">
        <f>SUM(C24:C27)</f>
        <v>5.7823129251700682E-2</v>
      </c>
      <c r="D28" s="81"/>
      <c r="E28" s="81"/>
      <c r="F28" s="191">
        <f>SUM(F24:F27)</f>
        <v>1.8706980354526177E-2</v>
      </c>
      <c r="G28" s="472"/>
      <c r="H28" s="81"/>
      <c r="I28" s="191">
        <f>SUM(I24:I27)</f>
        <v>5.239520958083832E-2</v>
      </c>
      <c r="J28" s="136"/>
      <c r="K28" s="81"/>
      <c r="L28" s="191">
        <f>SUM(L24:L27)</f>
        <v>5.3156146179401995E-2</v>
      </c>
      <c r="M28" s="472"/>
      <c r="N28" s="249" t="s">
        <v>141</v>
      </c>
      <c r="O28" s="140">
        <v>7.575757575757576E-3</v>
      </c>
      <c r="P28" s="108"/>
    </row>
    <row r="29" spans="1:19" s="54" customFormat="1" ht="15.6" customHeight="1" outlineLevel="2">
      <c r="A29" s="222"/>
      <c r="B29" s="196"/>
      <c r="C29" s="246"/>
      <c r="D29" s="142"/>
      <c r="G29" s="222"/>
      <c r="H29" s="142"/>
      <c r="I29" s="246"/>
      <c r="J29" s="142"/>
      <c r="K29" s="142"/>
      <c r="L29" s="246"/>
      <c r="M29" s="81"/>
      <c r="N29" s="250"/>
      <c r="O29" s="191">
        <f>SUM(O24:O28)</f>
        <v>3.787878787878788E-2</v>
      </c>
      <c r="P29" s="142"/>
    </row>
    <row r="30" spans="1:19" s="54" customFormat="1" outlineLevel="1">
      <c r="A30" s="251" t="s">
        <v>142</v>
      </c>
      <c r="C30" s="136"/>
      <c r="E30" s="112"/>
      <c r="F30" s="108"/>
      <c r="I30" s="136"/>
    </row>
    <row r="31" spans="1:19" s="527" customFormat="1"/>
    <row r="32" spans="1:19" s="451" customFormat="1" ht="16.2" customHeight="1">
      <c r="A32" s="526">
        <v>43646</v>
      </c>
      <c r="B32" s="526"/>
      <c r="C32" s="526"/>
      <c r="D32" s="526"/>
      <c r="E32" s="526"/>
      <c r="F32" s="526"/>
      <c r="G32" s="526"/>
      <c r="H32" s="526"/>
      <c r="I32" s="526"/>
      <c r="J32" s="243"/>
      <c r="K32" s="243"/>
      <c r="L32" s="243"/>
      <c r="M32" s="243"/>
      <c r="N32" s="243"/>
      <c r="O32" s="243"/>
      <c r="P32" s="222"/>
      <c r="Q32" s="450"/>
      <c r="R32" s="450"/>
      <c r="S32" s="450"/>
    </row>
    <row r="33" spans="1:19" s="451" customFormat="1" ht="48.6" hidden="1" customHeight="1" outlineLevel="1" thickBot="1">
      <c r="A33" s="55" t="s">
        <v>22</v>
      </c>
      <c r="B33" s="56" t="s">
        <v>133</v>
      </c>
      <c r="C33" s="190" t="s">
        <v>40</v>
      </c>
      <c r="D33" s="115"/>
      <c r="E33" s="55" t="s">
        <v>22</v>
      </c>
      <c r="F33" s="189" t="s">
        <v>41</v>
      </c>
      <c r="G33" s="115"/>
      <c r="H33" s="55" t="s">
        <v>22</v>
      </c>
      <c r="I33" s="186" t="s">
        <v>130</v>
      </c>
      <c r="J33" s="115"/>
      <c r="K33" s="185" t="s">
        <v>22</v>
      </c>
      <c r="L33" s="188" t="s">
        <v>131</v>
      </c>
      <c r="M33" s="115"/>
      <c r="N33" s="185" t="s">
        <v>22</v>
      </c>
      <c r="O33" s="187" t="s">
        <v>132</v>
      </c>
      <c r="P33" s="115"/>
      <c r="Q33" s="450"/>
      <c r="R33" s="450"/>
      <c r="S33" s="450"/>
    </row>
    <row r="34" spans="1:19" s="184" customFormat="1" ht="15" hidden="1" customHeight="1" outlineLevel="1">
      <c r="A34" s="176" t="s">
        <v>18</v>
      </c>
      <c r="B34" s="177">
        <v>209</v>
      </c>
      <c r="C34" s="178">
        <v>0.70847457627118648</v>
      </c>
      <c r="D34" s="179"/>
      <c r="E34" s="176" t="s">
        <v>18</v>
      </c>
      <c r="F34" s="178">
        <v>0.80989619484636199</v>
      </c>
      <c r="G34" s="179"/>
      <c r="H34" s="176" t="s">
        <v>18</v>
      </c>
      <c r="I34" s="178">
        <v>0.71504965622612682</v>
      </c>
      <c r="J34" s="179"/>
      <c r="K34" s="176" t="s">
        <v>18</v>
      </c>
      <c r="L34" s="178">
        <v>0.70750647109577225</v>
      </c>
      <c r="M34" s="179"/>
      <c r="N34" s="176" t="s">
        <v>18</v>
      </c>
      <c r="O34" s="178">
        <v>0.77333333333333332</v>
      </c>
      <c r="P34" s="179"/>
      <c r="Q34" s="450"/>
      <c r="R34" s="450"/>
      <c r="S34" s="450"/>
    </row>
    <row r="35" spans="1:19" s="57" customFormat="1" ht="15" hidden="1" customHeight="1" outlineLevel="1">
      <c r="A35" s="109" t="s">
        <v>14</v>
      </c>
      <c r="B35" s="110">
        <v>19</v>
      </c>
      <c r="C35" s="111">
        <v>6.4406779661016947E-2</v>
      </c>
      <c r="D35" s="108"/>
      <c r="E35" s="109" t="s">
        <v>14</v>
      </c>
      <c r="F35" s="111">
        <v>6.0075133166571551E-2</v>
      </c>
      <c r="G35" s="108"/>
      <c r="H35" s="109" t="s">
        <v>14</v>
      </c>
      <c r="I35" s="111">
        <v>6.9518716577540107E-2</v>
      </c>
      <c r="J35" s="108"/>
      <c r="K35" s="109" t="s">
        <v>14</v>
      </c>
      <c r="L35" s="111">
        <v>6.9025021570319242E-2</v>
      </c>
      <c r="M35" s="108"/>
      <c r="N35" s="109" t="s">
        <v>14</v>
      </c>
      <c r="O35" s="111">
        <v>7.3333333333333334E-2</v>
      </c>
      <c r="P35" s="108"/>
      <c r="Q35" s="450"/>
      <c r="R35" s="450"/>
      <c r="S35" s="450"/>
    </row>
    <row r="36" spans="1:19" s="57" customFormat="1" ht="15" hidden="1" customHeight="1" outlineLevel="1">
      <c r="A36" s="109" t="s">
        <v>17</v>
      </c>
      <c r="B36" s="110">
        <v>19</v>
      </c>
      <c r="C36" s="111">
        <v>6.4406779661016947E-2</v>
      </c>
      <c r="D36" s="108"/>
      <c r="E36" s="109" t="s">
        <v>17</v>
      </c>
      <c r="F36" s="111">
        <v>4.6844128359535088E-2</v>
      </c>
      <c r="G36" s="108"/>
      <c r="H36" s="109" t="s">
        <v>17</v>
      </c>
      <c r="I36" s="111">
        <v>6.1879297173414824E-2</v>
      </c>
      <c r="J36" s="108"/>
      <c r="K36" s="109" t="s">
        <v>17</v>
      </c>
      <c r="L36" s="111">
        <v>6.0396893874029335E-2</v>
      </c>
      <c r="M36" s="108"/>
      <c r="N36" s="109" t="s">
        <v>17</v>
      </c>
      <c r="O36" s="111">
        <v>7.3333333333333334E-2</v>
      </c>
      <c r="P36" s="108"/>
      <c r="Q36" s="450"/>
      <c r="R36" s="450"/>
      <c r="S36" s="450"/>
    </row>
    <row r="37" spans="1:19" s="57" customFormat="1" ht="15" hidden="1" customHeight="1" outlineLevel="1">
      <c r="A37" s="211" t="s">
        <v>56</v>
      </c>
      <c r="B37" s="110">
        <v>10</v>
      </c>
      <c r="C37" s="111">
        <v>3.3898305084745763E-2</v>
      </c>
      <c r="D37" s="108"/>
      <c r="E37" s="211" t="s">
        <v>56</v>
      </c>
      <c r="F37" s="111">
        <v>4.0868318437743439E-2</v>
      </c>
      <c r="G37" s="108"/>
      <c r="H37" s="211" t="s">
        <v>56</v>
      </c>
      <c r="I37" s="111">
        <v>5.5767761650114593E-2</v>
      </c>
      <c r="J37" s="108"/>
      <c r="K37" s="211" t="s">
        <v>56</v>
      </c>
      <c r="L37" s="111">
        <v>6.2985332182916312E-2</v>
      </c>
      <c r="M37" s="108"/>
      <c r="N37" s="244" t="s">
        <v>137</v>
      </c>
      <c r="O37" s="111">
        <v>2.6666666666666668E-2</v>
      </c>
      <c r="P37" s="108"/>
      <c r="Q37" s="450"/>
      <c r="R37" s="450"/>
      <c r="S37" s="450"/>
    </row>
    <row r="38" spans="1:19" s="57" customFormat="1" ht="15" hidden="1" customHeight="1" outlineLevel="1">
      <c r="A38" s="135" t="s">
        <v>16</v>
      </c>
      <c r="B38" s="110">
        <v>7</v>
      </c>
      <c r="C38" s="111">
        <v>2.3728813559322035E-2</v>
      </c>
      <c r="D38" s="108"/>
      <c r="E38" s="134" t="s">
        <v>35</v>
      </c>
      <c r="F38" s="111">
        <v>2.0036783991250643E-2</v>
      </c>
      <c r="G38" s="108"/>
      <c r="H38" s="195" t="s">
        <v>57</v>
      </c>
      <c r="I38" s="111">
        <v>3.0557677616501147E-2</v>
      </c>
      <c r="J38" s="108"/>
      <c r="K38" s="195" t="s">
        <v>57</v>
      </c>
      <c r="L38" s="111">
        <v>3.1924072476272651E-2</v>
      </c>
      <c r="M38" s="108"/>
      <c r="N38" s="195" t="s">
        <v>57</v>
      </c>
      <c r="O38" s="111">
        <v>0.02</v>
      </c>
      <c r="P38" s="108"/>
      <c r="Q38" s="450"/>
      <c r="R38" s="450"/>
      <c r="S38" s="450"/>
    </row>
    <row r="39" spans="1:19" s="184" customFormat="1" ht="15" hidden="1" customHeight="1" outlineLevel="1" thickBot="1">
      <c r="A39" s="181" t="s">
        <v>71</v>
      </c>
      <c r="B39" s="182">
        <v>31</v>
      </c>
      <c r="C39" s="183">
        <v>0.10508474576271186</v>
      </c>
      <c r="D39" s="179"/>
      <c r="E39" s="181" t="s">
        <v>88</v>
      </c>
      <c r="F39" s="183">
        <v>2.2279441198537309E-2</v>
      </c>
      <c r="G39" s="179"/>
      <c r="H39" s="181" t="s">
        <v>88</v>
      </c>
      <c r="I39" s="183">
        <v>6.7226890756302504E-2</v>
      </c>
      <c r="J39" s="179"/>
      <c r="K39" s="181" t="s">
        <v>88</v>
      </c>
      <c r="L39" s="183">
        <v>6.8162208800690238E-2</v>
      </c>
      <c r="M39" s="179"/>
      <c r="N39" s="181" t="s">
        <v>88</v>
      </c>
      <c r="O39" s="183">
        <v>3.3333333333333326E-2</v>
      </c>
      <c r="P39" s="413"/>
      <c r="Q39" s="450"/>
      <c r="R39" s="450"/>
      <c r="S39" s="450"/>
    </row>
    <row r="40" spans="1:19" s="142" customFormat="1" ht="15" hidden="1" customHeight="1" outlineLevel="2">
      <c r="A40" s="137" t="s">
        <v>57</v>
      </c>
      <c r="B40" s="138">
        <v>5</v>
      </c>
      <c r="C40" s="139">
        <v>1.6949152542372881E-2</v>
      </c>
      <c r="D40" s="139"/>
      <c r="E40" s="141" t="s">
        <v>15</v>
      </c>
      <c r="F40" s="140">
        <v>6.0253117098628978E-3</v>
      </c>
      <c r="G40" s="139"/>
      <c r="H40" s="146" t="s">
        <v>35</v>
      </c>
      <c r="I40" s="111">
        <v>2.1390374331550801E-2</v>
      </c>
      <c r="J40" s="139"/>
      <c r="K40" s="146" t="s">
        <v>35</v>
      </c>
      <c r="L40" s="111">
        <v>2.3295944779982744E-2</v>
      </c>
      <c r="M40" s="139"/>
      <c r="N40" s="146" t="s">
        <v>35</v>
      </c>
      <c r="O40" s="111">
        <v>6.6666666666666671E-3</v>
      </c>
      <c r="P40" s="139"/>
      <c r="Q40" s="450"/>
      <c r="R40" s="450"/>
      <c r="S40" s="450"/>
    </row>
    <row r="41" spans="1:19" s="142" customFormat="1" ht="15" hidden="1" customHeight="1" outlineLevel="2">
      <c r="A41" s="141" t="s">
        <v>15</v>
      </c>
      <c r="B41" s="144">
        <v>5</v>
      </c>
      <c r="C41" s="140">
        <v>1.6949152542372881E-2</v>
      </c>
      <c r="D41" s="139"/>
      <c r="E41" s="137" t="s">
        <v>57</v>
      </c>
      <c r="F41" s="140">
        <v>4.0681243264613443E-3</v>
      </c>
      <c r="G41" s="412"/>
      <c r="H41" s="141" t="s">
        <v>15</v>
      </c>
      <c r="I41" s="140">
        <v>1.4514896867838044E-2</v>
      </c>
      <c r="J41" s="412"/>
      <c r="K41" s="141" t="s">
        <v>15</v>
      </c>
      <c r="L41" s="140">
        <v>1.5530629853321829E-2</v>
      </c>
      <c r="M41" s="414"/>
      <c r="N41" s="141" t="s">
        <v>15</v>
      </c>
      <c r="O41" s="140">
        <v>6.6666666666666671E-3</v>
      </c>
      <c r="P41" s="412"/>
      <c r="Q41" s="450"/>
      <c r="R41" s="450"/>
      <c r="S41" s="450"/>
    </row>
    <row r="42" spans="1:19" s="142" customFormat="1" ht="15" hidden="1" customHeight="1" outlineLevel="2">
      <c r="A42" s="146" t="s">
        <v>35</v>
      </c>
      <c r="B42" s="138">
        <v>4</v>
      </c>
      <c r="C42" s="139">
        <v>1.3559322033898305E-2</v>
      </c>
      <c r="D42" s="139"/>
      <c r="E42" s="145" t="s">
        <v>16</v>
      </c>
      <c r="F42" s="140">
        <v>5.3897388330220184E-3</v>
      </c>
      <c r="G42" s="246"/>
      <c r="H42" s="145" t="s">
        <v>16</v>
      </c>
      <c r="I42" s="140">
        <v>9.9312452253628725E-3</v>
      </c>
      <c r="J42" s="246"/>
      <c r="K42" s="145" t="s">
        <v>16</v>
      </c>
      <c r="L42" s="140">
        <v>1.0353753235547885E-2</v>
      </c>
      <c r="M42" s="415"/>
      <c r="N42" s="145" t="s">
        <v>16</v>
      </c>
      <c r="O42" s="140">
        <v>6.6666666666666671E-3</v>
      </c>
      <c r="P42" s="246"/>
      <c r="R42" s="246"/>
    </row>
    <row r="43" spans="1:19" s="142" customFormat="1" ht="15" hidden="1" customHeight="1" outlineLevel="2">
      <c r="A43" s="143" t="s">
        <v>75</v>
      </c>
      <c r="B43" s="144">
        <v>3</v>
      </c>
      <c r="C43" s="140">
        <v>1.0169491525423728E-2</v>
      </c>
      <c r="D43" s="139"/>
      <c r="E43" s="247" t="s">
        <v>140</v>
      </c>
      <c r="F43" s="140">
        <v>2.3730566581724889E-3</v>
      </c>
      <c r="G43" s="139"/>
      <c r="H43" s="248" t="s">
        <v>137</v>
      </c>
      <c r="I43" s="140">
        <v>7.6394194041252868E-3</v>
      </c>
      <c r="J43" s="139"/>
      <c r="K43" s="143" t="s">
        <v>75</v>
      </c>
      <c r="L43" s="140">
        <v>6.0396893874029335E-3</v>
      </c>
      <c r="M43" s="139"/>
      <c r="N43" s="143" t="s">
        <v>75</v>
      </c>
      <c r="O43" s="140">
        <v>6.6666666666666671E-3</v>
      </c>
      <c r="P43" s="139"/>
    </row>
    <row r="44" spans="1:19" s="451" customFormat="1" ht="15.6" hidden="1" customHeight="1" outlineLevel="2">
      <c r="B44" s="196"/>
      <c r="C44" s="191">
        <f>SUM(C40:C43)</f>
        <v>5.7627118644067797E-2</v>
      </c>
      <c r="D44" s="81"/>
      <c r="E44" s="81"/>
      <c r="F44" s="191">
        <f>SUM(F40:F43)</f>
        <v>1.7856231527518751E-2</v>
      </c>
      <c r="G44" s="136"/>
      <c r="H44" s="81"/>
      <c r="I44" s="191">
        <f>SUM(I40:I43)</f>
        <v>5.3475935828876997E-2</v>
      </c>
      <c r="J44" s="136"/>
      <c r="K44" s="81"/>
      <c r="L44" s="191">
        <f>SUM(L40:L43)</f>
        <v>5.5220017256255388E-2</v>
      </c>
      <c r="M44" s="136"/>
      <c r="N44" s="249" t="s">
        <v>141</v>
      </c>
      <c r="O44" s="140">
        <v>6.6666666666666671E-3</v>
      </c>
      <c r="P44" s="136"/>
    </row>
    <row r="45" spans="1:19" s="54" customFormat="1" ht="15.6" hidden="1" customHeight="1" outlineLevel="2">
      <c r="A45" s="222"/>
      <c r="B45" s="196"/>
      <c r="C45" s="246"/>
      <c r="D45" s="142"/>
      <c r="G45" s="222"/>
      <c r="H45" s="142"/>
      <c r="I45" s="246"/>
      <c r="J45" s="142"/>
      <c r="K45" s="142"/>
      <c r="L45" s="246"/>
      <c r="M45" s="81"/>
      <c r="N45" s="250"/>
      <c r="O45" s="191">
        <f>SUM(O40:O44)</f>
        <v>3.3333333333333333E-2</v>
      </c>
      <c r="P45" s="81"/>
    </row>
    <row r="46" spans="1:19" s="54" customFormat="1" hidden="1" outlineLevel="1">
      <c r="A46" s="251" t="s">
        <v>142</v>
      </c>
      <c r="C46" s="136"/>
      <c r="E46" s="112"/>
      <c r="F46" s="108"/>
      <c r="I46" s="136"/>
    </row>
    <row r="47" spans="1:19" s="527" customFormat="1" collapsed="1"/>
    <row r="48" spans="1:19" s="54" customFormat="1" ht="16.2" customHeight="1">
      <c r="A48" s="526">
        <v>43465</v>
      </c>
      <c r="B48" s="526"/>
      <c r="C48" s="526"/>
      <c r="D48" s="526"/>
      <c r="E48" s="526"/>
      <c r="F48" s="526"/>
      <c r="G48" s="526"/>
      <c r="H48" s="526"/>
      <c r="I48" s="526"/>
      <c r="J48" s="243"/>
      <c r="K48" s="243"/>
      <c r="L48" s="243"/>
      <c r="M48" s="243"/>
      <c r="N48" s="243"/>
      <c r="O48" s="243"/>
      <c r="P48" s="222"/>
      <c r="Q48" s="1"/>
      <c r="R48" s="1"/>
      <c r="S48" s="1"/>
    </row>
    <row r="49" spans="1:19" s="54" customFormat="1" ht="48.6" hidden="1" customHeight="1" outlineLevel="1" thickBot="1">
      <c r="A49" s="55" t="s">
        <v>22</v>
      </c>
      <c r="B49" s="56" t="s">
        <v>133</v>
      </c>
      <c r="C49" s="190" t="s">
        <v>40</v>
      </c>
      <c r="D49" s="115"/>
      <c r="E49" s="55" t="s">
        <v>22</v>
      </c>
      <c r="F49" s="189" t="s">
        <v>41</v>
      </c>
      <c r="G49" s="115"/>
      <c r="H49" s="55" t="s">
        <v>22</v>
      </c>
      <c r="I49" s="186" t="s">
        <v>130</v>
      </c>
      <c r="J49" s="115"/>
      <c r="K49" s="185" t="s">
        <v>22</v>
      </c>
      <c r="L49" s="188" t="s">
        <v>131</v>
      </c>
      <c r="M49" s="115"/>
      <c r="N49" s="185" t="s">
        <v>22</v>
      </c>
      <c r="O49" s="187" t="s">
        <v>132</v>
      </c>
      <c r="P49" s="115"/>
      <c r="Q49" s="1"/>
      <c r="R49" s="1"/>
      <c r="S49" s="1"/>
    </row>
    <row r="50" spans="1:19" s="184" customFormat="1" ht="15" hidden="1" customHeight="1" outlineLevel="1">
      <c r="A50" s="176" t="s">
        <v>18</v>
      </c>
      <c r="B50" s="177">
        <v>210</v>
      </c>
      <c r="C50" s="178">
        <v>0.70945945945945943</v>
      </c>
      <c r="D50" s="179"/>
      <c r="E50" s="176" t="s">
        <v>18</v>
      </c>
      <c r="F50" s="178">
        <v>0.80707159208228341</v>
      </c>
      <c r="G50" s="179"/>
      <c r="H50" s="176" t="s">
        <v>18</v>
      </c>
      <c r="I50" s="178">
        <v>0.71717171717171713</v>
      </c>
      <c r="J50" s="179"/>
      <c r="K50" s="176" t="s">
        <v>18</v>
      </c>
      <c r="L50" s="178">
        <v>0.70962047661076788</v>
      </c>
      <c r="M50" s="179"/>
      <c r="N50" s="176" t="s">
        <v>18</v>
      </c>
      <c r="O50" s="178">
        <v>0.77272727272727271</v>
      </c>
      <c r="P50" s="179"/>
      <c r="Q50" s="1"/>
      <c r="R50" s="1"/>
      <c r="S50" s="1"/>
    </row>
    <row r="51" spans="1:19" s="57" customFormat="1" ht="15" hidden="1" customHeight="1" outlineLevel="1">
      <c r="A51" s="109" t="s">
        <v>14</v>
      </c>
      <c r="B51" s="110">
        <v>19</v>
      </c>
      <c r="C51" s="111">
        <v>6.4189189189189186E-2</v>
      </c>
      <c r="D51" s="108"/>
      <c r="E51" s="109" t="s">
        <v>14</v>
      </c>
      <c r="F51" s="111">
        <v>6.7276880109268328E-2</v>
      </c>
      <c r="G51" s="108"/>
      <c r="H51" s="109" t="s">
        <v>14</v>
      </c>
      <c r="I51" s="111">
        <v>7.303807303807304E-2</v>
      </c>
      <c r="J51" s="108"/>
      <c r="K51" s="109" t="s">
        <v>14</v>
      </c>
      <c r="L51" s="111">
        <v>7.3256840247131513E-2</v>
      </c>
      <c r="M51" s="108"/>
      <c r="N51" s="109" t="s">
        <v>14</v>
      </c>
      <c r="O51" s="111">
        <v>7.1428571428571425E-2</v>
      </c>
      <c r="P51" s="108"/>
      <c r="Q51" s="1"/>
      <c r="R51" s="1"/>
      <c r="S51" s="1"/>
    </row>
    <row r="52" spans="1:19" s="57" customFormat="1" ht="15" hidden="1" customHeight="1" outlineLevel="1">
      <c r="A52" s="109" t="s">
        <v>17</v>
      </c>
      <c r="B52" s="110">
        <v>19</v>
      </c>
      <c r="C52" s="111">
        <v>6.4189189189189186E-2</v>
      </c>
      <c r="D52" s="108"/>
      <c r="E52" s="109" t="s">
        <v>17</v>
      </c>
      <c r="F52" s="111">
        <v>4.0841083881793909E-2</v>
      </c>
      <c r="G52" s="108"/>
      <c r="H52" s="109" t="s">
        <v>17</v>
      </c>
      <c r="I52" s="111">
        <v>6.1383061383061384E-2</v>
      </c>
      <c r="J52" s="108"/>
      <c r="K52" s="109" t="s">
        <v>17</v>
      </c>
      <c r="L52" s="111">
        <v>6.0017652250661961E-2</v>
      </c>
      <c r="M52" s="108"/>
      <c r="N52" s="109" t="s">
        <v>17</v>
      </c>
      <c r="O52" s="111">
        <v>7.1428571428571425E-2</v>
      </c>
      <c r="P52" s="108"/>
      <c r="Q52" s="1"/>
      <c r="R52" s="1"/>
      <c r="S52" s="1"/>
    </row>
    <row r="53" spans="1:19" s="57" customFormat="1" ht="15" hidden="1" customHeight="1" outlineLevel="1">
      <c r="A53" s="211" t="s">
        <v>56</v>
      </c>
      <c r="B53" s="110">
        <v>10</v>
      </c>
      <c r="C53" s="111">
        <v>3.3783783783783786E-2</v>
      </c>
      <c r="D53" s="108"/>
      <c r="E53" s="211" t="s">
        <v>56</v>
      </c>
      <c r="F53" s="111">
        <v>3.8184908660885544E-2</v>
      </c>
      <c r="G53" s="108"/>
      <c r="H53" s="211" t="s">
        <v>56</v>
      </c>
      <c r="I53" s="111">
        <v>5.2059052059052056E-2</v>
      </c>
      <c r="J53" s="108"/>
      <c r="K53" s="211" t="s">
        <v>56</v>
      </c>
      <c r="L53" s="111">
        <v>5.9135039717563988E-2</v>
      </c>
      <c r="M53" s="108"/>
      <c r="N53" s="244" t="s">
        <v>137</v>
      </c>
      <c r="O53" s="111">
        <v>2.5974025974025976E-2</v>
      </c>
      <c r="P53" s="108"/>
      <c r="Q53" s="1"/>
      <c r="R53" s="1"/>
      <c r="S53" s="1"/>
    </row>
    <row r="54" spans="1:19" s="57" customFormat="1" ht="15" hidden="1" customHeight="1" outlineLevel="1">
      <c r="A54" s="135" t="s">
        <v>16</v>
      </c>
      <c r="B54" s="110">
        <v>7</v>
      </c>
      <c r="C54" s="111">
        <v>2.364864864864865E-2</v>
      </c>
      <c r="D54" s="108"/>
      <c r="E54" s="134" t="s">
        <v>35</v>
      </c>
      <c r="F54" s="111">
        <v>2.6272094671629533E-2</v>
      </c>
      <c r="G54" s="108"/>
      <c r="H54" s="195" t="s">
        <v>57</v>
      </c>
      <c r="I54" s="111">
        <v>3.1857031857031856E-2</v>
      </c>
      <c r="J54" s="108"/>
      <c r="K54" s="195" t="s">
        <v>57</v>
      </c>
      <c r="L54" s="111">
        <v>3.3539276257722857E-2</v>
      </c>
      <c r="M54" s="108"/>
      <c r="N54" s="195" t="s">
        <v>57</v>
      </c>
      <c r="O54" s="111">
        <v>1.948051948051948E-2</v>
      </c>
      <c r="P54" s="108"/>
      <c r="Q54" s="1"/>
      <c r="R54" s="1"/>
      <c r="S54" s="1"/>
    </row>
    <row r="55" spans="1:19" s="184" customFormat="1" ht="15" hidden="1" customHeight="1" outlineLevel="1" thickBot="1">
      <c r="A55" s="181" t="s">
        <v>71</v>
      </c>
      <c r="B55" s="182">
        <v>31</v>
      </c>
      <c r="C55" s="183">
        <v>0.10472972972972973</v>
      </c>
      <c r="D55" s="179"/>
      <c r="E55" s="181" t="s">
        <v>88</v>
      </c>
      <c r="F55" s="183">
        <v>2.0353440594139349E-2</v>
      </c>
      <c r="G55" s="179"/>
      <c r="H55" s="181" t="s">
        <v>88</v>
      </c>
      <c r="I55" s="183">
        <v>6.4491064491064565E-2</v>
      </c>
      <c r="J55" s="179"/>
      <c r="K55" s="181" t="s">
        <v>88</v>
      </c>
      <c r="L55" s="183">
        <v>6.4430714916151821E-2</v>
      </c>
      <c r="M55" s="179"/>
      <c r="N55" s="181" t="s">
        <v>88</v>
      </c>
      <c r="O55" s="183">
        <v>3.8961038961039085E-2</v>
      </c>
      <c r="P55" s="179"/>
      <c r="Q55" s="1"/>
      <c r="R55" s="1"/>
      <c r="S55" s="1"/>
    </row>
    <row r="56" spans="1:19" s="142" customFormat="1" ht="15" hidden="1" customHeight="1" outlineLevel="2">
      <c r="A56" s="137" t="s">
        <v>57</v>
      </c>
      <c r="B56" s="138">
        <v>5</v>
      </c>
      <c r="C56" s="139">
        <v>1.6891891891891893E-2</v>
      </c>
      <c r="D56" s="139"/>
      <c r="E56" s="141" t="s">
        <v>15</v>
      </c>
      <c r="F56" s="140">
        <v>5.8217214717942592E-3</v>
      </c>
      <c r="G56" s="139"/>
      <c r="H56" s="146" t="s">
        <v>35</v>
      </c>
      <c r="I56" s="111">
        <v>2.2533022533022532E-2</v>
      </c>
      <c r="J56" s="139"/>
      <c r="K56" s="146" t="s">
        <v>35</v>
      </c>
      <c r="L56" s="111">
        <v>2.3830538393645191E-2</v>
      </c>
      <c r="M56" s="139"/>
      <c r="N56" s="146" t="s">
        <v>35</v>
      </c>
      <c r="O56" s="111">
        <v>1.2987012987012988E-2</v>
      </c>
      <c r="P56" s="139"/>
      <c r="Q56" s="1"/>
      <c r="R56" s="1"/>
      <c r="S56" s="1"/>
    </row>
    <row r="57" spans="1:19" s="142" customFormat="1" ht="15" hidden="1" customHeight="1" outlineLevel="2">
      <c r="A57" s="141" t="s">
        <v>15</v>
      </c>
      <c r="B57" s="144">
        <v>5</v>
      </c>
      <c r="C57" s="140">
        <v>1.6891891891891893E-2</v>
      </c>
      <c r="D57" s="139"/>
      <c r="E57" s="145" t="s">
        <v>16</v>
      </c>
      <c r="F57" s="140">
        <v>3.9285712349481838E-3</v>
      </c>
      <c r="G57" s="245"/>
      <c r="H57" s="141" t="s">
        <v>15</v>
      </c>
      <c r="I57" s="140">
        <v>1.0878010878010878E-2</v>
      </c>
      <c r="J57" s="139"/>
      <c r="K57" s="141" t="s">
        <v>15</v>
      </c>
      <c r="L57" s="140">
        <v>1.1473962930273611E-2</v>
      </c>
      <c r="M57" s="139"/>
      <c r="N57" s="141" t="s">
        <v>15</v>
      </c>
      <c r="O57" s="140">
        <v>6.4935064935064939E-3</v>
      </c>
      <c r="P57" s="139"/>
      <c r="Q57" s="1"/>
      <c r="R57" s="1"/>
      <c r="S57" s="1"/>
    </row>
    <row r="58" spans="1:19" s="142" customFormat="1" ht="15" hidden="1" customHeight="1" outlineLevel="2">
      <c r="A58" s="146" t="s">
        <v>35</v>
      </c>
      <c r="B58" s="138">
        <v>4</v>
      </c>
      <c r="C58" s="139">
        <v>1.3513513513513514E-2</v>
      </c>
      <c r="D58" s="139"/>
      <c r="E58" s="137" t="s">
        <v>57</v>
      </c>
      <c r="F58" s="140">
        <v>3.8925288408836614E-3</v>
      </c>
      <c r="H58" s="145" t="s">
        <v>16</v>
      </c>
      <c r="I58" s="140">
        <v>9.324009324009324E-3</v>
      </c>
      <c r="J58" s="139"/>
      <c r="K58" s="145" t="s">
        <v>16</v>
      </c>
      <c r="L58" s="140">
        <v>9.7087378640776691E-3</v>
      </c>
      <c r="M58" s="139"/>
      <c r="N58" s="145" t="s">
        <v>16</v>
      </c>
      <c r="O58" s="140">
        <v>6.4935064935064939E-3</v>
      </c>
      <c r="P58" s="139"/>
      <c r="R58" s="246"/>
    </row>
    <row r="59" spans="1:19" s="142" customFormat="1" ht="15" hidden="1" customHeight="1" outlineLevel="2">
      <c r="A59" s="143" t="s">
        <v>75</v>
      </c>
      <c r="B59" s="144">
        <v>3</v>
      </c>
      <c r="C59" s="140">
        <v>1.0135135135135136E-2</v>
      </c>
      <c r="D59" s="139"/>
      <c r="E59" s="247" t="s">
        <v>140</v>
      </c>
      <c r="F59" s="140">
        <v>2.3984620860210935E-3</v>
      </c>
      <c r="G59" s="139"/>
      <c r="H59" s="248" t="s">
        <v>137</v>
      </c>
      <c r="I59" s="140">
        <v>7.77000777000777E-3</v>
      </c>
      <c r="J59" s="139"/>
      <c r="K59" s="143" t="s">
        <v>75</v>
      </c>
      <c r="L59" s="140">
        <v>6.1782877316857903E-3</v>
      </c>
      <c r="M59" s="139"/>
      <c r="N59" s="143" t="s">
        <v>75</v>
      </c>
      <c r="O59" s="140">
        <v>6.4935064935064939E-3</v>
      </c>
      <c r="P59" s="139"/>
    </row>
    <row r="60" spans="1:19" s="54" customFormat="1" ht="15.6" hidden="1" customHeight="1" outlineLevel="2">
      <c r="B60" s="196"/>
      <c r="C60" s="191">
        <f>SUM(C56:C59)</f>
        <v>5.7432432432432436E-2</v>
      </c>
      <c r="D60" s="81"/>
      <c r="E60" s="81"/>
      <c r="F60" s="191">
        <f>SUM(F56:F59)</f>
        <v>1.6041283633647197E-2</v>
      </c>
      <c r="H60" s="81"/>
      <c r="I60" s="191">
        <f>SUM(I56:I59)</f>
        <v>5.0505050505050504E-2</v>
      </c>
      <c r="J60" s="81"/>
      <c r="K60" s="81"/>
      <c r="L60" s="191">
        <f>SUM(L56:L59)</f>
        <v>5.1191526919682269E-2</v>
      </c>
      <c r="M60" s="81"/>
      <c r="N60" s="249" t="s">
        <v>141</v>
      </c>
      <c r="O60" s="140">
        <v>6.4935064935064939E-3</v>
      </c>
      <c r="P60" s="81"/>
    </row>
    <row r="61" spans="1:19" s="54" customFormat="1" ht="15.6" hidden="1" customHeight="1" outlineLevel="1" collapsed="1">
      <c r="A61" s="251" t="s">
        <v>142</v>
      </c>
      <c r="B61" s="196"/>
      <c r="C61" s="246"/>
      <c r="D61" s="142"/>
      <c r="E61" s="142"/>
      <c r="F61" s="246"/>
      <c r="G61" s="222"/>
      <c r="H61" s="142"/>
      <c r="I61" s="246"/>
      <c r="J61" s="142"/>
      <c r="K61" s="142"/>
      <c r="L61" s="246"/>
      <c r="M61" s="81"/>
      <c r="N61" s="250"/>
      <c r="O61" s="191">
        <f>SUM(O56:O60)</f>
        <v>3.8961038961038967E-2</v>
      </c>
      <c r="P61" s="81"/>
    </row>
    <row r="62" spans="1:19" s="54" customFormat="1" hidden="1" outlineLevel="1">
      <c r="C62" s="136"/>
      <c r="E62" s="112"/>
      <c r="F62" s="108"/>
      <c r="I62" s="136"/>
    </row>
    <row r="63" spans="1:19" s="54" customFormat="1" collapsed="1">
      <c r="A63" s="251"/>
      <c r="C63" s="136"/>
      <c r="E63" s="112"/>
      <c r="F63" s="108"/>
      <c r="I63" s="136"/>
    </row>
    <row r="64" spans="1:19" s="54" customFormat="1">
      <c r="A64" s="526">
        <v>43373</v>
      </c>
      <c r="B64" s="526"/>
      <c r="C64" s="526"/>
      <c r="D64" s="526"/>
      <c r="E64" s="526"/>
      <c r="F64" s="526"/>
      <c r="G64" s="526"/>
      <c r="H64" s="526"/>
      <c r="I64" s="526"/>
      <c r="J64" s="243"/>
      <c r="K64" s="243"/>
      <c r="L64" s="243"/>
      <c r="M64" s="243"/>
      <c r="N64" s="243"/>
      <c r="O64" s="243"/>
      <c r="P64" s="222"/>
    </row>
    <row r="65" spans="1:17" s="54" customFormat="1" ht="48.6" hidden="1" customHeight="1" outlineLevel="1" thickBot="1">
      <c r="A65" s="55" t="s">
        <v>22</v>
      </c>
      <c r="B65" s="56" t="s">
        <v>133</v>
      </c>
      <c r="C65" s="190" t="s">
        <v>40</v>
      </c>
      <c r="D65" s="115"/>
      <c r="E65" s="55" t="s">
        <v>22</v>
      </c>
      <c r="F65" s="189" t="s">
        <v>41</v>
      </c>
      <c r="G65" s="115"/>
      <c r="H65" s="55" t="s">
        <v>22</v>
      </c>
      <c r="I65" s="186" t="s">
        <v>130</v>
      </c>
      <c r="J65" s="115"/>
      <c r="K65" s="185" t="s">
        <v>22</v>
      </c>
      <c r="L65" s="188" t="s">
        <v>131</v>
      </c>
      <c r="M65" s="115"/>
      <c r="N65" s="185" t="s">
        <v>22</v>
      </c>
      <c r="O65" s="187" t="s">
        <v>132</v>
      </c>
      <c r="P65" s="115"/>
    </row>
    <row r="66" spans="1:17" s="180" customFormat="1" ht="15" hidden="1" customHeight="1" outlineLevel="1">
      <c r="A66" s="176" t="s">
        <v>18</v>
      </c>
      <c r="B66" s="177">
        <v>207</v>
      </c>
      <c r="C66" s="178">
        <v>0.70890410958904104</v>
      </c>
      <c r="D66" s="179"/>
      <c r="E66" s="176" t="s">
        <v>18</v>
      </c>
      <c r="F66" s="178">
        <v>0.8136251188643574</v>
      </c>
      <c r="G66" s="179"/>
      <c r="H66" s="176" t="s">
        <v>18</v>
      </c>
      <c r="I66" s="178">
        <v>0.71599045346062051</v>
      </c>
      <c r="J66" s="179"/>
      <c r="K66" s="176" t="s">
        <v>18</v>
      </c>
      <c r="L66" s="178">
        <v>0.70938628158844763</v>
      </c>
      <c r="M66" s="179"/>
      <c r="N66" s="176" t="s">
        <v>18</v>
      </c>
      <c r="O66" s="178">
        <v>0.7651006711409396</v>
      </c>
      <c r="P66" s="179"/>
      <c r="Q66" s="328"/>
    </row>
    <row r="67" spans="1:17" s="252" customFormat="1" ht="15" hidden="1" customHeight="1" outlineLevel="1">
      <c r="A67" s="109" t="s">
        <v>14</v>
      </c>
      <c r="B67" s="110">
        <v>19</v>
      </c>
      <c r="C67" s="111">
        <v>6.5068493150684928E-2</v>
      </c>
      <c r="D67" s="108"/>
      <c r="E67" s="109" t="s">
        <v>14</v>
      </c>
      <c r="F67" s="111">
        <v>5.8082853026110527E-2</v>
      </c>
      <c r="G67" s="108"/>
      <c r="H67" s="109" t="s">
        <v>14</v>
      </c>
      <c r="I67" s="111">
        <v>7.3190135242641216E-2</v>
      </c>
      <c r="J67" s="108"/>
      <c r="K67" s="109" t="s">
        <v>14</v>
      </c>
      <c r="L67" s="111">
        <v>7.3104693140794222E-2</v>
      </c>
      <c r="M67" s="108"/>
      <c r="N67" s="109" t="s">
        <v>14</v>
      </c>
      <c r="O67" s="111">
        <v>7.3825503355704702E-2</v>
      </c>
      <c r="P67" s="108"/>
      <c r="Q67" s="328"/>
    </row>
    <row r="68" spans="1:17" s="57" customFormat="1" ht="15" hidden="1" customHeight="1" outlineLevel="1">
      <c r="A68" s="109" t="s">
        <v>17</v>
      </c>
      <c r="B68" s="110">
        <v>19</v>
      </c>
      <c r="C68" s="111">
        <v>6.5068493150684928E-2</v>
      </c>
      <c r="D68" s="108"/>
      <c r="E68" s="109" t="s">
        <v>17</v>
      </c>
      <c r="F68" s="111">
        <v>4.6213575458930629E-2</v>
      </c>
      <c r="G68" s="108"/>
      <c r="H68" s="109" t="s">
        <v>17</v>
      </c>
      <c r="I68" s="111">
        <v>6.2848050914876691E-2</v>
      </c>
      <c r="J68" s="108"/>
      <c r="K68" s="109" t="s">
        <v>17</v>
      </c>
      <c r="L68" s="111">
        <v>6.1371841155234655E-2</v>
      </c>
      <c r="M68" s="108"/>
      <c r="N68" s="109" t="s">
        <v>17</v>
      </c>
      <c r="O68" s="111">
        <v>7.3825503355704702E-2</v>
      </c>
      <c r="P68" s="108"/>
      <c r="Q68" s="328"/>
    </row>
    <row r="69" spans="1:17" s="57" customFormat="1" ht="15" hidden="1" customHeight="1" outlineLevel="1">
      <c r="A69" s="211" t="s">
        <v>56</v>
      </c>
      <c r="B69" s="110">
        <v>10</v>
      </c>
      <c r="C69" s="111">
        <v>3.4246575342465752E-2</v>
      </c>
      <c r="D69" s="108"/>
      <c r="E69" s="211" t="s">
        <v>56</v>
      </c>
      <c r="F69" s="111">
        <v>3.5241171733968325E-2</v>
      </c>
      <c r="G69" s="108"/>
      <c r="H69" s="211" t="s">
        <v>56</v>
      </c>
      <c r="I69" s="111">
        <v>5.3301511535401754E-2</v>
      </c>
      <c r="J69" s="108"/>
      <c r="K69" s="211" t="s">
        <v>56</v>
      </c>
      <c r="L69" s="111">
        <v>6.0469314079422382E-2</v>
      </c>
      <c r="M69" s="108"/>
      <c r="N69" s="195" t="s">
        <v>57</v>
      </c>
      <c r="O69" s="111">
        <v>2.0134228187919462E-2</v>
      </c>
      <c r="P69" s="108"/>
      <c r="Q69" s="328"/>
    </row>
    <row r="70" spans="1:17" s="57" customFormat="1" ht="15" hidden="1" customHeight="1" outlineLevel="1">
      <c r="A70" s="135" t="s">
        <v>16</v>
      </c>
      <c r="B70" s="110">
        <v>7</v>
      </c>
      <c r="C70" s="111">
        <v>2.3972602739726026E-2</v>
      </c>
      <c r="D70" s="108"/>
      <c r="E70" s="134" t="s">
        <v>35</v>
      </c>
      <c r="F70" s="111">
        <v>2.6581186082203823E-2</v>
      </c>
      <c r="G70" s="108"/>
      <c r="H70" s="195" t="s">
        <v>57</v>
      </c>
      <c r="I70" s="111">
        <v>3.0230708035003977E-2</v>
      </c>
      <c r="J70" s="108"/>
      <c r="K70" s="195" t="s">
        <v>57</v>
      </c>
      <c r="L70" s="111">
        <v>3.1588447653429601E-2</v>
      </c>
      <c r="M70" s="108"/>
      <c r="N70" s="134" t="s">
        <v>35</v>
      </c>
      <c r="O70" s="111">
        <v>1.3422818791946308E-2</v>
      </c>
      <c r="P70" s="108"/>
      <c r="Q70" s="328"/>
    </row>
    <row r="71" spans="1:17" s="184" customFormat="1" ht="15" hidden="1" customHeight="1" outlineLevel="1" thickBot="1">
      <c r="A71" s="181" t="s">
        <v>71</v>
      </c>
      <c r="B71" s="182">
        <v>30</v>
      </c>
      <c r="C71" s="183">
        <v>0.10273972602739725</v>
      </c>
      <c r="D71" s="179"/>
      <c r="E71" s="181" t="s">
        <v>88</v>
      </c>
      <c r="F71" s="183">
        <v>2.025609483442925E-2</v>
      </c>
      <c r="G71" s="426"/>
      <c r="H71" s="181" t="s">
        <v>88</v>
      </c>
      <c r="I71" s="183">
        <v>6.4439140811455964E-2</v>
      </c>
      <c r="J71" s="108"/>
      <c r="K71" s="181" t="s">
        <v>88</v>
      </c>
      <c r="L71" s="183">
        <v>6.4079422382671503E-2</v>
      </c>
      <c r="M71" s="108"/>
      <c r="N71" s="181" t="s">
        <v>88</v>
      </c>
      <c r="O71" s="183">
        <v>5.3691275167785303E-2</v>
      </c>
      <c r="P71" s="108"/>
      <c r="Q71" s="328"/>
    </row>
    <row r="72" spans="1:17" s="142" customFormat="1" ht="15" hidden="1" customHeight="1" outlineLevel="2">
      <c r="A72" s="137" t="s">
        <v>57</v>
      </c>
      <c r="B72" s="138">
        <v>5</v>
      </c>
      <c r="C72" s="139">
        <v>1.7123287671232876E-2</v>
      </c>
      <c r="D72" s="139"/>
      <c r="E72" s="141" t="s">
        <v>15</v>
      </c>
      <c r="F72" s="140">
        <v>5.285674756841839E-3</v>
      </c>
      <c r="G72" s="108"/>
      <c r="H72" s="146" t="s">
        <v>35</v>
      </c>
      <c r="I72" s="140">
        <v>2.3070803500397773E-2</v>
      </c>
      <c r="J72" s="139"/>
      <c r="K72" s="146" t="s">
        <v>35</v>
      </c>
      <c r="L72" s="140">
        <v>2.4368231046931407E-2</v>
      </c>
      <c r="M72" s="139"/>
      <c r="N72" s="248" t="s">
        <v>137</v>
      </c>
      <c r="O72" s="111">
        <v>2.6845637583892617E-2</v>
      </c>
      <c r="P72" s="108"/>
      <c r="Q72" s="328"/>
    </row>
    <row r="73" spans="1:17" s="142" customFormat="1" ht="15" hidden="1" customHeight="1" outlineLevel="2">
      <c r="A73" s="141" t="s">
        <v>15</v>
      </c>
      <c r="B73" s="144">
        <v>5</v>
      </c>
      <c r="C73" s="140">
        <v>1.7123287671232876E-2</v>
      </c>
      <c r="D73" s="139"/>
      <c r="E73" s="145" t="s">
        <v>16</v>
      </c>
      <c r="F73" s="140">
        <v>3.945828547790701E-3</v>
      </c>
      <c r="G73" s="108"/>
      <c r="H73" s="145" t="s">
        <v>16</v>
      </c>
      <c r="I73" s="140">
        <v>9.5465393794749408E-3</v>
      </c>
      <c r="J73" s="108"/>
      <c r="K73" s="145" t="s">
        <v>16</v>
      </c>
      <c r="L73" s="140">
        <v>9.9277978339350186E-3</v>
      </c>
      <c r="M73" s="108"/>
      <c r="N73" s="145" t="s">
        <v>16</v>
      </c>
      <c r="O73" s="140">
        <v>6.7114093959731542E-3</v>
      </c>
      <c r="P73" s="108"/>
    </row>
    <row r="74" spans="1:17" s="142" customFormat="1" ht="15" hidden="1" customHeight="1" outlineLevel="2">
      <c r="A74" s="146" t="s">
        <v>35</v>
      </c>
      <c r="B74" s="144">
        <v>4</v>
      </c>
      <c r="C74" s="140">
        <v>1.3698630136986301E-2</v>
      </c>
      <c r="D74" s="139"/>
      <c r="E74" s="137" t="s">
        <v>57</v>
      </c>
      <c r="F74" s="139">
        <v>3.6037284159963299E-3</v>
      </c>
      <c r="G74" s="108"/>
      <c r="H74" s="143" t="s">
        <v>75</v>
      </c>
      <c r="I74" s="139">
        <v>6.3643595863166272E-3</v>
      </c>
      <c r="J74" s="108"/>
      <c r="K74" s="143" t="s">
        <v>75</v>
      </c>
      <c r="L74" s="139">
        <v>6.3176895306859202E-3</v>
      </c>
      <c r="M74" s="108"/>
      <c r="N74" s="143" t="s">
        <v>75</v>
      </c>
      <c r="O74" s="139">
        <v>6.7114093959731542E-3</v>
      </c>
      <c r="P74" s="108"/>
    </row>
    <row r="75" spans="1:17" s="142" customFormat="1" ht="15" hidden="1" customHeight="1" outlineLevel="2">
      <c r="A75" s="143" t="s">
        <v>75</v>
      </c>
      <c r="B75" s="144">
        <v>3</v>
      </c>
      <c r="C75" s="140">
        <v>1.0273972602739725E-2</v>
      </c>
      <c r="D75" s="139"/>
      <c r="E75" s="143" t="s">
        <v>75</v>
      </c>
      <c r="F75" s="139">
        <v>1.129628351973297E-3</v>
      </c>
      <c r="G75" s="108"/>
      <c r="H75" s="141" t="s">
        <v>15</v>
      </c>
      <c r="I75" s="139">
        <v>1.1933174224343675E-2</v>
      </c>
      <c r="J75" s="108"/>
      <c r="K75" s="141" t="s">
        <v>15</v>
      </c>
      <c r="L75" s="139">
        <v>1.263537906137184E-2</v>
      </c>
      <c r="M75" s="108"/>
      <c r="N75" s="141" t="s">
        <v>15</v>
      </c>
      <c r="O75" s="139">
        <v>6.7114093959731542E-3</v>
      </c>
      <c r="P75" s="108"/>
    </row>
    <row r="76" spans="1:17" s="451" customFormat="1" ht="15.6" hidden="1" customHeight="1" outlineLevel="2">
      <c r="B76" s="196"/>
      <c r="C76" s="191">
        <f>SUM(C72:C75)</f>
        <v>5.8219178082191778E-2</v>
      </c>
      <c r="D76" s="81"/>
      <c r="E76" s="81"/>
      <c r="F76" s="191">
        <f>SUM(F72:F75)</f>
        <v>1.3964860072602166E-2</v>
      </c>
      <c r="G76" s="108"/>
      <c r="H76" s="81"/>
      <c r="I76" s="191">
        <f>SUM(I72:I75)</f>
        <v>5.0914876690533011E-2</v>
      </c>
      <c r="J76" s="108"/>
      <c r="K76" s="81"/>
      <c r="L76" s="191">
        <f>SUM(L72:L75)</f>
        <v>5.3249097472924188E-2</v>
      </c>
      <c r="M76" s="108"/>
      <c r="N76" s="81"/>
      <c r="O76" s="191">
        <f>SUM(O72:O75)</f>
        <v>4.6979865771812075E-2</v>
      </c>
      <c r="P76" s="108"/>
    </row>
    <row r="77" spans="1:17" s="54" customFormat="1" hidden="1" outlineLevel="1">
      <c r="A77" s="329" t="s">
        <v>142</v>
      </c>
      <c r="C77" s="136"/>
      <c r="I77" s="136"/>
      <c r="L77" s="136"/>
      <c r="O77" s="136"/>
    </row>
    <row r="78" spans="1:17" collapsed="1">
      <c r="I78" s="136"/>
      <c r="L78" s="136"/>
      <c r="O78" s="136"/>
    </row>
  </sheetData>
  <mergeCells count="7">
    <mergeCell ref="A1:XFD1"/>
    <mergeCell ref="A16:I16"/>
    <mergeCell ref="A31:XFD31"/>
    <mergeCell ref="A48:I48"/>
    <mergeCell ref="A64:I64"/>
    <mergeCell ref="A32:I32"/>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82"/>
  <sheetViews>
    <sheetView tabSelected="1" zoomScale="70" zoomScaleNormal="70" workbookViewId="0">
      <selection sqref="A1:XFD1"/>
    </sheetView>
  </sheetViews>
  <sheetFormatPr defaultColWidth="9.109375" defaultRowHeight="13.2" outlineLevelRow="1"/>
  <cols>
    <col min="1" max="1" width="33" style="217" customWidth="1"/>
    <col min="2" max="5" width="14.33203125" style="217" customWidth="1"/>
    <col min="6" max="8" width="14.88671875" style="217" customWidth="1"/>
    <col min="9" max="13" width="11.5546875" style="217" customWidth="1"/>
    <col min="14" max="14" width="15.109375" style="217" customWidth="1"/>
    <col min="15" max="15" width="13.44140625" style="217" customWidth="1"/>
    <col min="16" max="16" width="12.6640625" style="217" bestFit="1" customWidth="1"/>
    <col min="17" max="18" width="9.109375" style="217"/>
    <col min="19" max="19" width="12.109375" style="217" bestFit="1" customWidth="1"/>
    <col min="20" max="20" width="11.5546875" style="217" bestFit="1" customWidth="1"/>
    <col min="21" max="21" width="11.6640625" style="217" bestFit="1" customWidth="1"/>
    <col min="22" max="23" width="11.5546875" style="217" bestFit="1" customWidth="1"/>
    <col min="24" max="16384" width="9.109375" style="217"/>
  </cols>
  <sheetData>
    <row r="1" spans="1:37" s="532" customFormat="1" ht="24.6" customHeight="1">
      <c r="A1" s="532" t="s">
        <v>72</v>
      </c>
    </row>
    <row r="2" spans="1:37" ht="16.2" outlineLevel="1" thickBot="1">
      <c r="B2" s="114"/>
      <c r="E2" s="318" t="s">
        <v>28</v>
      </c>
      <c r="F2" s="114"/>
      <c r="G2" s="114"/>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1:37" ht="44.4" customHeight="1" outlineLevel="1" thickBot="1">
      <c r="A3" s="10" t="s">
        <v>5</v>
      </c>
      <c r="B3" s="463" t="s">
        <v>152</v>
      </c>
      <c r="C3" s="463" t="s">
        <v>153</v>
      </c>
      <c r="D3" s="463" t="s">
        <v>186</v>
      </c>
      <c r="E3" s="463" t="s">
        <v>214</v>
      </c>
      <c r="F3" s="64" t="s">
        <v>204</v>
      </c>
      <c r="G3" s="64" t="s">
        <v>187</v>
      </c>
      <c r="H3" s="64" t="s">
        <v>155</v>
      </c>
      <c r="I3" s="8"/>
      <c r="J3" s="8"/>
      <c r="K3" s="8"/>
      <c r="L3" s="8"/>
      <c r="M3" s="8"/>
      <c r="N3" s="8"/>
      <c r="O3" s="8"/>
      <c r="P3" s="8"/>
      <c r="Q3" s="8"/>
      <c r="R3" s="8"/>
      <c r="S3" s="8"/>
      <c r="T3" s="8"/>
      <c r="U3" s="8"/>
      <c r="V3" s="8"/>
      <c r="W3" s="8"/>
      <c r="X3" s="8"/>
      <c r="Y3" s="8"/>
      <c r="Z3" s="8"/>
      <c r="AA3" s="8"/>
      <c r="AB3" s="8"/>
      <c r="AC3" s="8"/>
      <c r="AD3" s="8"/>
      <c r="AE3" s="8"/>
      <c r="AF3" s="8"/>
    </row>
    <row r="4" spans="1:37" ht="18.75" customHeight="1" outlineLevel="1">
      <c r="A4" s="113" t="s">
        <v>9</v>
      </c>
      <c r="B4" s="306">
        <v>87.816291689900027</v>
      </c>
      <c r="C4" s="307">
        <v>87.577871410000014</v>
      </c>
      <c r="D4" s="307">
        <v>86.22428591000002</v>
      </c>
      <c r="E4" s="307">
        <v>85.995118950000005</v>
      </c>
      <c r="F4" s="299">
        <v>-2.6578006136138699E-3</v>
      </c>
      <c r="G4" s="299">
        <v>-1.8072515745333417E-2</v>
      </c>
      <c r="H4" s="299">
        <v>-2.0738438219766953E-2</v>
      </c>
      <c r="I4" s="8"/>
      <c r="J4" s="8"/>
      <c r="K4" s="8"/>
      <c r="L4" s="8"/>
      <c r="M4" s="8"/>
      <c r="N4" s="8"/>
      <c r="O4" s="8"/>
      <c r="P4" s="8"/>
      <c r="Q4" s="8"/>
      <c r="R4" s="8"/>
      <c r="S4" s="8"/>
      <c r="T4" s="8"/>
      <c r="U4" s="8"/>
      <c r="V4" s="8"/>
      <c r="W4" s="8"/>
      <c r="X4" s="8"/>
      <c r="Y4" s="8"/>
      <c r="Z4" s="8"/>
      <c r="AA4" s="8"/>
      <c r="AB4" s="8"/>
      <c r="AC4" s="8"/>
      <c r="AD4" s="8"/>
      <c r="AE4" s="8"/>
      <c r="AF4" s="8"/>
    </row>
    <row r="5" spans="1:37" ht="18.75" customHeight="1" outlineLevel="1">
      <c r="A5" s="12" t="s">
        <v>2</v>
      </c>
      <c r="B5" s="308">
        <v>85.43299456470001</v>
      </c>
      <c r="C5" s="309">
        <v>82.097739218799987</v>
      </c>
      <c r="D5" s="309">
        <v>73.881286237400005</v>
      </c>
      <c r="E5" s="309">
        <v>77.575494395299998</v>
      </c>
      <c r="F5" s="300">
        <v>5.0001946988707413E-2</v>
      </c>
      <c r="G5" s="300">
        <v>-5.5083670592288581E-2</v>
      </c>
      <c r="H5" s="300">
        <v>-9.19726647700424E-2</v>
      </c>
      <c r="I5" s="8"/>
      <c r="J5" s="8"/>
      <c r="K5" s="8"/>
      <c r="L5" s="8"/>
      <c r="M5" s="8"/>
      <c r="N5" s="8"/>
      <c r="O5" s="8"/>
      <c r="P5" s="8"/>
      <c r="Q5" s="8"/>
      <c r="R5" s="8"/>
      <c r="S5" s="8"/>
      <c r="T5" s="8"/>
      <c r="U5" s="8"/>
      <c r="V5" s="8"/>
      <c r="W5" s="8"/>
      <c r="X5" s="8"/>
      <c r="Y5" s="8"/>
      <c r="Z5" s="8"/>
      <c r="AA5" s="8"/>
      <c r="AB5" s="8"/>
      <c r="AC5" s="8"/>
      <c r="AD5" s="8"/>
      <c r="AE5" s="8"/>
      <c r="AF5" s="8"/>
    </row>
    <row r="6" spans="1:37" ht="18.75" customHeight="1" outlineLevel="1">
      <c r="A6" s="73" t="s">
        <v>84</v>
      </c>
      <c r="B6" s="308">
        <v>9765.6657577820988</v>
      </c>
      <c r="C6" s="309">
        <v>16882.452727030301</v>
      </c>
      <c r="D6" s="309">
        <v>17075.492106730297</v>
      </c>
      <c r="E6" s="309">
        <v>14648.257934750298</v>
      </c>
      <c r="F6" s="301">
        <v>-0.14214724570211978</v>
      </c>
      <c r="G6" s="301">
        <v>-0.13233828214444565</v>
      </c>
      <c r="H6" s="301">
        <v>0.49997535222597</v>
      </c>
      <c r="I6" s="8"/>
      <c r="J6" s="8"/>
      <c r="K6" s="8"/>
      <c r="L6" s="8"/>
      <c r="M6" s="8"/>
      <c r="N6" s="8"/>
      <c r="O6" s="8"/>
      <c r="P6" s="8"/>
      <c r="Q6" s="8"/>
      <c r="R6" s="8"/>
      <c r="S6" s="8"/>
      <c r="T6" s="8"/>
      <c r="U6" s="8"/>
      <c r="V6" s="8"/>
      <c r="W6" s="8"/>
      <c r="X6" s="8"/>
      <c r="Y6" s="8"/>
      <c r="Z6" s="8"/>
      <c r="AA6" s="8"/>
      <c r="AB6" s="8"/>
      <c r="AC6" s="8"/>
      <c r="AD6" s="8"/>
      <c r="AE6" s="8"/>
      <c r="AF6" s="8"/>
    </row>
    <row r="7" spans="1:37" ht="18.75" customHeight="1" outlineLevel="1">
      <c r="A7" s="83" t="s">
        <v>85</v>
      </c>
      <c r="B7" s="308">
        <v>3433.8752658918997</v>
      </c>
      <c r="C7" s="309">
        <v>3094.6877315400998</v>
      </c>
      <c r="D7" s="309">
        <v>3491.349941660199</v>
      </c>
      <c r="E7" s="309">
        <v>3226.6229692201991</v>
      </c>
      <c r="F7" s="300">
        <v>-7.5823671892974898E-2</v>
      </c>
      <c r="G7" s="300">
        <v>4.2632811167167661E-2</v>
      </c>
      <c r="H7" s="300">
        <v>-6.0355219867856746E-2</v>
      </c>
      <c r="I7" s="8"/>
      <c r="J7" s="8"/>
      <c r="K7" s="8"/>
      <c r="L7" s="8"/>
      <c r="M7" s="8"/>
      <c r="N7" s="8"/>
      <c r="O7" s="8"/>
      <c r="P7" s="8"/>
      <c r="Q7" s="8"/>
      <c r="R7" s="8"/>
      <c r="S7" s="8"/>
      <c r="T7" s="8"/>
      <c r="U7" s="8"/>
      <c r="V7" s="8"/>
      <c r="W7" s="8"/>
      <c r="X7" s="8"/>
      <c r="Y7" s="8"/>
      <c r="Z7" s="8"/>
      <c r="AA7" s="8"/>
      <c r="AB7" s="8"/>
      <c r="AC7" s="8"/>
      <c r="AD7" s="8"/>
      <c r="AE7" s="8"/>
      <c r="AF7" s="8"/>
    </row>
    <row r="8" spans="1:37" ht="18.75" customHeight="1" outlineLevel="1">
      <c r="A8" s="83" t="s">
        <v>86</v>
      </c>
      <c r="B8" s="308">
        <v>6331.7904918901995</v>
      </c>
      <c r="C8" s="309">
        <v>13787.764995490201</v>
      </c>
      <c r="D8" s="309">
        <v>13584.1421650701</v>
      </c>
      <c r="E8" s="309">
        <v>11421.634965530098</v>
      </c>
      <c r="F8" s="300">
        <v>-0.15919350469554228</v>
      </c>
      <c r="G8" s="300">
        <v>-0.17161084706143692</v>
      </c>
      <c r="H8" s="300">
        <v>0.80385547818725311</v>
      </c>
      <c r="I8" s="8"/>
      <c r="J8" s="8"/>
      <c r="K8" s="8"/>
      <c r="L8" s="8"/>
      <c r="M8" s="8"/>
      <c r="N8" s="8"/>
      <c r="O8" s="8"/>
      <c r="P8" s="8"/>
      <c r="Q8" s="8"/>
      <c r="R8" s="8"/>
      <c r="S8" s="8"/>
      <c r="T8" s="8"/>
      <c r="U8" s="8"/>
      <c r="V8" s="8"/>
      <c r="W8" s="8"/>
      <c r="X8" s="8"/>
      <c r="Y8" s="8"/>
      <c r="Z8" s="8"/>
      <c r="AA8" s="8"/>
      <c r="AB8" s="8"/>
      <c r="AC8" s="8"/>
      <c r="AD8" s="8"/>
      <c r="AE8" s="8"/>
      <c r="AF8" s="8"/>
    </row>
    <row r="9" spans="1:37" ht="18.75" customHeight="1" outlineLevel="1">
      <c r="A9" s="82" t="s">
        <v>49</v>
      </c>
      <c r="B9" s="310">
        <v>9938.9150440366993</v>
      </c>
      <c r="C9" s="311">
        <v>17052.128337659098</v>
      </c>
      <c r="D9" s="311">
        <v>17235.597678877697</v>
      </c>
      <c r="E9" s="311">
        <v>14811.828548095598</v>
      </c>
      <c r="F9" s="302">
        <v>-0.14062576627397372</v>
      </c>
      <c r="G9" s="302">
        <v>-0.13137948209173789</v>
      </c>
      <c r="H9" s="302">
        <v>0.4902862618775099</v>
      </c>
      <c r="I9" s="8"/>
      <c r="J9" s="8"/>
      <c r="K9" s="8"/>
      <c r="L9" s="8"/>
      <c r="M9" s="8"/>
      <c r="N9" s="8"/>
      <c r="O9" s="8"/>
      <c r="P9" s="8"/>
      <c r="Q9" s="8"/>
      <c r="R9" s="8"/>
      <c r="S9" s="8"/>
      <c r="T9" s="8"/>
      <c r="U9" s="8"/>
      <c r="V9" s="8"/>
      <c r="W9" s="8"/>
      <c r="X9" s="8"/>
      <c r="Y9" s="8"/>
      <c r="Z9" s="8"/>
      <c r="AA9" s="8"/>
      <c r="AB9" s="8"/>
      <c r="AC9" s="8"/>
      <c r="AD9" s="8"/>
      <c r="AE9" s="8"/>
      <c r="AF9" s="8"/>
    </row>
    <row r="10" spans="1:37" ht="18.75" customHeight="1" outlineLevel="1">
      <c r="A10" s="12" t="s">
        <v>26</v>
      </c>
      <c r="B10" s="308">
        <v>283620.68278511101</v>
      </c>
      <c r="C10" s="309">
        <v>279713.25314672181</v>
      </c>
      <c r="D10" s="309">
        <v>311811.9256547417</v>
      </c>
      <c r="E10" s="309">
        <v>325109.89753425529</v>
      </c>
      <c r="F10" s="303">
        <v>4.2647412704278631E-2</v>
      </c>
      <c r="G10" s="303">
        <v>0.16229708058817272</v>
      </c>
      <c r="H10" s="300">
        <v>0.14628416496895302</v>
      </c>
      <c r="I10" s="8"/>
      <c r="J10" s="8"/>
      <c r="K10" s="8"/>
      <c r="L10" s="8"/>
      <c r="M10" s="8"/>
      <c r="N10" s="8"/>
      <c r="O10" s="8"/>
      <c r="P10" s="8"/>
      <c r="Q10" s="8"/>
      <c r="R10" s="8"/>
      <c r="S10" s="8"/>
      <c r="T10" s="8"/>
      <c r="U10" s="8"/>
      <c r="V10" s="8"/>
      <c r="W10" s="8"/>
      <c r="X10" s="8"/>
      <c r="Y10" s="8"/>
      <c r="Z10" s="8"/>
      <c r="AA10" s="8"/>
      <c r="AB10" s="8"/>
      <c r="AC10" s="8"/>
      <c r="AD10" s="8"/>
      <c r="AE10" s="8"/>
      <c r="AF10" s="8"/>
    </row>
    <row r="11" spans="1:37" ht="18.75" customHeight="1" outlineLevel="1" thickBot="1">
      <c r="A11" s="13" t="s">
        <v>27</v>
      </c>
      <c r="B11" s="312">
        <v>293559.59782914771</v>
      </c>
      <c r="C11" s="313">
        <v>296765.38148438092</v>
      </c>
      <c r="D11" s="313">
        <v>329047.52333361941</v>
      </c>
      <c r="E11" s="313">
        <v>339921.72608235088</v>
      </c>
      <c r="F11" s="304">
        <v>3.304751434857689E-2</v>
      </c>
      <c r="G11" s="304">
        <v>0.14542243566991431</v>
      </c>
      <c r="H11" s="305">
        <v>0.15793088897807395</v>
      </c>
      <c r="I11" s="8"/>
      <c r="J11" s="8"/>
      <c r="K11" s="8"/>
      <c r="L11" s="8"/>
      <c r="M11" s="8"/>
      <c r="N11" s="8"/>
      <c r="O11" s="8"/>
      <c r="P11" s="8"/>
      <c r="Q11" s="8"/>
      <c r="R11" s="8"/>
      <c r="S11" s="8"/>
      <c r="T11" s="8"/>
      <c r="U11" s="8"/>
      <c r="V11" s="8"/>
      <c r="W11" s="8"/>
      <c r="X11" s="8"/>
      <c r="Y11" s="8"/>
      <c r="Z11" s="8"/>
      <c r="AA11" s="8"/>
      <c r="AB11" s="8"/>
      <c r="AC11" s="8"/>
      <c r="AD11" s="8"/>
      <c r="AE11" s="8"/>
      <c r="AF11" s="8"/>
    </row>
    <row r="12" spans="1:37" ht="27" customHeight="1" outlineLevel="1">
      <c r="A12" s="538" t="s">
        <v>143</v>
      </c>
      <c r="B12" s="538"/>
      <c r="C12" s="538"/>
      <c r="D12" s="538"/>
      <c r="E12" s="538"/>
      <c r="F12" s="538"/>
      <c r="G12" s="538"/>
      <c r="H12" s="538"/>
      <c r="I12" s="8"/>
      <c r="J12" s="8"/>
      <c r="K12" s="8"/>
      <c r="L12" s="8"/>
      <c r="M12" s="8"/>
      <c r="N12" s="8"/>
      <c r="O12" s="8"/>
      <c r="P12" s="8"/>
      <c r="Q12" s="8"/>
      <c r="R12" s="8"/>
      <c r="S12" s="8"/>
      <c r="T12" s="8"/>
      <c r="U12" s="8"/>
      <c r="V12" s="8"/>
      <c r="W12" s="8"/>
      <c r="X12" s="8"/>
      <c r="Y12" s="8"/>
      <c r="Z12" s="8"/>
      <c r="AA12" s="8"/>
    </row>
    <row r="13" spans="1:37" s="536" customFormat="1" ht="16.5" customHeight="1" outlineLevel="1"/>
    <row r="14" spans="1:37" s="536" customFormat="1" ht="15" customHeight="1"/>
    <row r="15" spans="1:37" s="533" customFormat="1" ht="18.75" customHeight="1" thickBot="1">
      <c r="A15" s="533" t="s">
        <v>29</v>
      </c>
    </row>
    <row r="16" spans="1:37" ht="18.75" customHeight="1" outlineLevel="1" thickBot="1">
      <c r="A16" s="10" t="s">
        <v>5</v>
      </c>
      <c r="B16" s="35">
        <v>43373</v>
      </c>
      <c r="C16" s="35">
        <v>43465</v>
      </c>
      <c r="D16" s="35">
        <v>43646</v>
      </c>
      <c r="E16" s="452">
        <v>43738</v>
      </c>
      <c r="H16" s="8"/>
      <c r="I16" s="8"/>
      <c r="J16" s="8"/>
      <c r="K16" s="8"/>
      <c r="L16" s="8"/>
      <c r="M16" s="8"/>
      <c r="N16" s="8"/>
      <c r="O16" s="8"/>
      <c r="P16" s="8"/>
      <c r="Q16" s="8"/>
      <c r="R16" s="8"/>
      <c r="S16" s="8"/>
      <c r="T16" s="8"/>
      <c r="U16" s="8"/>
      <c r="V16" s="8"/>
      <c r="W16" s="8"/>
      <c r="X16" s="8"/>
      <c r="Y16" s="8"/>
      <c r="Z16" s="8"/>
      <c r="AA16" s="8"/>
      <c r="AB16" s="8"/>
      <c r="AC16" s="8"/>
      <c r="AD16" s="8"/>
      <c r="AE16" s="8"/>
    </row>
    <row r="17" spans="1:38" ht="18.600000000000001" customHeight="1" outlineLevel="1">
      <c r="A17" s="11" t="s">
        <v>9</v>
      </c>
      <c r="B17" s="315">
        <v>8.8356014012404074E-3</v>
      </c>
      <c r="C17" s="315">
        <v>5.1358909384107195E-3</v>
      </c>
      <c r="D17" s="315">
        <v>5.0026861566668081E-3</v>
      </c>
      <c r="E17" s="315">
        <v>5.8058408298991993E-3</v>
      </c>
      <c r="H17" s="8"/>
      <c r="I17" s="8"/>
      <c r="J17" s="8"/>
      <c r="K17" s="8"/>
      <c r="L17" s="8"/>
      <c r="M17" s="8"/>
      <c r="N17" s="8"/>
      <c r="O17" s="8"/>
      <c r="P17" s="8"/>
      <c r="Q17" s="8"/>
      <c r="R17" s="8"/>
      <c r="S17" s="8"/>
      <c r="T17" s="8"/>
      <c r="U17" s="8"/>
      <c r="V17" s="8"/>
      <c r="W17" s="8"/>
      <c r="X17" s="8"/>
      <c r="Y17" s="8"/>
      <c r="Z17" s="8"/>
      <c r="AA17" s="8"/>
      <c r="AB17" s="8"/>
      <c r="AC17" s="8"/>
      <c r="AD17" s="8"/>
      <c r="AE17" s="8"/>
    </row>
    <row r="18" spans="1:38" ht="18.600000000000001" customHeight="1" outlineLevel="1">
      <c r="A18" s="12" t="s">
        <v>2</v>
      </c>
      <c r="B18" s="427">
        <v>8.5958069050966878E-3</v>
      </c>
      <c r="C18" s="427">
        <v>4.8145156776406416E-3</v>
      </c>
      <c r="D18" s="315">
        <v>4.2865520310874893E-3</v>
      </c>
      <c r="E18" s="315">
        <v>5.2374015904521195E-3</v>
      </c>
      <c r="F18" s="77"/>
      <c r="G18" s="253"/>
      <c r="H18" s="8"/>
      <c r="I18" s="8"/>
      <c r="J18" s="8"/>
      <c r="K18" s="8"/>
      <c r="L18" s="8"/>
      <c r="M18" s="8"/>
      <c r="N18" s="8"/>
      <c r="O18" s="8"/>
      <c r="P18" s="8"/>
      <c r="Q18" s="8"/>
      <c r="R18" s="8"/>
      <c r="S18" s="8"/>
      <c r="T18" s="8"/>
      <c r="U18" s="8"/>
      <c r="V18" s="8"/>
      <c r="W18" s="8"/>
      <c r="X18" s="8"/>
      <c r="Y18" s="8"/>
      <c r="Z18" s="8"/>
      <c r="AA18" s="8"/>
      <c r="AB18" s="8"/>
      <c r="AC18" s="8"/>
      <c r="AD18" s="8"/>
      <c r="AE18" s="8"/>
    </row>
    <row r="19" spans="1:38" ht="18.600000000000001" customHeight="1" outlineLevel="1">
      <c r="A19" s="73" t="s">
        <v>48</v>
      </c>
      <c r="B19" s="427">
        <v>0.98256859169366284</v>
      </c>
      <c r="C19" s="427">
        <v>0.99004959338394882</v>
      </c>
      <c r="D19" s="315">
        <v>0.99071076181224571</v>
      </c>
      <c r="E19" s="315">
        <v>0.98895675757964863</v>
      </c>
      <c r="F19" s="7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row>
    <row r="20" spans="1:38" ht="18.600000000000001" customHeight="1" outlineLevel="1">
      <c r="A20" s="84" t="s">
        <v>85</v>
      </c>
      <c r="B20" s="427">
        <v>0.34549799959827687</v>
      </c>
      <c r="C20" s="427">
        <v>0.18148395732546638</v>
      </c>
      <c r="D20" s="315">
        <v>0.20256622408510175</v>
      </c>
      <c r="E20" s="315">
        <v>0.21784096127922409</v>
      </c>
      <c r="F20" s="7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row>
    <row r="21" spans="1:38" ht="18.600000000000001" customHeight="1" outlineLevel="1">
      <c r="A21" s="84" t="s">
        <v>86</v>
      </c>
      <c r="B21" s="427">
        <v>0.63707059209538597</v>
      </c>
      <c r="C21" s="427">
        <v>0.80856563605848242</v>
      </c>
      <c r="D21" s="315">
        <v>0.7881445377271441</v>
      </c>
      <c r="E21" s="315">
        <v>0.77111579630042448</v>
      </c>
      <c r="F21" s="7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row>
    <row r="22" spans="1:38" ht="18.600000000000001" customHeight="1" outlineLevel="1" thickBot="1">
      <c r="A22" s="85" t="s">
        <v>49</v>
      </c>
      <c r="B22" s="428">
        <v>1</v>
      </c>
      <c r="C22" s="428">
        <v>1</v>
      </c>
      <c r="D22" s="316">
        <v>1</v>
      </c>
      <c r="E22" s="316">
        <v>1</v>
      </c>
      <c r="K22" s="8"/>
      <c r="L22" s="8"/>
      <c r="M22" s="8"/>
      <c r="N22" s="8"/>
      <c r="O22" s="8"/>
      <c r="P22" s="8"/>
      <c r="Q22" s="8"/>
      <c r="R22" s="8"/>
      <c r="S22" s="8"/>
      <c r="T22" s="8"/>
      <c r="U22" s="8"/>
      <c r="V22" s="8"/>
      <c r="W22" s="8"/>
      <c r="X22" s="8"/>
      <c r="Y22" s="8"/>
      <c r="Z22" s="8"/>
      <c r="AA22" s="8"/>
      <c r="AB22" s="8"/>
      <c r="AC22" s="8"/>
      <c r="AD22" s="8"/>
      <c r="AE22" s="8"/>
      <c r="AF22" s="8"/>
      <c r="AG22" s="8"/>
      <c r="AH22" s="8"/>
      <c r="AI22" s="8"/>
    </row>
    <row r="23" spans="1:38" s="537" customFormat="1"/>
    <row r="24" spans="1:38" s="534" customFormat="1" ht="18.75" customHeight="1" thickBot="1">
      <c r="A24" s="534" t="s">
        <v>91</v>
      </c>
    </row>
    <row r="25" spans="1:38" ht="18.75" customHeight="1" outlineLevel="1" thickBot="1">
      <c r="A25" s="10" t="s">
        <v>5</v>
      </c>
      <c r="B25" s="35">
        <v>43738</v>
      </c>
      <c r="C25" s="15"/>
      <c r="D25" s="15"/>
      <c r="E25" s="15"/>
      <c r="N25" s="8"/>
      <c r="O25" s="8"/>
      <c r="P25" s="8"/>
      <c r="Q25" s="8"/>
      <c r="R25" s="8"/>
      <c r="S25" s="8"/>
      <c r="T25" s="8"/>
      <c r="U25" s="8"/>
      <c r="V25" s="8"/>
      <c r="W25" s="8"/>
      <c r="X25" s="8"/>
      <c r="Y25" s="8"/>
      <c r="Z25" s="8"/>
      <c r="AA25" s="8"/>
      <c r="AB25" s="8"/>
      <c r="AC25" s="8"/>
      <c r="AD25" s="8"/>
      <c r="AE25" s="8"/>
      <c r="AF25" s="8"/>
      <c r="AG25" s="8"/>
      <c r="AH25" s="8"/>
      <c r="AI25" s="8"/>
      <c r="AJ25" s="8"/>
      <c r="AK25" s="8"/>
      <c r="AL25" s="8"/>
    </row>
    <row r="26" spans="1:38" ht="18" customHeight="1" outlineLevel="1">
      <c r="A26" s="11" t="s">
        <v>26</v>
      </c>
      <c r="B26" s="254">
        <v>0.95642576684107794</v>
      </c>
      <c r="C26" s="15"/>
      <c r="D26" s="15"/>
      <c r="E26" s="15"/>
      <c r="N26" s="8"/>
      <c r="O26" s="8"/>
      <c r="P26" s="8"/>
      <c r="Q26" s="8"/>
      <c r="R26" s="8"/>
      <c r="S26" s="8"/>
      <c r="T26" s="8"/>
      <c r="U26" s="8"/>
      <c r="V26" s="8"/>
      <c r="W26" s="8"/>
      <c r="X26" s="8"/>
      <c r="Y26" s="8"/>
      <c r="Z26" s="8"/>
      <c r="AA26" s="8"/>
      <c r="AB26" s="8"/>
      <c r="AC26" s="8"/>
      <c r="AD26" s="8"/>
      <c r="AE26" s="8"/>
      <c r="AF26" s="8"/>
      <c r="AG26" s="8"/>
      <c r="AH26" s="8"/>
      <c r="AI26" s="8"/>
      <c r="AJ26" s="8"/>
      <c r="AK26" s="8"/>
      <c r="AL26" s="8"/>
    </row>
    <row r="27" spans="1:38" ht="18" customHeight="1" outlineLevel="1">
      <c r="A27" s="11" t="s">
        <v>9</v>
      </c>
      <c r="B27" s="254">
        <v>2.5298506200561733E-4</v>
      </c>
      <c r="C27" s="16"/>
      <c r="D27" s="16"/>
      <c r="E27" s="16"/>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38" ht="18" customHeight="1" outlineLevel="1">
      <c r="A28" s="12" t="s">
        <v>2</v>
      </c>
      <c r="B28" s="254">
        <v>2.2821575804926993E-4</v>
      </c>
      <c r="C28" s="16"/>
      <c r="D28" s="8"/>
      <c r="E28" s="8"/>
      <c r="N28" s="8"/>
      <c r="O28" s="8"/>
      <c r="P28" s="8"/>
      <c r="Q28" s="8"/>
      <c r="R28" s="8"/>
      <c r="S28" s="8"/>
      <c r="T28" s="8"/>
      <c r="U28" s="8"/>
      <c r="V28" s="8"/>
      <c r="W28" s="8"/>
      <c r="X28" s="8"/>
      <c r="Y28" s="8"/>
      <c r="Z28" s="8"/>
      <c r="AA28" s="8"/>
      <c r="AB28" s="8"/>
      <c r="AC28" s="8"/>
      <c r="AD28" s="8"/>
      <c r="AE28" s="8"/>
      <c r="AF28" s="8"/>
      <c r="AG28" s="8"/>
      <c r="AH28" s="8"/>
      <c r="AI28" s="8"/>
      <c r="AJ28" s="8"/>
      <c r="AK28" s="8"/>
      <c r="AL28" s="8"/>
    </row>
    <row r="29" spans="1:38" ht="18" customHeight="1" outlineLevel="1">
      <c r="A29" s="73" t="s">
        <v>48</v>
      </c>
      <c r="B29" s="254">
        <v>4.3093032338867181E-2</v>
      </c>
      <c r="C29" s="255"/>
      <c r="D29" s="17"/>
      <c r="E29" s="17"/>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ht="18" customHeight="1" outlineLevel="1">
      <c r="A30" s="84" t="s">
        <v>85</v>
      </c>
      <c r="B30" s="256">
        <v>9.4922528383446243E-3</v>
      </c>
      <c r="C30" s="255"/>
      <c r="D30" s="17"/>
      <c r="E30" s="17"/>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84" t="s">
        <v>86</v>
      </c>
      <c r="B31" s="256">
        <v>3.3600779500522551E-2</v>
      </c>
      <c r="C31" s="255"/>
      <c r="D31" s="17"/>
      <c r="E31" s="17"/>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86" t="s">
        <v>49</v>
      </c>
      <c r="B32" s="257">
        <v>4.3574233158922067E-2</v>
      </c>
      <c r="C32" s="255"/>
      <c r="D32" s="17"/>
      <c r="E32" s="17"/>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thickBot="1">
      <c r="A33" s="13" t="s">
        <v>27</v>
      </c>
      <c r="B33" s="258">
        <v>1</v>
      </c>
      <c r="C33" s="17"/>
      <c r="D33" s="17"/>
      <c r="E33" s="17"/>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75" customHeight="1" outlineLevel="1">
      <c r="C34" s="17"/>
      <c r="D34" s="17"/>
      <c r="E34" s="17"/>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75" customHeight="1" outlineLevel="1">
      <c r="C35" s="17"/>
      <c r="D35" s="17"/>
      <c r="E35" s="17"/>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75" customHeight="1" outlineLevel="1">
      <c r="C36" s="17"/>
      <c r="D36" s="17"/>
      <c r="E36" s="17"/>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75" customHeight="1" outlineLevel="1">
      <c r="C37" s="17"/>
      <c r="D37" s="17"/>
      <c r="E37" s="17"/>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s="528" customFormat="1" ht="14.4" customHeight="1"/>
    <row r="39" spans="1:38" s="535" customFormat="1" ht="24.6" customHeight="1">
      <c r="A39" s="535" t="s">
        <v>73</v>
      </c>
    </row>
    <row r="40" spans="1:38" ht="18.75" customHeight="1" outlineLevel="1" thickBot="1">
      <c r="B40" s="114"/>
      <c r="C40" s="114"/>
      <c r="E40" s="318" t="s">
        <v>28</v>
      </c>
      <c r="F40" s="114"/>
      <c r="H40" s="9"/>
      <c r="I40" s="14"/>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row>
    <row r="41" spans="1:38" ht="45.6" customHeight="1" outlineLevel="1" thickBot="1">
      <c r="A41" s="464" t="s">
        <v>5</v>
      </c>
      <c r="B41" s="453">
        <v>43373</v>
      </c>
      <c r="C41" s="453">
        <v>43465</v>
      </c>
      <c r="D41" s="453">
        <v>43646</v>
      </c>
      <c r="E41" s="453">
        <v>43738</v>
      </c>
      <c r="F41" s="465" t="s">
        <v>204</v>
      </c>
      <c r="G41" s="465" t="s">
        <v>187</v>
      </c>
      <c r="H41" s="466" t="s">
        <v>155</v>
      </c>
      <c r="I41" s="14"/>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row>
    <row r="42" spans="1:38" ht="18.600000000000001" customHeight="1" outlineLevel="1">
      <c r="A42" s="467" t="s">
        <v>9</v>
      </c>
      <c r="B42" s="307">
        <v>87.455350629900011</v>
      </c>
      <c r="C42" s="307">
        <v>87.353070189999997</v>
      </c>
      <c r="D42" s="307">
        <v>85.95040677999998</v>
      </c>
      <c r="E42" s="307">
        <v>85.770319850000007</v>
      </c>
      <c r="F42" s="300">
        <v>-2.0952423234124051E-3</v>
      </c>
      <c r="G42" s="300">
        <v>-1.8119000700918431E-2</v>
      </c>
      <c r="H42" s="300">
        <v>-1.9267326330104639E-2</v>
      </c>
      <c r="I42" s="14"/>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row>
    <row r="43" spans="1:38" ht="18.600000000000001" customHeight="1" outlineLevel="1">
      <c r="A43" s="468" t="s">
        <v>2</v>
      </c>
      <c r="B43" s="309">
        <v>84.529521234700013</v>
      </c>
      <c r="C43" s="309">
        <v>81.556582718800001</v>
      </c>
      <c r="D43" s="309">
        <v>73.169216237399993</v>
      </c>
      <c r="E43" s="309">
        <v>77.144961395300001</v>
      </c>
      <c r="F43" s="300">
        <v>5.4336309206874267E-2</v>
      </c>
      <c r="G43" s="300">
        <v>-5.4092768191512985E-2</v>
      </c>
      <c r="H43" s="300">
        <v>-8.7360720036452677E-2</v>
      </c>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1:38" ht="18.600000000000001" customHeight="1" outlineLevel="1">
      <c r="A44" s="73" t="s">
        <v>84</v>
      </c>
      <c r="B44" s="309">
        <v>8047.6228052421002</v>
      </c>
      <c r="C44" s="309">
        <v>15226.121299350298</v>
      </c>
      <c r="D44" s="309">
        <v>14945.327919790299</v>
      </c>
      <c r="E44" s="309">
        <v>13150.920236830298</v>
      </c>
      <c r="F44" s="301">
        <v>-0.12006479165866168</v>
      </c>
      <c r="G44" s="301">
        <v>-0.136292166712776</v>
      </c>
      <c r="H44" s="301">
        <v>0.63413725457708914</v>
      </c>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1:38" s="80" customFormat="1" ht="18.600000000000001" customHeight="1" outlineLevel="1">
      <c r="A45" s="83" t="s">
        <v>85</v>
      </c>
      <c r="B45" s="309">
        <v>2772.0782960619003</v>
      </c>
      <c r="C45" s="309">
        <v>2470.9648537800999</v>
      </c>
      <c r="D45" s="309">
        <v>2707.1234553801996</v>
      </c>
      <c r="E45" s="309">
        <v>2579.4306779501994</v>
      </c>
      <c r="F45" s="300">
        <v>-4.7169174045690654E-2</v>
      </c>
      <c r="G45" s="300">
        <v>4.3896142028959861E-2</v>
      </c>
      <c r="H45" s="300">
        <v>-6.9495734801351738E-2</v>
      </c>
      <c r="I45" s="321"/>
      <c r="J45" s="321"/>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row>
    <row r="46" spans="1:38" s="80" customFormat="1" ht="18.600000000000001" customHeight="1" outlineLevel="1">
      <c r="A46" s="83" t="s">
        <v>86</v>
      </c>
      <c r="B46" s="309">
        <v>5275.5445091801994</v>
      </c>
      <c r="C46" s="309">
        <v>12755.156445570197</v>
      </c>
      <c r="D46" s="309">
        <v>12238.204464410099</v>
      </c>
      <c r="E46" s="309">
        <v>10571.489558880099</v>
      </c>
      <c r="F46" s="300">
        <v>-0.13618949661912993</v>
      </c>
      <c r="G46" s="300">
        <v>-0.17119875369686077</v>
      </c>
      <c r="H46" s="300">
        <v>1.0038670018770954</v>
      </c>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row>
    <row r="47" spans="1:38" s="88" customFormat="1" ht="18.600000000000001" customHeight="1" outlineLevel="1">
      <c r="A47" s="469" t="s">
        <v>49</v>
      </c>
      <c r="B47" s="311">
        <v>8219.6076771067001</v>
      </c>
      <c r="C47" s="311">
        <v>15395.030952259098</v>
      </c>
      <c r="D47" s="311">
        <v>15104.447542807698</v>
      </c>
      <c r="E47" s="311">
        <v>13313.835518075597</v>
      </c>
      <c r="F47" s="302">
        <v>-0.11854866056221558</v>
      </c>
      <c r="G47" s="302">
        <v>-0.13518618056939358</v>
      </c>
      <c r="H47" s="302">
        <v>0.61976532714053612</v>
      </c>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row>
    <row r="48" spans="1:38" ht="18.600000000000001" customHeight="1" outlineLevel="1">
      <c r="A48" s="468" t="s">
        <v>26</v>
      </c>
      <c r="B48" s="309">
        <v>224406.76825097817</v>
      </c>
      <c r="C48" s="309">
        <v>220438.12399521199</v>
      </c>
      <c r="D48" s="309">
        <v>239679.68919058339</v>
      </c>
      <c r="E48" s="309">
        <v>250988.27987086496</v>
      </c>
      <c r="F48" s="303">
        <v>4.7182098401710837E-2</v>
      </c>
      <c r="G48" s="303">
        <v>0.13858834997305869</v>
      </c>
      <c r="H48" s="300">
        <v>0.11845236142859039</v>
      </c>
      <c r="I48" s="8"/>
      <c r="J48" s="8"/>
      <c r="K48" s="8"/>
      <c r="L48" s="8"/>
      <c r="M48" s="8"/>
      <c r="N48" s="8"/>
      <c r="O48" s="8"/>
      <c r="P48" s="8"/>
      <c r="Q48" s="8"/>
      <c r="R48" s="8"/>
      <c r="S48" s="8"/>
      <c r="T48" s="8"/>
      <c r="U48" s="8"/>
      <c r="V48" s="8"/>
      <c r="W48" s="8"/>
      <c r="X48" s="8"/>
      <c r="Y48" s="8"/>
      <c r="Z48" s="8"/>
      <c r="AA48" s="8"/>
      <c r="AB48" s="8"/>
    </row>
    <row r="49" spans="1:34" ht="18.600000000000001" customHeight="1" outlineLevel="1" thickBot="1">
      <c r="A49" s="470" t="s">
        <v>27</v>
      </c>
      <c r="B49" s="313">
        <v>232626.37592808486</v>
      </c>
      <c r="C49" s="313">
        <v>235833.15494747111</v>
      </c>
      <c r="D49" s="313">
        <v>254784.13673339112</v>
      </c>
      <c r="E49" s="313">
        <v>264302.11538894055</v>
      </c>
      <c r="F49" s="304">
        <v>3.7357030063096763E-2</v>
      </c>
      <c r="G49" s="304">
        <v>0.12071653134526628</v>
      </c>
      <c r="H49" s="305">
        <v>0.136165726412073</v>
      </c>
      <c r="I49" s="8"/>
      <c r="J49" s="8"/>
      <c r="K49" s="8"/>
      <c r="L49" s="8"/>
      <c r="M49" s="8"/>
      <c r="N49" s="8"/>
      <c r="O49" s="8"/>
      <c r="P49" s="8"/>
      <c r="Q49" s="8"/>
      <c r="R49" s="8"/>
      <c r="S49" s="8"/>
      <c r="T49" s="8"/>
      <c r="U49" s="8"/>
      <c r="V49" s="8"/>
      <c r="W49" s="8"/>
      <c r="X49" s="8"/>
      <c r="Y49" s="8"/>
      <c r="Z49" s="8"/>
      <c r="AA49" s="8"/>
      <c r="AB49" s="8"/>
      <c r="AC49" s="8"/>
      <c r="AD49" s="8"/>
      <c r="AE49" s="8"/>
      <c r="AF49" s="8"/>
      <c r="AG49" s="8"/>
      <c r="AH49" s="8"/>
    </row>
    <row r="50" spans="1:34" ht="26.4" customHeight="1" outlineLevel="1">
      <c r="A50" s="539" t="s">
        <v>143</v>
      </c>
      <c r="B50" s="539"/>
      <c r="C50" s="539"/>
      <c r="D50" s="539"/>
      <c r="E50" s="539"/>
      <c r="F50" s="539"/>
      <c r="G50" s="539"/>
      <c r="H50" s="539"/>
    </row>
    <row r="51" spans="1:34" s="540" customFormat="1" ht="13.8" customHeight="1"/>
    <row r="52" spans="1:34" s="529" customFormat="1" ht="18.600000000000001" customHeight="1" thickBot="1">
      <c r="A52" s="529" t="s">
        <v>30</v>
      </c>
    </row>
    <row r="53" spans="1:34" ht="18.75" customHeight="1" outlineLevel="1" thickBot="1">
      <c r="A53" s="10" t="s">
        <v>5</v>
      </c>
      <c r="B53" s="471" t="s">
        <v>152</v>
      </c>
      <c r="C53" s="471" t="s">
        <v>153</v>
      </c>
      <c r="D53" s="471" t="s">
        <v>186</v>
      </c>
      <c r="E53" s="471" t="s">
        <v>214</v>
      </c>
      <c r="G53" s="15"/>
    </row>
    <row r="54" spans="1:34" ht="18.600000000000001" customHeight="1" outlineLevel="1">
      <c r="A54" s="11" t="s">
        <v>9</v>
      </c>
      <c r="B54" s="314">
        <v>1.0524221629630336E-2</v>
      </c>
      <c r="C54" s="314">
        <v>5.6741081236463273E-3</v>
      </c>
      <c r="D54" s="314">
        <v>5.6904038718666727E-3</v>
      </c>
      <c r="E54" s="314">
        <v>6.4421946428250138E-3</v>
      </c>
      <c r="G54" s="15"/>
    </row>
    <row r="55" spans="1:34" ht="18.600000000000001" customHeight="1" outlineLevel="1">
      <c r="A55" s="12" t="s">
        <v>2</v>
      </c>
      <c r="B55" s="314">
        <v>1.0283887571682056E-2</v>
      </c>
      <c r="C55" s="314">
        <v>5.2975913443572666E-3</v>
      </c>
      <c r="D55" s="314">
        <v>4.8442166474497146E-3</v>
      </c>
      <c r="E55" s="314">
        <v>5.794345385337212E-3</v>
      </c>
      <c r="G55" s="15"/>
    </row>
    <row r="56" spans="1:34" ht="18.600000000000001" customHeight="1" outlineLevel="1">
      <c r="A56" s="73" t="s">
        <v>48</v>
      </c>
      <c r="B56" s="314">
        <v>0.97907626755184274</v>
      </c>
      <c r="C56" s="314">
        <v>0.98902830053199642</v>
      </c>
      <c r="D56" s="314">
        <v>0.98946537948068369</v>
      </c>
      <c r="E56" s="314">
        <v>0.98776345997183779</v>
      </c>
      <c r="G56" s="15"/>
      <c r="H56" s="8"/>
      <c r="I56" s="8"/>
      <c r="J56" s="8"/>
      <c r="K56" s="8"/>
      <c r="L56" s="8"/>
      <c r="M56" s="8"/>
      <c r="N56" s="8"/>
      <c r="O56" s="8"/>
      <c r="P56" s="8"/>
      <c r="Q56" s="8"/>
      <c r="R56" s="8"/>
      <c r="S56" s="8"/>
      <c r="T56" s="8"/>
      <c r="U56" s="8"/>
      <c r="V56" s="8"/>
      <c r="W56" s="8"/>
      <c r="X56" s="8"/>
      <c r="Y56" s="8"/>
      <c r="Z56" s="8"/>
      <c r="AA56" s="8"/>
    </row>
    <row r="57" spans="1:34" ht="18.600000000000001" customHeight="1" outlineLevel="1">
      <c r="A57" s="84" t="s">
        <v>85</v>
      </c>
      <c r="B57" s="314">
        <v>0.33725189874727346</v>
      </c>
      <c r="C57" s="314">
        <v>0.16050405234277917</v>
      </c>
      <c r="D57" s="314">
        <v>0.17922690967067204</v>
      </c>
      <c r="E57" s="314">
        <v>0.19374061474983839</v>
      </c>
      <c r="G57" s="15"/>
      <c r="H57" s="8"/>
      <c r="I57" s="8"/>
      <c r="J57" s="8"/>
      <c r="K57" s="8"/>
      <c r="L57" s="8"/>
      <c r="M57" s="8"/>
      <c r="N57" s="8"/>
      <c r="O57" s="8"/>
      <c r="P57" s="8"/>
      <c r="Q57" s="8"/>
      <c r="R57" s="8"/>
      <c r="S57" s="8"/>
      <c r="T57" s="8"/>
      <c r="U57" s="8"/>
      <c r="V57" s="8"/>
      <c r="W57" s="8"/>
      <c r="X57" s="8"/>
      <c r="Y57" s="8"/>
      <c r="Z57" s="8"/>
      <c r="AA57" s="8"/>
    </row>
    <row r="58" spans="1:34" ht="18.600000000000001" customHeight="1" outlineLevel="1">
      <c r="A58" s="84" t="s">
        <v>86</v>
      </c>
      <c r="B58" s="314">
        <v>0.64182436880456928</v>
      </c>
      <c r="C58" s="314">
        <v>0.82852424818921722</v>
      </c>
      <c r="D58" s="314">
        <v>0.81023846981001157</v>
      </c>
      <c r="E58" s="314">
        <v>0.79402284522199951</v>
      </c>
      <c r="G58" s="15"/>
      <c r="H58" s="8"/>
      <c r="I58" s="8"/>
      <c r="J58" s="8"/>
      <c r="K58" s="8"/>
      <c r="L58" s="8"/>
      <c r="M58" s="8"/>
      <c r="N58" s="8"/>
      <c r="O58" s="8"/>
      <c r="P58" s="8"/>
      <c r="Q58" s="8"/>
      <c r="R58" s="8"/>
      <c r="S58" s="8"/>
      <c r="T58" s="8"/>
      <c r="U58" s="8"/>
      <c r="V58" s="8"/>
      <c r="W58" s="8"/>
      <c r="X58" s="8"/>
      <c r="Y58" s="8"/>
      <c r="Z58" s="8"/>
      <c r="AA58" s="8"/>
    </row>
    <row r="59" spans="1:34" s="88" customFormat="1" ht="18.600000000000001" customHeight="1" outlineLevel="1" thickBot="1">
      <c r="A59" s="85" t="s">
        <v>49</v>
      </c>
      <c r="B59" s="317">
        <v>1</v>
      </c>
      <c r="C59" s="317">
        <v>1</v>
      </c>
      <c r="D59" s="317">
        <v>1</v>
      </c>
      <c r="E59" s="317">
        <v>1</v>
      </c>
      <c r="G59" s="90"/>
      <c r="H59" s="87"/>
      <c r="I59" s="87"/>
      <c r="J59" s="87"/>
      <c r="K59" s="87"/>
      <c r="L59" s="87"/>
      <c r="M59" s="87"/>
      <c r="N59" s="87"/>
      <c r="O59" s="87"/>
      <c r="P59" s="87"/>
      <c r="Q59" s="87"/>
      <c r="R59" s="87"/>
      <c r="S59" s="87"/>
      <c r="T59" s="87"/>
      <c r="U59" s="87"/>
      <c r="V59" s="87"/>
      <c r="W59" s="87"/>
      <c r="X59" s="87"/>
      <c r="Y59" s="87"/>
      <c r="Z59" s="87"/>
      <c r="AA59" s="87"/>
      <c r="AB59" s="87"/>
      <c r="AC59" s="87"/>
      <c r="AD59" s="87"/>
    </row>
    <row r="60" spans="1:34" outlineLevel="1">
      <c r="J60" s="8"/>
    </row>
    <row r="61" spans="1:34" outlineLevel="1">
      <c r="J61" s="8"/>
    </row>
    <row r="62" spans="1:34" outlineLevel="1">
      <c r="C62" s="259"/>
    </row>
    <row r="63" spans="1:34" outlineLevel="1">
      <c r="C63" s="259"/>
    </row>
    <row r="64" spans="1:34" outlineLevel="1">
      <c r="C64" s="259"/>
    </row>
    <row r="65" spans="1:31" outlineLevel="1">
      <c r="C65" s="259"/>
    </row>
    <row r="66" spans="1:31" outlineLevel="1">
      <c r="C66" s="259"/>
    </row>
    <row r="67" spans="1:31" outlineLevel="1"/>
    <row r="68" spans="1:31" s="528" customFormat="1"/>
    <row r="69" spans="1:31" s="531" customFormat="1" ht="18" customHeight="1" thickBot="1">
      <c r="A69" s="530" t="s">
        <v>38</v>
      </c>
      <c r="B69" s="530"/>
      <c r="C69" s="530"/>
      <c r="D69" s="530"/>
      <c r="E69" s="530"/>
      <c r="F69" s="530"/>
      <c r="G69" s="530"/>
      <c r="H69" s="530"/>
      <c r="I69" s="530"/>
      <c r="J69" s="530"/>
      <c r="K69" s="530"/>
      <c r="L69" s="530"/>
      <c r="M69" s="530"/>
      <c r="N69" s="530"/>
      <c r="O69" s="530"/>
      <c r="P69" s="530"/>
      <c r="Q69" s="530"/>
      <c r="R69" s="530"/>
      <c r="S69" s="530"/>
      <c r="T69" s="530"/>
      <c r="U69" s="530"/>
      <c r="V69" s="530"/>
      <c r="W69" s="530"/>
      <c r="X69" s="530"/>
      <c r="Y69" s="530"/>
      <c r="Z69" s="530"/>
      <c r="AA69" s="530"/>
      <c r="AB69" s="530"/>
      <c r="AC69" s="530"/>
      <c r="AD69" s="530"/>
      <c r="AE69" s="530"/>
    </row>
    <row r="70" spans="1:31" ht="18" customHeight="1" outlineLevel="1" thickBot="1">
      <c r="A70" s="10" t="s">
        <v>5</v>
      </c>
      <c r="B70" s="35">
        <v>43738</v>
      </c>
    </row>
    <row r="71" spans="1:31" ht="18.600000000000001" customHeight="1" outlineLevel="1">
      <c r="A71" s="11" t="s">
        <v>26</v>
      </c>
      <c r="B71" s="126">
        <v>0.94962645115994149</v>
      </c>
    </row>
    <row r="72" spans="1:31" ht="18.600000000000001" customHeight="1" outlineLevel="1">
      <c r="A72" s="11" t="s">
        <v>9</v>
      </c>
      <c r="B72" s="126">
        <v>3.2451620647750963E-4</v>
      </c>
    </row>
    <row r="73" spans="1:31" ht="18.600000000000001" customHeight="1" outlineLevel="1">
      <c r="A73" s="12" t="s">
        <v>2</v>
      </c>
      <c r="B73" s="126">
        <v>2.9188174026445213E-4</v>
      </c>
    </row>
    <row r="74" spans="1:31" ht="18.600000000000001" customHeight="1" outlineLevel="1">
      <c r="A74" s="73" t="s">
        <v>48</v>
      </c>
      <c r="B74" s="127">
        <v>4.9757150893316629E-2</v>
      </c>
    </row>
    <row r="75" spans="1:31" ht="18.600000000000001" customHeight="1" outlineLevel="1">
      <c r="A75" s="84" t="s">
        <v>85</v>
      </c>
      <c r="B75" s="126">
        <v>9.7594023194039602E-3</v>
      </c>
      <c r="C75" s="16"/>
    </row>
    <row r="76" spans="1:31" ht="18.600000000000001" customHeight="1" outlineLevel="1">
      <c r="A76" s="84" t="s">
        <v>86</v>
      </c>
      <c r="B76" s="126">
        <v>3.9997748573912674E-2</v>
      </c>
      <c r="C76" s="260"/>
    </row>
    <row r="77" spans="1:31" ht="18.600000000000001" customHeight="1" outlineLevel="1">
      <c r="A77" s="91" t="s">
        <v>49</v>
      </c>
      <c r="B77" s="128">
        <v>5.0373548840058589E-2</v>
      </c>
    </row>
    <row r="78" spans="1:31" ht="18.600000000000001" customHeight="1" outlineLevel="1" thickBot="1">
      <c r="A78" s="13" t="s">
        <v>27</v>
      </c>
      <c r="B78" s="129">
        <v>1</v>
      </c>
    </row>
    <row r="79" spans="1:31" outlineLevel="1"/>
    <row r="80" spans="1:31" ht="18.75" customHeight="1" outlineLevel="1"/>
    <row r="81" ht="18.75" customHeight="1" outlineLevel="1"/>
    <row r="82" outlineLevel="1"/>
  </sheetData>
  <mergeCells count="14">
    <mergeCell ref="A68:XFD68"/>
    <mergeCell ref="A52:XFD52"/>
    <mergeCell ref="A69:XFD69"/>
    <mergeCell ref="A1:XFD1"/>
    <mergeCell ref="A15:XFD15"/>
    <mergeCell ref="A24:XFD24"/>
    <mergeCell ref="A39:XFD39"/>
    <mergeCell ref="A13:XFD13"/>
    <mergeCell ref="A23:XFD23"/>
    <mergeCell ref="A12:H12"/>
    <mergeCell ref="A50:H50"/>
    <mergeCell ref="A38:XFD38"/>
    <mergeCell ref="A14:XFD14"/>
    <mergeCell ref="A51:XFD51"/>
  </mergeCells>
  <conditionalFormatting sqref="A1:XFD2 A4:XFD15 A3 F3:XFD3 A16:A22 F16:XFD22 A23:XFD1048576">
    <cfRule type="cellIs" dxfId="9" priority="3" operator="lessThan">
      <formula>0</formula>
    </cfRule>
  </conditionalFormatting>
  <conditionalFormatting sqref="B3:E3">
    <cfRule type="cellIs" dxfId="8" priority="2" stopIfTrue="1" operator="lessThan">
      <formula>0</formula>
    </cfRule>
  </conditionalFormatting>
  <conditionalFormatting sqref="B16:E22">
    <cfRule type="cellIs" dxfId="7" priority="1" stopIfTrue="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40" customWidth="1"/>
    <col min="2" max="2" width="30" style="40" customWidth="1"/>
    <col min="3" max="3" width="32.33203125" style="40" customWidth="1"/>
    <col min="4" max="5" width="10.88671875" style="40" customWidth="1"/>
    <col min="6" max="15" width="10.88671875" style="28" customWidth="1"/>
    <col min="16" max="16" width="11.44140625" style="28" customWidth="1"/>
    <col min="17" max="21" width="10.5546875" style="28" customWidth="1"/>
    <col min="22" max="16384" width="9.109375" style="28"/>
  </cols>
  <sheetData>
    <row r="1" spans="1:6" s="542" customFormat="1" ht="25.2" customHeight="1" thickBot="1">
      <c r="A1" s="541" t="s">
        <v>156</v>
      </c>
      <c r="B1" s="541"/>
      <c r="C1" s="541"/>
      <c r="D1" s="541"/>
      <c r="E1" s="541"/>
      <c r="F1" s="541"/>
    </row>
    <row r="2" spans="1:6" ht="33" customHeight="1" outlineLevel="1" thickBot="1">
      <c r="A2" s="21" t="s">
        <v>36</v>
      </c>
      <c r="B2" s="21" t="s">
        <v>157</v>
      </c>
      <c r="C2" s="330" t="s">
        <v>158</v>
      </c>
      <c r="D2" s="28"/>
      <c r="E2" s="28"/>
    </row>
    <row r="3" spans="1:6" ht="17.399999999999999" customHeight="1" outlineLevel="1">
      <c r="A3" s="331" t="s">
        <v>159</v>
      </c>
      <c r="B3" s="332">
        <v>-962.32864698000003</v>
      </c>
      <c r="C3" s="333">
        <v>17</v>
      </c>
      <c r="D3" s="334"/>
      <c r="E3" s="28"/>
    </row>
    <row r="4" spans="1:6" ht="17.399999999999999" customHeight="1" outlineLevel="1">
      <c r="A4" s="335" t="s">
        <v>166</v>
      </c>
      <c r="B4" s="332">
        <v>459.55398723000002</v>
      </c>
      <c r="C4" s="333">
        <v>17</v>
      </c>
      <c r="D4" s="28"/>
      <c r="E4" s="28"/>
    </row>
    <row r="5" spans="1:6" ht="17.399999999999999" customHeight="1" outlineLevel="1">
      <c r="A5" s="335" t="s">
        <v>167</v>
      </c>
      <c r="B5" s="332">
        <v>-121.09954801000001</v>
      </c>
      <c r="C5" s="333">
        <v>17</v>
      </c>
      <c r="D5" s="28"/>
      <c r="E5" s="28"/>
    </row>
    <row r="6" spans="1:6" ht="17.399999999999999" customHeight="1" outlineLevel="1">
      <c r="A6" s="335" t="s">
        <v>168</v>
      </c>
      <c r="B6" s="332">
        <v>-679.65997170000003</v>
      </c>
      <c r="C6" s="333">
        <v>17</v>
      </c>
      <c r="D6" s="28"/>
      <c r="E6" s="28"/>
    </row>
    <row r="7" spans="1:6" ht="17.399999999999999" customHeight="1" outlineLevel="1">
      <c r="A7" s="335" t="s">
        <v>169</v>
      </c>
      <c r="B7" s="332">
        <v>-1313.6296789949999</v>
      </c>
      <c r="C7" s="333">
        <v>17</v>
      </c>
      <c r="D7" s="28"/>
      <c r="E7" s="28"/>
    </row>
    <row r="8" spans="1:6" ht="17.399999999999999" customHeight="1" outlineLevel="1">
      <c r="A8" s="335" t="s">
        <v>170</v>
      </c>
      <c r="B8" s="332">
        <v>-571.91654324000001</v>
      </c>
      <c r="C8" s="333">
        <v>17</v>
      </c>
      <c r="D8" s="28"/>
      <c r="E8" s="28"/>
    </row>
    <row r="9" spans="1:6" ht="17.399999999999999" customHeight="1" outlineLevel="1">
      <c r="A9" s="335" t="s">
        <v>171</v>
      </c>
      <c r="B9" s="332">
        <v>-198.10630061534798</v>
      </c>
      <c r="C9" s="333">
        <v>17</v>
      </c>
      <c r="D9" s="28"/>
      <c r="E9" s="28"/>
    </row>
    <row r="10" spans="1:6" ht="17.399999999999999" customHeight="1" outlineLevel="1">
      <c r="A10" s="336" t="s">
        <v>188</v>
      </c>
      <c r="B10" s="332">
        <v>-579.04195888000004</v>
      </c>
      <c r="C10" s="333">
        <v>17</v>
      </c>
      <c r="D10" s="28"/>
      <c r="E10" s="28"/>
    </row>
    <row r="11" spans="1:6" ht="17.399999999999999" customHeight="1" outlineLevel="1">
      <c r="A11" s="336" t="s">
        <v>189</v>
      </c>
      <c r="B11" s="332">
        <v>-464.30462751499999</v>
      </c>
      <c r="C11" s="333">
        <v>17</v>
      </c>
      <c r="D11" s="28"/>
      <c r="E11" s="28"/>
    </row>
    <row r="12" spans="1:6" ht="17.399999999999999" customHeight="1" outlineLevel="1">
      <c r="A12" s="335" t="s">
        <v>190</v>
      </c>
      <c r="B12" s="332">
        <v>-494.03855000999999</v>
      </c>
      <c r="C12" s="333">
        <v>17</v>
      </c>
      <c r="D12" s="28"/>
      <c r="E12" s="28"/>
    </row>
    <row r="13" spans="1:6" ht="17.399999999999999" customHeight="1" outlineLevel="1">
      <c r="A13" s="337" t="s">
        <v>205</v>
      </c>
      <c r="B13" s="338">
        <v>506.35533479999998</v>
      </c>
      <c r="C13" s="339">
        <v>17</v>
      </c>
    </row>
    <row r="14" spans="1:6" ht="17.399999999999999" customHeight="1" outlineLevel="1">
      <c r="A14" s="337" t="s">
        <v>215</v>
      </c>
      <c r="B14" s="338">
        <v>-766.56884938999997</v>
      </c>
      <c r="C14" s="339">
        <v>17</v>
      </c>
    </row>
    <row r="15" spans="1:6" ht="17.399999999999999" customHeight="1" outlineLevel="1">
      <c r="A15" s="340" t="s">
        <v>216</v>
      </c>
      <c r="B15" s="341">
        <v>311.16771783000002</v>
      </c>
      <c r="C15" s="342">
        <v>17</v>
      </c>
      <c r="D15" s="28"/>
      <c r="E15" s="28"/>
    </row>
    <row r="16" spans="1:6" ht="17.399999999999999" customHeight="1" outlineLevel="1" thickBot="1">
      <c r="A16" s="352" t="s">
        <v>160</v>
      </c>
      <c r="B16" s="353">
        <f>SUM(B4:B15)</f>
        <v>-3911.2889884953479</v>
      </c>
      <c r="C16" s="354">
        <f>AVERAGE(C4:C15)</f>
        <v>17</v>
      </c>
      <c r="E16" s="28"/>
    </row>
    <row r="17" spans="1:10" ht="6" customHeight="1">
      <c r="A17" s="29"/>
      <c r="B17" s="38"/>
      <c r="C17" s="39"/>
      <c r="D17" s="29"/>
      <c r="E17" s="29"/>
      <c r="F17" s="30"/>
      <c r="H17" s="38"/>
      <c r="I17" s="39"/>
      <c r="J17" s="30"/>
    </row>
    <row r="18" spans="1:10" ht="18.75" customHeight="1" thickBot="1">
      <c r="A18" s="543" t="s">
        <v>207</v>
      </c>
      <c r="B18" s="543"/>
      <c r="C18" s="543"/>
      <c r="D18" s="343"/>
      <c r="E18" s="343"/>
      <c r="F18" s="343"/>
    </row>
    <row r="19" spans="1:10" ht="18" customHeight="1" outlineLevel="1">
      <c r="A19" s="331" t="s">
        <v>161</v>
      </c>
      <c r="B19" s="344">
        <v>-1531.6442477200001</v>
      </c>
      <c r="C19" s="344">
        <v>17</v>
      </c>
    </row>
    <row r="20" spans="1:10" ht="18" customHeight="1" outlineLevel="1">
      <c r="A20" s="335" t="s">
        <v>172</v>
      </c>
      <c r="B20" s="345">
        <v>-341.20553247999999</v>
      </c>
      <c r="C20" s="345">
        <v>17</v>
      </c>
    </row>
    <row r="21" spans="1:10" ht="18" customHeight="1" outlineLevel="1">
      <c r="A21" s="335" t="s">
        <v>173</v>
      </c>
      <c r="B21" s="345">
        <v>-2083.6525228503479</v>
      </c>
      <c r="C21" s="345">
        <v>17</v>
      </c>
    </row>
    <row r="22" spans="1:10" ht="18" customHeight="1" outlineLevel="1">
      <c r="A22" s="335" t="s">
        <v>191</v>
      </c>
      <c r="B22" s="345">
        <v>-1537.3851364050001</v>
      </c>
      <c r="C22" s="345">
        <v>17</v>
      </c>
    </row>
    <row r="23" spans="1:10" ht="18" customHeight="1" outlineLevel="1" thickBot="1">
      <c r="A23" s="346" t="s">
        <v>206</v>
      </c>
      <c r="B23" s="347">
        <v>50.954203240000027</v>
      </c>
      <c r="C23" s="347">
        <v>17</v>
      </c>
    </row>
    <row r="24" spans="1:10" ht="18" customHeight="1" outlineLevel="1" thickBot="1">
      <c r="A24" s="352" t="s">
        <v>162</v>
      </c>
      <c r="B24" s="353">
        <f>SUM(B20:B23)</f>
        <v>-3911.2889884953479</v>
      </c>
      <c r="C24" s="354">
        <f>AVERAGE(C20:C23)</f>
        <v>17</v>
      </c>
      <c r="E24" s="28"/>
    </row>
    <row r="25" spans="1:10" ht="15.6" customHeight="1">
      <c r="A25" s="348" t="s">
        <v>163</v>
      </c>
      <c r="B25" s="349">
        <f>SUM(B19:B22)</f>
        <v>-5493.8874394553477</v>
      </c>
      <c r="C25" s="349">
        <v>17</v>
      </c>
      <c r="E25" s="28"/>
    </row>
    <row r="26" spans="1:10">
      <c r="E26" s="28"/>
    </row>
    <row r="27" spans="1:10">
      <c r="A27" s="65" t="s">
        <v>164</v>
      </c>
    </row>
    <row r="28" spans="1:10">
      <c r="A28" s="65" t="s">
        <v>165</v>
      </c>
    </row>
  </sheetData>
  <mergeCells count="2">
    <mergeCell ref="A1:XFD1"/>
    <mergeCell ref="A18:C18"/>
  </mergeCells>
  <conditionalFormatting sqref="A1:XFD1048576">
    <cfRule type="cellIs" dxfId="6"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03"/>
  <sheetViews>
    <sheetView zoomScale="70" zoomScaleNormal="70" workbookViewId="0">
      <selection sqref="A1:XFD1"/>
    </sheetView>
  </sheetViews>
  <sheetFormatPr defaultColWidth="9.109375" defaultRowHeight="13.2" outlineLevelRow="1"/>
  <cols>
    <col min="1" max="1" width="31.21875" style="1" customWidth="1"/>
    <col min="2" max="5" width="14.77734375" style="1" customWidth="1"/>
    <col min="6" max="10" width="14.4414062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2" s="546" customFormat="1" ht="25.2" customHeight="1" thickBot="1">
      <c r="A1" s="545" t="s">
        <v>208</v>
      </c>
      <c r="B1" s="545"/>
      <c r="C1" s="545"/>
      <c r="D1" s="545"/>
      <c r="E1" s="545"/>
      <c r="F1" s="545"/>
      <c r="G1" s="545"/>
      <c r="H1" s="545"/>
      <c r="I1" s="545"/>
      <c r="J1" s="545"/>
    </row>
    <row r="2" spans="1:12" ht="15" customHeight="1" outlineLevel="1">
      <c r="A2" s="547" t="s">
        <v>5</v>
      </c>
      <c r="B2" s="549" t="s">
        <v>3</v>
      </c>
      <c r="C2" s="550"/>
      <c r="D2" s="550"/>
      <c r="E2" s="551"/>
      <c r="F2" s="549" t="s">
        <v>4</v>
      </c>
      <c r="G2" s="550"/>
      <c r="H2" s="550"/>
      <c r="I2" s="550"/>
      <c r="J2" s="552" t="s">
        <v>90</v>
      </c>
    </row>
    <row r="3" spans="1:12" ht="15" customHeight="1" outlineLevel="1" thickBot="1">
      <c r="A3" s="548"/>
      <c r="B3" s="554" t="s">
        <v>23</v>
      </c>
      <c r="C3" s="555"/>
      <c r="D3" s="554" t="s">
        <v>24</v>
      </c>
      <c r="E3" s="555"/>
      <c r="F3" s="554" t="s">
        <v>23</v>
      </c>
      <c r="G3" s="555"/>
      <c r="H3" s="554" t="s">
        <v>24</v>
      </c>
      <c r="I3" s="556"/>
      <c r="J3" s="553"/>
    </row>
    <row r="4" spans="1:12" ht="16.5" customHeight="1" outlineLevel="1">
      <c r="A4" s="41" t="s">
        <v>9</v>
      </c>
      <c r="B4" s="118">
        <v>20</v>
      </c>
      <c r="C4" s="355">
        <v>1.2180267965895249E-2</v>
      </c>
      <c r="D4" s="118">
        <v>3</v>
      </c>
      <c r="E4" s="355">
        <v>1.8270401948842874E-3</v>
      </c>
      <c r="F4" s="118">
        <v>1618</v>
      </c>
      <c r="G4" s="355">
        <v>0.98538367844092567</v>
      </c>
      <c r="H4" s="118">
        <v>1</v>
      </c>
      <c r="I4" s="355">
        <v>6.0901339829476245E-4</v>
      </c>
      <c r="J4" s="122">
        <f>SUM(H4,F4,D4,B4)</f>
        <v>1642</v>
      </c>
      <c r="K4" s="392">
        <f>J4-J30</f>
        <v>-13</v>
      </c>
      <c r="L4" s="417">
        <f t="shared" ref="L4:L11" si="0">K4/J56</f>
        <v>-7.8787878787878792E-3</v>
      </c>
    </row>
    <row r="5" spans="1:12" ht="16.5" customHeight="1" outlineLevel="1">
      <c r="A5" s="92" t="s">
        <v>2</v>
      </c>
      <c r="B5" s="119">
        <v>18</v>
      </c>
      <c r="C5" s="356">
        <v>7.2048128149603937E-5</v>
      </c>
      <c r="D5" s="119">
        <v>1</v>
      </c>
      <c r="E5" s="356">
        <v>4.0026737860891072E-6</v>
      </c>
      <c r="F5" s="119">
        <v>249796</v>
      </c>
      <c r="G5" s="356">
        <v>0.99985190106991473</v>
      </c>
      <c r="H5" s="119">
        <v>18</v>
      </c>
      <c r="I5" s="356">
        <v>7.2048128149603937E-5</v>
      </c>
      <c r="J5" s="123">
        <f t="shared" ref="J5:J11" si="1">SUM(H5,F5,D5,B5)</f>
        <v>249833</v>
      </c>
      <c r="K5" s="393">
        <f t="shared" ref="K5:K11" si="2">J5-J31</f>
        <v>5</v>
      </c>
      <c r="L5" s="417">
        <f t="shared" si="0"/>
        <v>2.0011286365510147E-5</v>
      </c>
    </row>
    <row r="6" spans="1:12" ht="16.5" customHeight="1" outlineLevel="1">
      <c r="A6" s="98" t="s">
        <v>84</v>
      </c>
      <c r="B6" s="106">
        <v>342</v>
      </c>
      <c r="C6" s="361">
        <v>9.1984938138784292E-2</v>
      </c>
      <c r="D6" s="106">
        <v>17</v>
      </c>
      <c r="E6" s="361">
        <v>4.5723507261968797E-3</v>
      </c>
      <c r="F6" s="106">
        <v>3351</v>
      </c>
      <c r="G6" s="361">
        <v>0.90129101667563205</v>
      </c>
      <c r="H6" s="106">
        <v>8</v>
      </c>
      <c r="I6" s="361">
        <v>2.1516944593867669E-3</v>
      </c>
      <c r="J6" s="107">
        <f>SUM(H6,F6,D6,B6)</f>
        <v>3718</v>
      </c>
      <c r="K6" s="394">
        <f t="shared" si="2"/>
        <v>-22</v>
      </c>
      <c r="L6" s="417">
        <f t="shared" si="0"/>
        <v>-5.2606408417025345E-3</v>
      </c>
    </row>
    <row r="7" spans="1:12" ht="16.5" customHeight="1" outlineLevel="1">
      <c r="A7" s="93" t="s">
        <v>85</v>
      </c>
      <c r="B7" s="120">
        <v>156</v>
      </c>
      <c r="C7" s="357">
        <v>4.481470841712152E-2</v>
      </c>
      <c r="D7" s="120">
        <v>12</v>
      </c>
      <c r="E7" s="357">
        <v>3.4472852628555013E-3</v>
      </c>
      <c r="F7" s="120">
        <v>3305</v>
      </c>
      <c r="G7" s="357">
        <v>0.94943981614478601</v>
      </c>
      <c r="H7" s="120">
        <v>8</v>
      </c>
      <c r="I7" s="357">
        <v>2.298190175237001E-3</v>
      </c>
      <c r="J7" s="124">
        <f t="shared" si="1"/>
        <v>3481</v>
      </c>
      <c r="K7" s="393">
        <f t="shared" si="2"/>
        <v>-6</v>
      </c>
      <c r="L7" s="417">
        <f t="shared" si="0"/>
        <v>-1.5298317185109638E-3</v>
      </c>
    </row>
    <row r="8" spans="1:12" ht="16.5" customHeight="1" outlineLevel="1">
      <c r="A8" s="99" t="s">
        <v>86</v>
      </c>
      <c r="B8" s="120">
        <v>186</v>
      </c>
      <c r="C8" s="357">
        <v>0.78481012658227844</v>
      </c>
      <c r="D8" s="120">
        <v>5</v>
      </c>
      <c r="E8" s="357">
        <v>2.1097046413502109E-2</v>
      </c>
      <c r="F8" s="120">
        <v>46</v>
      </c>
      <c r="G8" s="357">
        <v>0.1940928270042194</v>
      </c>
      <c r="H8" s="120">
        <v>0</v>
      </c>
      <c r="I8" s="357">
        <v>0</v>
      </c>
      <c r="J8" s="124">
        <f t="shared" si="1"/>
        <v>237</v>
      </c>
      <c r="K8" s="392">
        <f t="shared" si="2"/>
        <v>-16</v>
      </c>
      <c r="L8" s="417">
        <f t="shared" si="0"/>
        <v>-6.1538461538461542E-2</v>
      </c>
    </row>
    <row r="9" spans="1:12" ht="16.5" customHeight="1" outlineLevel="1">
      <c r="A9" s="94" t="s">
        <v>49</v>
      </c>
      <c r="B9" s="43">
        <v>380</v>
      </c>
      <c r="C9" s="358">
        <v>1.4890690575368446E-3</v>
      </c>
      <c r="D9" s="43">
        <v>21</v>
      </c>
      <c r="E9" s="358">
        <v>8.2290658442825626E-5</v>
      </c>
      <c r="F9" s="43">
        <v>254765</v>
      </c>
      <c r="G9" s="358">
        <v>0.99832283800887955</v>
      </c>
      <c r="H9" s="43">
        <v>27</v>
      </c>
      <c r="I9" s="358">
        <v>1.0580227514077581E-4</v>
      </c>
      <c r="J9" s="104">
        <f t="shared" si="1"/>
        <v>255193</v>
      </c>
      <c r="K9" s="395">
        <f t="shared" si="2"/>
        <v>-30</v>
      </c>
      <c r="L9" s="418">
        <f t="shared" si="0"/>
        <v>-1.1732911991427152E-4</v>
      </c>
    </row>
    <row r="10" spans="1:12" ht="16.5" customHeight="1" outlineLevel="1">
      <c r="A10" s="44" t="s">
        <v>26</v>
      </c>
      <c r="B10" s="121">
        <v>2711</v>
      </c>
      <c r="C10" s="359">
        <v>0.71154855643044623</v>
      </c>
      <c r="D10" s="121">
        <v>379</v>
      </c>
      <c r="E10" s="359">
        <v>9.9475065616797906E-2</v>
      </c>
      <c r="F10" s="121">
        <v>710</v>
      </c>
      <c r="G10" s="359">
        <v>0.18635170603674542</v>
      </c>
      <c r="H10" s="121">
        <v>10</v>
      </c>
      <c r="I10" s="359">
        <v>2.6246719160104987E-3</v>
      </c>
      <c r="J10" s="125">
        <f t="shared" si="1"/>
        <v>3810</v>
      </c>
      <c r="K10" s="416">
        <f t="shared" si="2"/>
        <v>-65</v>
      </c>
      <c r="L10" s="417">
        <f t="shared" si="0"/>
        <v>-1.6852476017630284E-2</v>
      </c>
    </row>
    <row r="11" spans="1:12" ht="16.5" customHeight="1" outlineLevel="1" thickBot="1">
      <c r="A11" s="7" t="s">
        <v>27</v>
      </c>
      <c r="B11" s="45">
        <v>3091</v>
      </c>
      <c r="C11" s="360">
        <v>1.1934224700099999E-2</v>
      </c>
      <c r="D11" s="45">
        <v>400</v>
      </c>
      <c r="E11" s="360">
        <v>1.5443836557877707E-3</v>
      </c>
      <c r="F11" s="45">
        <v>255475</v>
      </c>
      <c r="G11" s="360">
        <v>0.98637853615595183</v>
      </c>
      <c r="H11" s="45">
        <v>37</v>
      </c>
      <c r="I11" s="360">
        <v>1.4285548816036879E-4</v>
      </c>
      <c r="J11" s="105">
        <f t="shared" si="1"/>
        <v>259003</v>
      </c>
      <c r="K11" s="396">
        <f t="shared" si="2"/>
        <v>-95</v>
      </c>
      <c r="L11" s="419">
        <f t="shared" si="0"/>
        <v>-3.6602092869141738E-4</v>
      </c>
    </row>
    <row r="12" spans="1:12" s="557" customFormat="1" ht="13.8" thickBot="1">
      <c r="L12" s="558"/>
    </row>
    <row r="13" spans="1:12" ht="20.25" customHeight="1" thickBot="1">
      <c r="A13" s="559" t="s">
        <v>209</v>
      </c>
      <c r="B13" s="559"/>
      <c r="C13" s="559"/>
      <c r="D13" s="559"/>
      <c r="E13" s="559"/>
      <c r="F13" s="103"/>
      <c r="G13" s="103"/>
      <c r="I13" s="382"/>
      <c r="J13" s="350"/>
    </row>
    <row r="14" spans="1:12" ht="15" customHeight="1" outlineLevel="1">
      <c r="A14" s="547" t="s">
        <v>5</v>
      </c>
      <c r="B14" s="549" t="s">
        <v>3</v>
      </c>
      <c r="C14" s="551"/>
      <c r="D14" s="549" t="s">
        <v>76</v>
      </c>
      <c r="E14" s="550"/>
      <c r="I14" s="71"/>
    </row>
    <row r="15" spans="1:12" ht="15" customHeight="1" outlineLevel="1" thickBot="1">
      <c r="A15" s="548"/>
      <c r="B15" s="6" t="s">
        <v>92</v>
      </c>
      <c r="C15" s="6" t="s">
        <v>24</v>
      </c>
      <c r="D15" s="6" t="s">
        <v>92</v>
      </c>
      <c r="E15" s="323" t="s">
        <v>24</v>
      </c>
      <c r="I15" s="71"/>
    </row>
    <row r="16" spans="1:12" ht="16.5" customHeight="1" outlineLevel="1">
      <c r="A16" s="41" t="s">
        <v>9</v>
      </c>
      <c r="B16" s="355">
        <v>0.10246984364897543</v>
      </c>
      <c r="C16" s="355">
        <v>0.10356233178869347</v>
      </c>
      <c r="D16" s="355">
        <v>0.7915483791158181</v>
      </c>
      <c r="E16" s="420">
        <v>2.4194454465129621E-3</v>
      </c>
      <c r="F16" s="71"/>
      <c r="G16" s="71"/>
      <c r="I16" s="71"/>
    </row>
    <row r="17" spans="1:11" ht="16.5" customHeight="1" outlineLevel="1">
      <c r="A17" s="42" t="s">
        <v>2</v>
      </c>
      <c r="B17" s="356">
        <v>0.24549890125512658</v>
      </c>
      <c r="C17" s="356">
        <v>1.4574130614161997E-2</v>
      </c>
      <c r="D17" s="356">
        <v>0.73959825229312726</v>
      </c>
      <c r="E17" s="421">
        <v>3.2871583758416044E-4</v>
      </c>
      <c r="G17" s="71"/>
      <c r="I17" s="71"/>
    </row>
    <row r="18" spans="1:11" ht="16.5" customHeight="1" outlineLevel="1">
      <c r="A18" s="98" t="s">
        <v>84</v>
      </c>
      <c r="B18" s="356">
        <v>0.23672722817667857</v>
      </c>
      <c r="C18" s="356">
        <v>3.6248041299716427E-2</v>
      </c>
      <c r="D18" s="356">
        <v>0.72680533847671491</v>
      </c>
      <c r="E18" s="421">
        <v>2.1939204689004494E-4</v>
      </c>
      <c r="G18" s="71"/>
      <c r="I18" s="71"/>
    </row>
    <row r="19" spans="1:11" ht="16.5" customHeight="1" outlineLevel="1">
      <c r="A19" s="93" t="s">
        <v>85</v>
      </c>
      <c r="B19" s="357">
        <v>0.68502733406876981</v>
      </c>
      <c r="C19" s="357">
        <v>0.16409984210370887</v>
      </c>
      <c r="D19" s="357">
        <v>0.149754273379647</v>
      </c>
      <c r="E19" s="422">
        <v>1.1185504478742119E-3</v>
      </c>
      <c r="G19" s="71"/>
      <c r="I19" s="71"/>
    </row>
    <row r="20" spans="1:11" ht="16.5" customHeight="1" outlineLevel="1">
      <c r="A20" s="99" t="s">
        <v>86</v>
      </c>
      <c r="B20" s="357">
        <v>0.12734330011123679</v>
      </c>
      <c r="C20" s="357">
        <v>5.0525720183699592E-3</v>
      </c>
      <c r="D20" s="357">
        <v>0.8676041278703932</v>
      </c>
      <c r="E20" s="422">
        <v>0</v>
      </c>
      <c r="G20" s="71"/>
      <c r="I20" s="71"/>
    </row>
    <row r="21" spans="1:11" ht="16.5" customHeight="1" outlineLevel="1">
      <c r="A21" s="31" t="s">
        <v>49</v>
      </c>
      <c r="B21" s="358">
        <v>0.23216707332668671</v>
      </c>
      <c r="C21" s="358">
        <v>3.6666481253178611E-2</v>
      </c>
      <c r="D21" s="358">
        <v>0.73093156668758885</v>
      </c>
      <c r="E21" s="423">
        <v>2.3487873254603509E-4</v>
      </c>
      <c r="G21" s="71"/>
    </row>
    <row r="22" spans="1:11" ht="16.5" customHeight="1" outlineLevel="1">
      <c r="A22" s="44" t="s">
        <v>26</v>
      </c>
      <c r="B22" s="359">
        <v>0.62683040532447609</v>
      </c>
      <c r="C22" s="359">
        <v>0.23068817114123399</v>
      </c>
      <c r="D22" s="359">
        <v>0.14134551283464344</v>
      </c>
      <c r="E22" s="424">
        <v>1.1359106996463896E-3</v>
      </c>
      <c r="F22" s="71"/>
      <c r="G22" s="71"/>
    </row>
    <row r="23" spans="1:11" ht="16.5" customHeight="1" outlineLevel="1" thickBot="1">
      <c r="A23" s="7" t="s">
        <v>27</v>
      </c>
      <c r="B23" s="360">
        <v>0.60699174094624786</v>
      </c>
      <c r="C23" s="360">
        <v>0.22093522255008546</v>
      </c>
      <c r="D23" s="360">
        <v>0.17098241825796795</v>
      </c>
      <c r="E23" s="425">
        <v>1.0906182456986817E-3</v>
      </c>
      <c r="F23" s="71"/>
      <c r="G23" s="71"/>
    </row>
    <row r="24" spans="1:11" outlineLevel="1">
      <c r="A24" s="72" t="s">
        <v>58</v>
      </c>
    </row>
    <row r="25" spans="1:11">
      <c r="A25" s="72"/>
    </row>
    <row r="26" spans="1:11" s="79" customFormat="1" ht="15" customHeight="1">
      <c r="A26" s="544" t="s">
        <v>192</v>
      </c>
      <c r="B26" s="544"/>
      <c r="C26" s="544"/>
      <c r="D26" s="544"/>
      <c r="E26" s="544"/>
      <c r="F26" s="544"/>
      <c r="G26" s="544"/>
      <c r="H26" s="544"/>
      <c r="I26" s="544"/>
      <c r="J26" s="544"/>
    </row>
    <row r="27" spans="1:11" ht="20.25" hidden="1" customHeight="1" outlineLevel="1" thickBot="1">
      <c r="A27" s="559" t="s">
        <v>83</v>
      </c>
      <c r="B27" s="559"/>
      <c r="C27" s="559"/>
      <c r="D27" s="559"/>
      <c r="E27" s="559"/>
      <c r="F27" s="559"/>
      <c r="G27" s="559"/>
      <c r="H27" s="559"/>
      <c r="I27" s="559"/>
      <c r="J27" s="559"/>
    </row>
    <row r="28" spans="1:11" ht="15" hidden="1" customHeight="1" outlineLevel="1">
      <c r="A28" s="547" t="s">
        <v>5</v>
      </c>
      <c r="B28" s="549" t="s">
        <v>3</v>
      </c>
      <c r="C28" s="550"/>
      <c r="D28" s="550"/>
      <c r="E28" s="551"/>
      <c r="F28" s="549" t="s">
        <v>4</v>
      </c>
      <c r="G28" s="550"/>
      <c r="H28" s="550"/>
      <c r="I28" s="550"/>
      <c r="J28" s="552" t="s">
        <v>90</v>
      </c>
    </row>
    <row r="29" spans="1:11" ht="15" hidden="1" customHeight="1" outlineLevel="1" thickBot="1">
      <c r="A29" s="548"/>
      <c r="B29" s="554" t="s">
        <v>23</v>
      </c>
      <c r="C29" s="555"/>
      <c r="D29" s="554" t="s">
        <v>24</v>
      </c>
      <c r="E29" s="555"/>
      <c r="F29" s="554" t="s">
        <v>23</v>
      </c>
      <c r="G29" s="555"/>
      <c r="H29" s="554" t="s">
        <v>24</v>
      </c>
      <c r="I29" s="556"/>
      <c r="J29" s="553"/>
    </row>
    <row r="30" spans="1:11" ht="16.5" hidden="1" customHeight="1" outlineLevel="1">
      <c r="A30" s="41" t="s">
        <v>9</v>
      </c>
      <c r="B30" s="118">
        <v>19</v>
      </c>
      <c r="C30" s="355">
        <v>1.1480362537764351E-2</v>
      </c>
      <c r="D30" s="118">
        <v>3</v>
      </c>
      <c r="E30" s="355">
        <v>1.8126888217522659E-3</v>
      </c>
      <c r="F30" s="118">
        <v>1632</v>
      </c>
      <c r="G30" s="355">
        <v>0.98610271903323266</v>
      </c>
      <c r="H30" s="118">
        <v>1</v>
      </c>
      <c r="I30" s="355">
        <v>6.0422960725075529E-4</v>
      </c>
      <c r="J30" s="122">
        <f>SUM(H30,F30,D30,B30)</f>
        <v>1655</v>
      </c>
      <c r="K30" s="103"/>
    </row>
    <row r="31" spans="1:11" ht="16.5" hidden="1" customHeight="1" outlineLevel="1">
      <c r="A31" s="92" t="s">
        <v>2</v>
      </c>
      <c r="B31" s="119">
        <v>18</v>
      </c>
      <c r="C31" s="356">
        <v>7.2049570104231714E-5</v>
      </c>
      <c r="D31" s="119">
        <v>1</v>
      </c>
      <c r="E31" s="356">
        <v>4.0027538946795397E-6</v>
      </c>
      <c r="F31" s="119">
        <v>249791</v>
      </c>
      <c r="G31" s="356">
        <v>0.99985189810589681</v>
      </c>
      <c r="H31" s="119">
        <v>18</v>
      </c>
      <c r="I31" s="356">
        <v>7.2049570104231714E-5</v>
      </c>
      <c r="J31" s="123">
        <f t="shared" ref="J31" si="3">SUM(H31,F31,D31,B31)</f>
        <v>249828</v>
      </c>
      <c r="K31" s="351"/>
    </row>
    <row r="32" spans="1:11" ht="16.5" hidden="1" customHeight="1" outlineLevel="1">
      <c r="A32" s="98" t="s">
        <v>84</v>
      </c>
      <c r="B32" s="106">
        <v>352</v>
      </c>
      <c r="C32" s="361">
        <v>9.4117647058823528E-2</v>
      </c>
      <c r="D32" s="106">
        <v>20</v>
      </c>
      <c r="E32" s="361">
        <v>5.3475935828877002E-3</v>
      </c>
      <c r="F32" s="106">
        <v>3360</v>
      </c>
      <c r="G32" s="361">
        <v>0.89839572192513373</v>
      </c>
      <c r="H32" s="106">
        <v>8</v>
      </c>
      <c r="I32" s="361">
        <v>2.1390374331550803E-3</v>
      </c>
      <c r="J32" s="107">
        <f>SUM(H32,F32,D32,B32)</f>
        <v>3740</v>
      </c>
      <c r="K32" s="351"/>
    </row>
    <row r="33" spans="1:11" ht="16.5" hidden="1" customHeight="1" outlineLevel="1">
      <c r="A33" s="93" t="s">
        <v>85</v>
      </c>
      <c r="B33" s="120">
        <v>162</v>
      </c>
      <c r="C33" s="357">
        <v>4.6458273587611128E-2</v>
      </c>
      <c r="D33" s="120">
        <v>12</v>
      </c>
      <c r="E33" s="357">
        <v>3.4413535990823058E-3</v>
      </c>
      <c r="F33" s="120">
        <v>3305</v>
      </c>
      <c r="G33" s="357">
        <v>0.94780613708058503</v>
      </c>
      <c r="H33" s="120">
        <v>8</v>
      </c>
      <c r="I33" s="357">
        <v>2.294235732721537E-3</v>
      </c>
      <c r="J33" s="124">
        <f t="shared" ref="J33:J37" si="4">SUM(H33,F33,D33,B33)</f>
        <v>3487</v>
      </c>
      <c r="K33" s="351"/>
    </row>
    <row r="34" spans="1:11" ht="16.5" hidden="1" customHeight="1" outlineLevel="1">
      <c r="A34" s="99" t="s">
        <v>86</v>
      </c>
      <c r="B34" s="120">
        <v>190</v>
      </c>
      <c r="C34" s="357">
        <v>0.75098814229249011</v>
      </c>
      <c r="D34" s="120">
        <v>8</v>
      </c>
      <c r="E34" s="357">
        <v>3.1620553359683792E-2</v>
      </c>
      <c r="F34" s="120">
        <v>55</v>
      </c>
      <c r="G34" s="357">
        <v>0.21739130434782608</v>
      </c>
      <c r="H34" s="120">
        <v>0</v>
      </c>
      <c r="I34" s="357">
        <v>0</v>
      </c>
      <c r="J34" s="124">
        <f t="shared" si="4"/>
        <v>253</v>
      </c>
      <c r="K34" s="351"/>
    </row>
    <row r="35" spans="1:11" ht="16.5" hidden="1" customHeight="1" outlineLevel="1">
      <c r="A35" s="94" t="s">
        <v>49</v>
      </c>
      <c r="B35" s="43">
        <v>389</v>
      </c>
      <c r="C35" s="358">
        <v>1.52415730557199E-3</v>
      </c>
      <c r="D35" s="43">
        <v>24</v>
      </c>
      <c r="E35" s="358">
        <v>9.4035412168965967E-5</v>
      </c>
      <c r="F35" s="43">
        <v>254783</v>
      </c>
      <c r="G35" s="358">
        <v>0.99827601744356897</v>
      </c>
      <c r="H35" s="43">
        <v>27</v>
      </c>
      <c r="I35" s="358">
        <v>1.0578983869008671E-4</v>
      </c>
      <c r="J35" s="104">
        <f t="shared" si="4"/>
        <v>255223</v>
      </c>
      <c r="K35" s="351"/>
    </row>
    <row r="36" spans="1:11" ht="16.5" hidden="1" customHeight="1" outlineLevel="1">
      <c r="A36" s="44" t="s">
        <v>26</v>
      </c>
      <c r="B36" s="121">
        <v>2819</v>
      </c>
      <c r="C36" s="359">
        <v>0.72748387096774192</v>
      </c>
      <c r="D36" s="121">
        <v>394</v>
      </c>
      <c r="E36" s="359">
        <v>0.10167741935483871</v>
      </c>
      <c r="F36" s="121">
        <v>652</v>
      </c>
      <c r="G36" s="359">
        <v>0.16825806451612904</v>
      </c>
      <c r="H36" s="121">
        <v>10</v>
      </c>
      <c r="I36" s="359">
        <v>2.5806451612903226E-3</v>
      </c>
      <c r="J36" s="125">
        <f t="shared" si="4"/>
        <v>3875</v>
      </c>
      <c r="K36" s="103"/>
    </row>
    <row r="37" spans="1:11" ht="16.5" hidden="1" customHeight="1" outlineLevel="1" thickBot="1">
      <c r="A37" s="7" t="s">
        <v>27</v>
      </c>
      <c r="B37" s="45">
        <v>3208</v>
      </c>
      <c r="C37" s="360">
        <v>1.2381415526171564E-2</v>
      </c>
      <c r="D37" s="45">
        <v>418</v>
      </c>
      <c r="E37" s="360">
        <v>1.6132891801557711E-3</v>
      </c>
      <c r="F37" s="45">
        <v>255435</v>
      </c>
      <c r="G37" s="360">
        <v>0.98586249218442445</v>
      </c>
      <c r="H37" s="45">
        <v>37</v>
      </c>
      <c r="I37" s="360">
        <v>1.4280310924823811E-4</v>
      </c>
      <c r="J37" s="105">
        <f t="shared" si="4"/>
        <v>259098</v>
      </c>
      <c r="K37" s="103"/>
    </row>
    <row r="38" spans="1:11" ht="8.25" hidden="1" customHeight="1" outlineLevel="1" thickBot="1">
      <c r="A38" s="46"/>
      <c r="B38" s="46"/>
      <c r="C38" s="46"/>
      <c r="D38" s="46"/>
      <c r="E38" s="46"/>
    </row>
    <row r="39" spans="1:11" ht="20.25" hidden="1" customHeight="1" outlineLevel="1" thickBot="1">
      <c r="A39" s="560" t="s">
        <v>101</v>
      </c>
      <c r="B39" s="560"/>
      <c r="C39" s="560"/>
      <c r="D39" s="560"/>
      <c r="E39" s="560"/>
    </row>
    <row r="40" spans="1:11" ht="15" hidden="1" customHeight="1" outlineLevel="1">
      <c r="A40" s="547" t="s">
        <v>5</v>
      </c>
      <c r="B40" s="549" t="s">
        <v>3</v>
      </c>
      <c r="C40" s="551"/>
      <c r="D40" s="549" t="s">
        <v>76</v>
      </c>
      <c r="E40" s="550"/>
    </row>
    <row r="41" spans="1:11" ht="15" hidden="1" customHeight="1" outlineLevel="1" thickBot="1">
      <c r="A41" s="548"/>
      <c r="B41" s="6" t="s">
        <v>92</v>
      </c>
      <c r="C41" s="6" t="s">
        <v>24</v>
      </c>
      <c r="D41" s="6" t="s">
        <v>92</v>
      </c>
      <c r="E41" s="399" t="s">
        <v>24</v>
      </c>
    </row>
    <row r="42" spans="1:11" ht="16.5" hidden="1" customHeight="1" outlineLevel="1">
      <c r="A42" s="41" t="s">
        <v>9</v>
      </c>
      <c r="B42" s="355">
        <v>9.6924290786604708E-2</v>
      </c>
      <c r="C42" s="355">
        <v>0.10457710792477493</v>
      </c>
      <c r="D42" s="355">
        <v>0.79612829956554576</v>
      </c>
      <c r="E42" s="420">
        <v>2.3703017230746175E-3</v>
      </c>
      <c r="F42" s="71"/>
    </row>
    <row r="43" spans="1:11" ht="16.5" hidden="1" customHeight="1" outlineLevel="1">
      <c r="A43" s="42" t="s">
        <v>2</v>
      </c>
      <c r="B43" s="356">
        <v>0.26984250363522844</v>
      </c>
      <c r="C43" s="356">
        <v>1.9612010389267739E-2</v>
      </c>
      <c r="D43" s="356">
        <v>0.71020874676587931</v>
      </c>
      <c r="E43" s="421">
        <v>3.3673920962456647E-4</v>
      </c>
      <c r="F43" s="71"/>
    </row>
    <row r="44" spans="1:11" ht="16.5" hidden="1" customHeight="1" outlineLevel="1">
      <c r="A44" s="98" t="s">
        <v>84</v>
      </c>
      <c r="B44" s="356">
        <v>0.22289215698338366</v>
      </c>
      <c r="C44" s="356">
        <v>3.1161275924119106E-2</v>
      </c>
      <c r="D44" s="356">
        <v>0.74576074005583182</v>
      </c>
      <c r="E44" s="421">
        <v>1.8582703666548047E-4</v>
      </c>
      <c r="F44" s="71"/>
    </row>
    <row r="45" spans="1:11" ht="16.5" hidden="1" customHeight="1" outlineLevel="1">
      <c r="A45" s="93" t="s">
        <v>85</v>
      </c>
      <c r="B45" s="357">
        <v>0.69238116302929886</v>
      </c>
      <c r="C45" s="357">
        <v>0.15213160963500033</v>
      </c>
      <c r="D45" s="357">
        <v>0.1544612863655028</v>
      </c>
      <c r="E45" s="422">
        <v>1.0259409701979078E-3</v>
      </c>
      <c r="F45" s="71"/>
    </row>
    <row r="46" spans="1:11" ht="16.5" hidden="1" customHeight="1" outlineLevel="1">
      <c r="A46" s="99" t="s">
        <v>86</v>
      </c>
      <c r="B46" s="357">
        <v>0.11904463433404439</v>
      </c>
      <c r="C46" s="357">
        <v>4.4035258848982113E-3</v>
      </c>
      <c r="D46" s="357">
        <v>0.87655183978105744</v>
      </c>
      <c r="E46" s="422">
        <v>0</v>
      </c>
      <c r="F46" s="71"/>
    </row>
    <row r="47" spans="1:11" ht="16.5" hidden="1" customHeight="1" outlineLevel="1">
      <c r="A47" s="31" t="s">
        <v>49</v>
      </c>
      <c r="B47" s="358">
        <v>0.21098345749008995</v>
      </c>
      <c r="C47" s="358">
        <v>3.2151642801191038E-2</v>
      </c>
      <c r="D47" s="358">
        <v>0.7566619660386722</v>
      </c>
      <c r="E47" s="423">
        <v>2.0293367004685855E-4</v>
      </c>
      <c r="F47" s="71"/>
    </row>
    <row r="48" spans="1:11" ht="16.5" hidden="1" customHeight="1" outlineLevel="1">
      <c r="A48" s="44" t="s">
        <v>26</v>
      </c>
      <c r="B48" s="359">
        <v>0.63422049547497017</v>
      </c>
      <c r="C48" s="359">
        <v>0.23986780676349412</v>
      </c>
      <c r="D48" s="359">
        <v>0.12475532330717491</v>
      </c>
      <c r="E48" s="424">
        <v>1.1563744543607877E-3</v>
      </c>
      <c r="F48" s="71"/>
    </row>
    <row r="49" spans="1:11" ht="16.5" hidden="1" customHeight="1" outlineLevel="1" thickBot="1">
      <c r="A49" s="7" t="s">
        <v>27</v>
      </c>
      <c r="B49" s="360">
        <v>0.60956878697380124</v>
      </c>
      <c r="C49" s="360">
        <v>0.22776924764551204</v>
      </c>
      <c r="D49" s="360">
        <v>0.16156112468679248</v>
      </c>
      <c r="E49" s="425">
        <v>1.1008406938942178E-3</v>
      </c>
      <c r="F49" s="71"/>
    </row>
    <row r="50" spans="1:11" hidden="1" outlineLevel="1">
      <c r="A50" s="72" t="s">
        <v>58</v>
      </c>
    </row>
    <row r="51" spans="1:11" s="561" customFormat="1" ht="13.2" customHeight="1" collapsed="1"/>
    <row r="52" spans="1:11" s="79" customFormat="1" ht="15" customHeight="1">
      <c r="A52" s="544" t="s">
        <v>145</v>
      </c>
      <c r="B52" s="544"/>
      <c r="C52" s="544"/>
      <c r="D52" s="544"/>
      <c r="E52" s="544"/>
      <c r="F52" s="544"/>
      <c r="G52" s="544"/>
      <c r="H52" s="544"/>
      <c r="I52" s="544"/>
      <c r="J52" s="544"/>
    </row>
    <row r="53" spans="1:11" ht="20.25" hidden="1" customHeight="1" outlineLevel="1" thickBot="1">
      <c r="A53" s="559" t="s">
        <v>83</v>
      </c>
      <c r="B53" s="559"/>
      <c r="C53" s="559"/>
      <c r="D53" s="559"/>
      <c r="E53" s="559"/>
      <c r="F53" s="559"/>
      <c r="G53" s="559"/>
      <c r="H53" s="559"/>
      <c r="I53" s="559"/>
      <c r="J53" s="559"/>
    </row>
    <row r="54" spans="1:11" ht="15" hidden="1" customHeight="1" outlineLevel="1">
      <c r="A54" s="547" t="s">
        <v>5</v>
      </c>
      <c r="B54" s="549" t="s">
        <v>3</v>
      </c>
      <c r="C54" s="550"/>
      <c r="D54" s="550"/>
      <c r="E54" s="551"/>
      <c r="F54" s="549" t="s">
        <v>4</v>
      </c>
      <c r="G54" s="550"/>
      <c r="H54" s="550"/>
      <c r="I54" s="550"/>
      <c r="J54" s="552" t="s">
        <v>90</v>
      </c>
    </row>
    <row r="55" spans="1:11" ht="15" hidden="1" customHeight="1" outlineLevel="1" thickBot="1">
      <c r="A55" s="548"/>
      <c r="B55" s="554" t="s">
        <v>23</v>
      </c>
      <c r="C55" s="555"/>
      <c r="D55" s="554" t="s">
        <v>24</v>
      </c>
      <c r="E55" s="555"/>
      <c r="F55" s="554" t="s">
        <v>23</v>
      </c>
      <c r="G55" s="555"/>
      <c r="H55" s="554" t="s">
        <v>24</v>
      </c>
      <c r="I55" s="556"/>
      <c r="J55" s="553"/>
    </row>
    <row r="56" spans="1:11" ht="16.5" hidden="1" customHeight="1" outlineLevel="1">
      <c r="A56" s="41" t="s">
        <v>9</v>
      </c>
      <c r="B56" s="118">
        <v>19</v>
      </c>
      <c r="C56" s="355">
        <v>1.1515151515151515E-2</v>
      </c>
      <c r="D56" s="118">
        <v>8</v>
      </c>
      <c r="E56" s="355">
        <v>4.8484848484848485E-3</v>
      </c>
      <c r="F56" s="118">
        <v>1622</v>
      </c>
      <c r="G56" s="355">
        <v>0.98303030303030303</v>
      </c>
      <c r="H56" s="118">
        <v>1</v>
      </c>
      <c r="I56" s="355">
        <v>6.0606060606060606E-4</v>
      </c>
      <c r="J56" s="122">
        <f>SUM(H56,F56,D56,B56)</f>
        <v>1650</v>
      </c>
      <c r="K56" s="103"/>
    </row>
    <row r="57" spans="1:11" ht="16.5" hidden="1" customHeight="1" outlineLevel="1">
      <c r="A57" s="92" t="s">
        <v>2</v>
      </c>
      <c r="B57" s="119">
        <v>18</v>
      </c>
      <c r="C57" s="356">
        <v>7.2040630915836537E-5</v>
      </c>
      <c r="D57" s="119">
        <v>1</v>
      </c>
      <c r="E57" s="356">
        <v>4.0022572731020295E-6</v>
      </c>
      <c r="F57" s="119">
        <v>249822</v>
      </c>
      <c r="G57" s="356">
        <v>0.99985191648089522</v>
      </c>
      <c r="H57" s="119">
        <v>18</v>
      </c>
      <c r="I57" s="356">
        <v>7.2040630915836537E-5</v>
      </c>
      <c r="J57" s="123">
        <f t="shared" ref="J57" si="5">SUM(H57,F57,D57,B57)</f>
        <v>249859</v>
      </c>
      <c r="K57" s="351"/>
    </row>
    <row r="58" spans="1:11" ht="16.5" hidden="1" customHeight="1" outlineLevel="1">
      <c r="A58" s="98" t="s">
        <v>84</v>
      </c>
      <c r="B58" s="106">
        <v>356</v>
      </c>
      <c r="C58" s="361">
        <v>8.5126733620277381E-2</v>
      </c>
      <c r="D58" s="106">
        <v>24</v>
      </c>
      <c r="E58" s="361">
        <v>5.7388809182209472E-3</v>
      </c>
      <c r="F58" s="106">
        <v>3794</v>
      </c>
      <c r="G58" s="361">
        <v>0.90722142515542803</v>
      </c>
      <c r="H58" s="106">
        <v>8</v>
      </c>
      <c r="I58" s="361">
        <v>1.9129603060736491E-3</v>
      </c>
      <c r="J58" s="107">
        <f>SUM(H58,F58,D58,B58)</f>
        <v>4182</v>
      </c>
      <c r="K58" s="351"/>
    </row>
    <row r="59" spans="1:11" ht="16.5" hidden="1" customHeight="1" outlineLevel="1">
      <c r="A59" s="93" t="s">
        <v>85</v>
      </c>
      <c r="B59" s="120">
        <v>164</v>
      </c>
      <c r="C59" s="357">
        <v>4.1815400305966345E-2</v>
      </c>
      <c r="D59" s="120">
        <v>15</v>
      </c>
      <c r="E59" s="357">
        <v>3.8245792962774095E-3</v>
      </c>
      <c r="F59" s="120">
        <v>3735</v>
      </c>
      <c r="G59" s="357">
        <v>0.95232024477307498</v>
      </c>
      <c r="H59" s="120">
        <v>8</v>
      </c>
      <c r="I59" s="357">
        <v>2.0397756246812852E-3</v>
      </c>
      <c r="J59" s="124">
        <f t="shared" ref="J59:J63" si="6">SUM(H59,F59,D59,B59)</f>
        <v>3922</v>
      </c>
      <c r="K59" s="351"/>
    </row>
    <row r="60" spans="1:11" ht="16.5" hidden="1" customHeight="1" outlineLevel="1">
      <c r="A60" s="99" t="s">
        <v>86</v>
      </c>
      <c r="B60" s="120">
        <v>192</v>
      </c>
      <c r="C60" s="357">
        <v>0.7384615384615385</v>
      </c>
      <c r="D60" s="120">
        <v>9</v>
      </c>
      <c r="E60" s="357">
        <v>3.4615384615384617E-2</v>
      </c>
      <c r="F60" s="120">
        <v>59</v>
      </c>
      <c r="G60" s="357">
        <v>0.22692307692307692</v>
      </c>
      <c r="H60" s="120">
        <v>0</v>
      </c>
      <c r="I60" s="357">
        <v>0</v>
      </c>
      <c r="J60" s="124">
        <f t="shared" si="6"/>
        <v>260</v>
      </c>
      <c r="K60" s="351"/>
    </row>
    <row r="61" spans="1:11" ht="16.5" hidden="1" customHeight="1" outlineLevel="1">
      <c r="A61" s="94" t="s">
        <v>49</v>
      </c>
      <c r="B61" s="43">
        <v>393</v>
      </c>
      <c r="C61" s="358">
        <v>1.537011470876957E-3</v>
      </c>
      <c r="D61" s="43">
        <v>33</v>
      </c>
      <c r="E61" s="358">
        <v>1.2906203190569867E-4</v>
      </c>
      <c r="F61" s="43">
        <v>255238</v>
      </c>
      <c r="G61" s="358">
        <v>0.99822833028929447</v>
      </c>
      <c r="H61" s="43">
        <v>27</v>
      </c>
      <c r="I61" s="358">
        <v>1.0559620792284437E-4</v>
      </c>
      <c r="J61" s="104">
        <f t="shared" si="6"/>
        <v>255691</v>
      </c>
      <c r="K61" s="351"/>
    </row>
    <row r="62" spans="1:11" ht="16.5" hidden="1" customHeight="1" outlineLevel="1">
      <c r="A62" s="44" t="s">
        <v>26</v>
      </c>
      <c r="B62" s="121">
        <v>2890</v>
      </c>
      <c r="C62" s="359">
        <v>0.74928701063002301</v>
      </c>
      <c r="D62" s="121">
        <v>386</v>
      </c>
      <c r="E62" s="359">
        <v>0.10007778065854291</v>
      </c>
      <c r="F62" s="121">
        <v>572</v>
      </c>
      <c r="G62" s="359">
        <v>0.14830178895514648</v>
      </c>
      <c r="H62" s="121">
        <v>9</v>
      </c>
      <c r="I62" s="359">
        <v>2.33341975628727E-3</v>
      </c>
      <c r="J62" s="125">
        <f t="shared" si="6"/>
        <v>3857</v>
      </c>
      <c r="K62" s="103"/>
    </row>
    <row r="63" spans="1:11" ht="16.5" hidden="1" customHeight="1" outlineLevel="1" thickBot="1">
      <c r="A63" s="7" t="s">
        <v>27</v>
      </c>
      <c r="B63" s="45">
        <v>3283</v>
      </c>
      <c r="C63" s="360">
        <v>1.2648912725199192E-2</v>
      </c>
      <c r="D63" s="45">
        <v>419</v>
      </c>
      <c r="E63" s="360">
        <v>1.6143449381231989E-3</v>
      </c>
      <c r="F63" s="45">
        <v>255810</v>
      </c>
      <c r="G63" s="360">
        <v>0.98559803966896298</v>
      </c>
      <c r="H63" s="45">
        <v>36</v>
      </c>
      <c r="I63" s="360">
        <v>1.3870266771464238E-4</v>
      </c>
      <c r="J63" s="105">
        <f t="shared" si="6"/>
        <v>259548</v>
      </c>
      <c r="K63" s="103"/>
    </row>
    <row r="64" spans="1:11" ht="8.25" hidden="1" customHeight="1" outlineLevel="1" thickBot="1">
      <c r="A64" s="46"/>
      <c r="B64" s="46"/>
      <c r="C64" s="46"/>
      <c r="D64" s="46"/>
      <c r="E64" s="46"/>
    </row>
    <row r="65" spans="1:10" ht="20.25" hidden="1" customHeight="1" outlineLevel="1" thickBot="1">
      <c r="A65" s="560" t="s">
        <v>101</v>
      </c>
      <c r="B65" s="560"/>
      <c r="C65" s="560"/>
      <c r="D65" s="560"/>
      <c r="E65" s="560"/>
    </row>
    <row r="66" spans="1:10" ht="15" hidden="1" customHeight="1" outlineLevel="1">
      <c r="A66" s="547" t="s">
        <v>5</v>
      </c>
      <c r="B66" s="549" t="s">
        <v>3</v>
      </c>
      <c r="C66" s="551"/>
      <c r="D66" s="549" t="s">
        <v>76</v>
      </c>
      <c r="E66" s="550"/>
    </row>
    <row r="67" spans="1:10" ht="15" hidden="1" customHeight="1" outlineLevel="1" thickBot="1">
      <c r="A67" s="548"/>
      <c r="B67" s="6" t="s">
        <v>92</v>
      </c>
      <c r="C67" s="6" t="s">
        <v>24</v>
      </c>
      <c r="D67" s="6" t="s">
        <v>92</v>
      </c>
      <c r="E67" s="322" t="s">
        <v>24</v>
      </c>
    </row>
    <row r="68" spans="1:10" ht="16.5" hidden="1" customHeight="1" outlineLevel="1">
      <c r="A68" s="41" t="s">
        <v>9</v>
      </c>
      <c r="B68" s="355">
        <v>9.3496173406336619E-2</v>
      </c>
      <c r="C68" s="355">
        <v>0.12660046018754495</v>
      </c>
      <c r="D68" s="355">
        <v>0.77771631248662287</v>
      </c>
      <c r="E68" s="218">
        <v>2.1870539194955175E-3</v>
      </c>
      <c r="F68" s="71"/>
    </row>
    <row r="69" spans="1:10" ht="16.5" hidden="1" customHeight="1" outlineLevel="1">
      <c r="A69" s="42" t="s">
        <v>2</v>
      </c>
      <c r="B69" s="356">
        <v>0.12797359467229</v>
      </c>
      <c r="C69" s="356">
        <v>1.85147614381636E-2</v>
      </c>
      <c r="D69" s="356">
        <v>0.85317022294084</v>
      </c>
      <c r="E69" s="214">
        <v>3.4142094870644613E-4</v>
      </c>
      <c r="F69" s="71"/>
    </row>
    <row r="70" spans="1:10" ht="16.5" hidden="1" customHeight="1" outlineLevel="1">
      <c r="A70" s="98" t="s">
        <v>84</v>
      </c>
      <c r="B70" s="356">
        <v>0.15547692791628251</v>
      </c>
      <c r="C70" s="356">
        <v>7.7146758010900138E-2</v>
      </c>
      <c r="D70" s="356">
        <v>0.76720549338079802</v>
      </c>
      <c r="E70" s="214">
        <v>1.7082069201938198E-4</v>
      </c>
      <c r="F70" s="71"/>
    </row>
    <row r="71" spans="1:10" ht="16.5" hidden="1" customHeight="1" outlineLevel="1">
      <c r="A71" s="93" t="s">
        <v>85</v>
      </c>
      <c r="B71" s="357">
        <v>0.39899663335730007</v>
      </c>
      <c r="C71" s="357">
        <v>0.46268758833417811</v>
      </c>
      <c r="D71" s="357">
        <v>0.137262561202314</v>
      </c>
      <c r="E71" s="117">
        <v>1.0532171062079055E-3</v>
      </c>
      <c r="F71" s="71"/>
    </row>
    <row r="72" spans="1:10" ht="16.5" hidden="1" customHeight="1" outlineLevel="1">
      <c r="A72" s="99" t="s">
        <v>86</v>
      </c>
      <c r="B72" s="357">
        <v>0.10833461870591979</v>
      </c>
      <c r="C72" s="357">
        <v>2.5109703098421319E-3</v>
      </c>
      <c r="D72" s="357">
        <v>0.88915441098423809</v>
      </c>
      <c r="E72" s="117">
        <v>0</v>
      </c>
      <c r="F72" s="71"/>
    </row>
    <row r="73" spans="1:10" ht="16.5" hidden="1" customHeight="1" outlineLevel="1">
      <c r="A73" s="31" t="s">
        <v>49</v>
      </c>
      <c r="B73" s="358">
        <v>0.15616736681431143</v>
      </c>
      <c r="C73" s="358">
        <v>7.6665364572606046E-2</v>
      </c>
      <c r="D73" s="358">
        <v>0.76698527521954329</v>
      </c>
      <c r="E73" s="219">
        <v>1.8199339353931906E-4</v>
      </c>
      <c r="F73" s="71"/>
    </row>
    <row r="74" spans="1:10" ht="16.5" hidden="1" customHeight="1" outlineLevel="1">
      <c r="A74" s="44" t="s">
        <v>26</v>
      </c>
      <c r="B74" s="359">
        <v>0.65594079919937309</v>
      </c>
      <c r="C74" s="359">
        <v>0.23346574128695766</v>
      </c>
      <c r="D74" s="359">
        <v>0.10916339896010339</v>
      </c>
      <c r="E74" s="220">
        <v>1.4300605535658873E-3</v>
      </c>
      <c r="F74" s="71"/>
    </row>
    <row r="75" spans="1:10" ht="16.5" hidden="1" customHeight="1" outlineLevel="1" thickBot="1">
      <c r="A75" s="7" t="s">
        <v>27</v>
      </c>
      <c r="B75" s="360">
        <v>0.62310846152031629</v>
      </c>
      <c r="C75" s="360">
        <v>0.22316482774715504</v>
      </c>
      <c r="D75" s="360">
        <v>0.1523786412568969</v>
      </c>
      <c r="E75" s="216">
        <v>1.3480694756316724E-3</v>
      </c>
      <c r="F75" s="71"/>
    </row>
    <row r="76" spans="1:10" hidden="1" outlineLevel="1">
      <c r="A76" s="72" t="s">
        <v>58</v>
      </c>
    </row>
    <row r="77" spans="1:10" collapsed="1"/>
    <row r="78" spans="1:10" s="79" customFormat="1" ht="15" customHeight="1">
      <c r="A78" s="544" t="s">
        <v>210</v>
      </c>
      <c r="B78" s="544"/>
      <c r="C78" s="544"/>
      <c r="D78" s="544"/>
      <c r="E78" s="544"/>
      <c r="F78" s="544"/>
      <c r="G78" s="544"/>
      <c r="H78" s="544"/>
      <c r="I78" s="544"/>
      <c r="J78" s="544"/>
    </row>
    <row r="79" spans="1:10" ht="20.25" hidden="1" customHeight="1" outlineLevel="1" thickBot="1">
      <c r="A79" s="559" t="s">
        <v>83</v>
      </c>
      <c r="B79" s="559"/>
      <c r="C79" s="559"/>
      <c r="D79" s="559"/>
      <c r="E79" s="559"/>
      <c r="F79" s="559"/>
      <c r="G79" s="559"/>
      <c r="H79" s="559"/>
      <c r="I79" s="559"/>
      <c r="J79" s="559"/>
    </row>
    <row r="80" spans="1:10" ht="15" hidden="1" customHeight="1" outlineLevel="1">
      <c r="A80" s="547" t="s">
        <v>5</v>
      </c>
      <c r="B80" s="549" t="s">
        <v>3</v>
      </c>
      <c r="C80" s="550"/>
      <c r="D80" s="550"/>
      <c r="E80" s="551"/>
      <c r="F80" s="549" t="s">
        <v>4</v>
      </c>
      <c r="G80" s="550"/>
      <c r="H80" s="550"/>
      <c r="I80" s="550"/>
      <c r="J80" s="552" t="s">
        <v>90</v>
      </c>
    </row>
    <row r="81" spans="1:11" ht="15" hidden="1" customHeight="1" outlineLevel="1" thickBot="1">
      <c r="A81" s="548"/>
      <c r="B81" s="554" t="s">
        <v>23</v>
      </c>
      <c r="C81" s="555"/>
      <c r="D81" s="554" t="s">
        <v>24</v>
      </c>
      <c r="E81" s="555"/>
      <c r="F81" s="554" t="s">
        <v>23</v>
      </c>
      <c r="G81" s="555"/>
      <c r="H81" s="554" t="s">
        <v>24</v>
      </c>
      <c r="I81" s="556"/>
      <c r="J81" s="553"/>
    </row>
    <row r="82" spans="1:11" ht="16.5" hidden="1" customHeight="1" outlineLevel="1">
      <c r="A82" s="41" t="s">
        <v>9</v>
      </c>
      <c r="B82" s="118">
        <v>18</v>
      </c>
      <c r="C82" s="400">
        <v>1.0422698320787493E-2</v>
      </c>
      <c r="D82" s="118">
        <v>8</v>
      </c>
      <c r="E82" s="400">
        <v>4.6323103647944409E-3</v>
      </c>
      <c r="F82" s="118">
        <v>1700</v>
      </c>
      <c r="G82" s="400">
        <v>0.98436595251881875</v>
      </c>
      <c r="H82" s="118">
        <v>1</v>
      </c>
      <c r="I82" s="218">
        <v>5.7903879559930511E-4</v>
      </c>
      <c r="J82" s="122">
        <f>SUM(H82,F82,D82,B82)</f>
        <v>1727</v>
      </c>
      <c r="K82" s="103"/>
    </row>
    <row r="83" spans="1:11" ht="16.5" hidden="1" customHeight="1" outlineLevel="1">
      <c r="A83" s="92" t="s">
        <v>2</v>
      </c>
      <c r="B83" s="119">
        <v>19</v>
      </c>
      <c r="C83" s="401">
        <v>7.6037714706494417E-5</v>
      </c>
      <c r="D83" s="119">
        <v>1</v>
      </c>
      <c r="E83" s="401">
        <v>4.001984984552338E-6</v>
      </c>
      <c r="F83" s="119">
        <v>249838</v>
      </c>
      <c r="G83" s="401">
        <v>0.99984792457058702</v>
      </c>
      <c r="H83" s="119">
        <v>18</v>
      </c>
      <c r="I83" s="214">
        <v>7.203572972194209E-5</v>
      </c>
      <c r="J83" s="123">
        <f t="shared" ref="J83:J89" si="7">SUM(H83,F83,D83,B83)</f>
        <v>249876</v>
      </c>
      <c r="K83" s="103"/>
    </row>
    <row r="84" spans="1:11" ht="16.5" hidden="1" customHeight="1" outlineLevel="1">
      <c r="A84" s="98" t="s">
        <v>84</v>
      </c>
      <c r="B84" s="106">
        <v>352</v>
      </c>
      <c r="C84" s="402">
        <v>8.3889418493803616E-2</v>
      </c>
      <c r="D84" s="106">
        <v>24</v>
      </c>
      <c r="E84" s="402">
        <v>5.7197330791229741E-3</v>
      </c>
      <c r="F84" s="106">
        <v>3811</v>
      </c>
      <c r="G84" s="402">
        <v>0.90824594852240226</v>
      </c>
      <c r="H84" s="106">
        <v>9</v>
      </c>
      <c r="I84" s="403">
        <v>2.1448999046711154E-3</v>
      </c>
      <c r="J84" s="107">
        <f>SUM(H84,F84,D84,B84)</f>
        <v>4196</v>
      </c>
      <c r="K84" s="404"/>
    </row>
    <row r="85" spans="1:11" ht="16.5" hidden="1" customHeight="1" outlineLevel="1">
      <c r="A85" s="93" t="s">
        <v>85</v>
      </c>
      <c r="B85" s="120">
        <v>172</v>
      </c>
      <c r="C85" s="405">
        <v>4.3577400557385355E-2</v>
      </c>
      <c r="D85" s="120">
        <v>15</v>
      </c>
      <c r="E85" s="405">
        <v>3.8003546997719788E-3</v>
      </c>
      <c r="F85" s="120">
        <v>3751</v>
      </c>
      <c r="G85" s="405">
        <v>0.9503420319229795</v>
      </c>
      <c r="H85" s="120">
        <v>9</v>
      </c>
      <c r="I85" s="117">
        <v>2.2802128198631871E-3</v>
      </c>
      <c r="J85" s="124">
        <f t="shared" si="7"/>
        <v>3947</v>
      </c>
      <c r="K85" s="103"/>
    </row>
    <row r="86" spans="1:11" ht="16.5" hidden="1" customHeight="1" outlineLevel="1">
      <c r="A86" s="99" t="s">
        <v>86</v>
      </c>
      <c r="B86" s="120">
        <v>180</v>
      </c>
      <c r="C86" s="405">
        <v>0.72289156626506024</v>
      </c>
      <c r="D86" s="120">
        <v>9</v>
      </c>
      <c r="E86" s="405">
        <v>3.614457831325301E-2</v>
      </c>
      <c r="F86" s="120">
        <v>60</v>
      </c>
      <c r="G86" s="405">
        <v>0.24096385542168675</v>
      </c>
      <c r="H86" s="120">
        <v>0</v>
      </c>
      <c r="I86" s="117">
        <v>0</v>
      </c>
      <c r="J86" s="124">
        <f t="shared" si="7"/>
        <v>249</v>
      </c>
      <c r="K86" s="103"/>
    </row>
    <row r="87" spans="1:11" ht="16.5" hidden="1" customHeight="1" outlineLevel="1">
      <c r="A87" s="94" t="s">
        <v>49</v>
      </c>
      <c r="B87" s="43">
        <v>389</v>
      </c>
      <c r="C87" s="406">
        <v>1.5207252569400193E-3</v>
      </c>
      <c r="D87" s="43">
        <v>33</v>
      </c>
      <c r="E87" s="406">
        <v>1.2900754107717386E-4</v>
      </c>
      <c r="F87" s="43">
        <v>255349</v>
      </c>
      <c r="G87" s="406">
        <v>0.99824080625803857</v>
      </c>
      <c r="H87" s="43">
        <v>28</v>
      </c>
      <c r="I87" s="219">
        <v>1.0946094394426874E-4</v>
      </c>
      <c r="J87" s="104">
        <f t="shared" si="7"/>
        <v>255799</v>
      </c>
      <c r="K87" s="407"/>
    </row>
    <row r="88" spans="1:11" ht="16.5" hidden="1" customHeight="1" outlineLevel="1">
      <c r="A88" s="44" t="s">
        <v>26</v>
      </c>
      <c r="B88" s="121">
        <v>2988</v>
      </c>
      <c r="C88" s="408">
        <v>0.75549936788874839</v>
      </c>
      <c r="D88" s="121">
        <v>392</v>
      </c>
      <c r="E88" s="408">
        <v>9.9115044247787609E-2</v>
      </c>
      <c r="F88" s="121">
        <v>564</v>
      </c>
      <c r="G88" s="408">
        <v>0.14260429835651076</v>
      </c>
      <c r="H88" s="121">
        <v>11</v>
      </c>
      <c r="I88" s="220">
        <v>2.7812895069532239E-3</v>
      </c>
      <c r="J88" s="125">
        <f t="shared" si="7"/>
        <v>3955</v>
      </c>
      <c r="K88" s="103"/>
    </row>
    <row r="89" spans="1:11" ht="16.5" hidden="1" customHeight="1" outlineLevel="1" thickBot="1">
      <c r="A89" s="7" t="s">
        <v>27</v>
      </c>
      <c r="B89" s="45">
        <v>3377</v>
      </c>
      <c r="C89" s="409">
        <v>1.3000762259676463E-2</v>
      </c>
      <c r="D89" s="45">
        <v>425</v>
      </c>
      <c r="E89" s="409">
        <v>1.6361634469536561E-3</v>
      </c>
      <c r="F89" s="45">
        <v>255913</v>
      </c>
      <c r="G89" s="409">
        <v>0.98521293223588502</v>
      </c>
      <c r="H89" s="45">
        <v>39</v>
      </c>
      <c r="I89" s="216">
        <v>1.5014205748515905E-4</v>
      </c>
      <c r="J89" s="105">
        <f t="shared" si="7"/>
        <v>259754</v>
      </c>
      <c r="K89" s="410"/>
    </row>
    <row r="90" spans="1:11" ht="6" hidden="1" customHeight="1" outlineLevel="1" thickBot="1"/>
    <row r="91" spans="1:11" ht="20.25" hidden="1" customHeight="1" outlineLevel="1" thickBot="1">
      <c r="A91" s="560" t="s">
        <v>101</v>
      </c>
      <c r="B91" s="560"/>
      <c r="C91" s="560"/>
      <c r="D91" s="560"/>
      <c r="E91" s="560"/>
    </row>
    <row r="92" spans="1:11" ht="15" hidden="1" customHeight="1" outlineLevel="1">
      <c r="A92" s="547" t="s">
        <v>5</v>
      </c>
      <c r="B92" s="549" t="s">
        <v>3</v>
      </c>
      <c r="C92" s="551"/>
      <c r="D92" s="549" t="s">
        <v>76</v>
      </c>
      <c r="E92" s="550"/>
    </row>
    <row r="93" spans="1:11" ht="15" hidden="1" customHeight="1" outlineLevel="1" thickBot="1">
      <c r="A93" s="548"/>
      <c r="B93" s="6" t="s">
        <v>92</v>
      </c>
      <c r="C93" s="6" t="s">
        <v>24</v>
      </c>
      <c r="D93" s="6" t="s">
        <v>92</v>
      </c>
      <c r="E93" s="399" t="s">
        <v>24</v>
      </c>
    </row>
    <row r="94" spans="1:11" ht="16.5" hidden="1" customHeight="1" outlineLevel="1">
      <c r="A94" s="41" t="s">
        <v>9</v>
      </c>
      <c r="B94" s="400">
        <v>8.9980928813586353E-2</v>
      </c>
      <c r="C94" s="400">
        <v>0.13787411755596765</v>
      </c>
      <c r="D94" s="400">
        <v>0.77004003561231338</v>
      </c>
      <c r="E94" s="218">
        <v>2.1049180181327174E-3</v>
      </c>
      <c r="G94" s="71"/>
    </row>
    <row r="95" spans="1:11" ht="16.5" hidden="1" customHeight="1" outlineLevel="1">
      <c r="A95" s="42" t="s">
        <v>2</v>
      </c>
      <c r="B95" s="401">
        <v>0.16538130968188949</v>
      </c>
      <c r="C95" s="401">
        <v>1.7374337145003717E-2</v>
      </c>
      <c r="D95" s="401">
        <v>0.8169061309116078</v>
      </c>
      <c r="E95" s="214">
        <v>3.3822226149895715E-4</v>
      </c>
      <c r="G95" s="71"/>
    </row>
    <row r="96" spans="1:11" ht="16.5" hidden="1" customHeight="1" outlineLevel="1">
      <c r="A96" s="98" t="s">
        <v>84</v>
      </c>
      <c r="B96" s="401">
        <v>0.32583238910738338</v>
      </c>
      <c r="C96" s="401">
        <v>0.14682825967629526</v>
      </c>
      <c r="D96" s="401">
        <v>0.52048681687381093</v>
      </c>
      <c r="E96" s="214">
        <v>6.8525343425104293E-3</v>
      </c>
      <c r="G96" s="71"/>
    </row>
    <row r="97" spans="1:7" ht="16.5" hidden="1" customHeight="1" outlineLevel="1">
      <c r="A97" s="93" t="s">
        <v>85</v>
      </c>
      <c r="B97" s="405">
        <v>0.3705715898727755</v>
      </c>
      <c r="C97" s="405">
        <v>0.41440168867809452</v>
      </c>
      <c r="D97" s="405">
        <v>0.19513159245835265</v>
      </c>
      <c r="E97" s="117">
        <v>1.9895128990777292E-2</v>
      </c>
      <c r="G97" s="71"/>
    </row>
    <row r="98" spans="1:7" ht="16.5" hidden="1" customHeight="1" outlineLevel="1">
      <c r="A98" s="99" t="s">
        <v>86</v>
      </c>
      <c r="B98" s="405">
        <v>0.30232656699383192</v>
      </c>
      <c r="C98" s="405">
        <v>6.2461009244894001E-3</v>
      </c>
      <c r="D98" s="405">
        <v>0.69142733208167861</v>
      </c>
      <c r="E98" s="117">
        <v>0</v>
      </c>
      <c r="G98" s="71"/>
    </row>
    <row r="99" spans="1:7" ht="16.5" hidden="1" customHeight="1" outlineLevel="1">
      <c r="A99" s="31" t="s">
        <v>49</v>
      </c>
      <c r="B99" s="406">
        <v>0.32887564482376463</v>
      </c>
      <c r="C99" s="406">
        <v>0.14757870697613121</v>
      </c>
      <c r="D99" s="406">
        <v>0.51670969716103876</v>
      </c>
      <c r="E99" s="219">
        <v>6.8359510390654842E-3</v>
      </c>
      <c r="G99" s="71"/>
    </row>
    <row r="100" spans="1:7" ht="16.5" hidden="1" customHeight="1" outlineLevel="1">
      <c r="A100" s="44" t="s">
        <v>26</v>
      </c>
      <c r="B100" s="408">
        <v>0.64744741715150844</v>
      </c>
      <c r="C100" s="408">
        <v>0.24478648503873107</v>
      </c>
      <c r="D100" s="408">
        <v>0.10639138897281414</v>
      </c>
      <c r="E100" s="220">
        <v>1.3747088369462531E-3</v>
      </c>
      <c r="G100" s="71"/>
    </row>
    <row r="101" spans="1:7" ht="16.5" hidden="1" customHeight="1" outlineLevel="1" thickBot="1">
      <c r="A101" s="7" t="s">
        <v>27</v>
      </c>
      <c r="B101" s="409">
        <v>0.63634099224680885</v>
      </c>
      <c r="C101" s="409">
        <v>0.2413975128165021</v>
      </c>
      <c r="D101" s="409">
        <v>0.12069638983217328</v>
      </c>
      <c r="E101" s="216">
        <v>1.5651051045157877E-3</v>
      </c>
      <c r="G101" s="71"/>
    </row>
    <row r="102" spans="1:7" hidden="1" outlineLevel="1">
      <c r="A102" s="72" t="s">
        <v>58</v>
      </c>
    </row>
    <row r="103" spans="1:7" collapsed="1"/>
  </sheetData>
  <mergeCells count="57">
    <mergeCell ref="A78:J78"/>
    <mergeCell ref="A79:J79"/>
    <mergeCell ref="A91:E91"/>
    <mergeCell ref="A92:A93"/>
    <mergeCell ref="B92:C92"/>
    <mergeCell ref="D92:E92"/>
    <mergeCell ref="A80:A81"/>
    <mergeCell ref="B80:E80"/>
    <mergeCell ref="F80:I80"/>
    <mergeCell ref="J80:J81"/>
    <mergeCell ref="B81:C81"/>
    <mergeCell ref="D81:E81"/>
    <mergeCell ref="F81:G81"/>
    <mergeCell ref="H81:I81"/>
    <mergeCell ref="A39:E39"/>
    <mergeCell ref="A40:A41"/>
    <mergeCell ref="B40:C40"/>
    <mergeCell ref="D40:E40"/>
    <mergeCell ref="A51:XFD51"/>
    <mergeCell ref="A27:J27"/>
    <mergeCell ref="A28:A29"/>
    <mergeCell ref="B28:E28"/>
    <mergeCell ref="F28:I28"/>
    <mergeCell ref="J28:J29"/>
    <mergeCell ref="B29:C29"/>
    <mergeCell ref="D29:E29"/>
    <mergeCell ref="F29:G29"/>
    <mergeCell ref="H29:I29"/>
    <mergeCell ref="A65:E65"/>
    <mergeCell ref="A66:A67"/>
    <mergeCell ref="B66:C66"/>
    <mergeCell ref="D66:E66"/>
    <mergeCell ref="A53:J53"/>
    <mergeCell ref="A54:A55"/>
    <mergeCell ref="B54:E54"/>
    <mergeCell ref="F54:I54"/>
    <mergeCell ref="J54:J55"/>
    <mergeCell ref="B55:C55"/>
    <mergeCell ref="D55:E55"/>
    <mergeCell ref="F55:G55"/>
    <mergeCell ref="H55:I55"/>
    <mergeCell ref="A52:J52"/>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26:J26"/>
  </mergeCells>
  <conditionalFormatting sqref="K4:K11">
    <cfRule type="cellIs" dxfId="5" priority="2" operator="lessThan">
      <formula>0</formula>
    </cfRule>
  </conditionalFormatting>
  <conditionalFormatting sqref="A1:XFD1048576">
    <cfRule type="cellIs" dxfId="4"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109"/>
  <sheetViews>
    <sheetView zoomScale="70" zoomScaleNormal="70"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hidden="1" customWidth="1" outlineLevel="1"/>
    <col min="14" max="14" width="9.109375" style="1" hidden="1" customWidth="1" outlineLevel="1"/>
    <col min="15" max="15" width="2.44140625" style="1" hidden="1" customWidth="1" outlineLevel="1"/>
    <col min="16" max="16" width="38" style="1" hidden="1" customWidth="1" outlineLevel="1"/>
    <col min="17" max="17" width="9.109375" style="1" hidden="1" customWidth="1" outlineLevel="1"/>
    <col min="18" max="18" width="9.109375" style="1" collapsed="1"/>
    <col min="19" max="16384" width="9.109375" style="1"/>
  </cols>
  <sheetData>
    <row r="1" spans="1:17" s="564" customFormat="1" ht="26.25" customHeight="1">
      <c r="A1" s="564" t="s">
        <v>63</v>
      </c>
    </row>
    <row r="2" spans="1:17" s="565" customFormat="1" ht="18.75" customHeight="1" thickBot="1">
      <c r="A2" s="565" t="s">
        <v>211</v>
      </c>
    </row>
    <row r="3" spans="1:17" ht="36" customHeight="1" thickBot="1">
      <c r="A3" s="566" t="s">
        <v>0</v>
      </c>
      <c r="B3" s="566"/>
      <c r="C3" s="24"/>
      <c r="D3" s="566" t="s">
        <v>1</v>
      </c>
      <c r="E3" s="566"/>
      <c r="F3" s="24"/>
      <c r="G3" s="566" t="s">
        <v>174</v>
      </c>
      <c r="H3" s="566"/>
      <c r="J3" s="566" t="s">
        <v>93</v>
      </c>
      <c r="K3" s="566"/>
      <c r="M3" s="566" t="s">
        <v>87</v>
      </c>
      <c r="N3" s="566"/>
      <c r="P3" s="566" t="s">
        <v>47</v>
      </c>
      <c r="Q3" s="566"/>
    </row>
    <row r="4" spans="1:17" s="59" customFormat="1" ht="14.4" customHeight="1">
      <c r="A4" s="95" t="s">
        <v>146</v>
      </c>
      <c r="B4" s="192">
        <v>5.0445265184437538E-2</v>
      </c>
      <c r="D4" s="95" t="s">
        <v>146</v>
      </c>
      <c r="E4" s="192">
        <v>4.5858113283458915E-2</v>
      </c>
      <c r="G4" s="95" t="s">
        <v>146</v>
      </c>
      <c r="H4" s="261">
        <v>0.75857208416313182</v>
      </c>
      <c r="I4" s="96"/>
      <c r="J4" s="95" t="s">
        <v>146</v>
      </c>
      <c r="K4" s="261">
        <v>0.85283270046162885</v>
      </c>
      <c r="L4" s="96"/>
      <c r="M4" s="95" t="s">
        <v>146</v>
      </c>
      <c r="N4" s="261">
        <v>0.8320695850798292</v>
      </c>
      <c r="O4" s="96"/>
      <c r="P4" s="95" t="s">
        <v>146</v>
      </c>
      <c r="Q4" s="261">
        <v>0.8234138934769204</v>
      </c>
    </row>
    <row r="5" spans="1:17" s="59" customFormat="1" ht="14.4" customHeight="1">
      <c r="A5" s="19" t="s">
        <v>12</v>
      </c>
      <c r="B5" s="192">
        <v>0.28021121226671664</v>
      </c>
      <c r="D5" s="19" t="s">
        <v>12</v>
      </c>
      <c r="E5" s="192">
        <v>8.4299837351680576E-2</v>
      </c>
      <c r="G5" s="95" t="s">
        <v>10</v>
      </c>
      <c r="H5" s="261">
        <v>1.2447921676360871E-3</v>
      </c>
      <c r="I5" s="96"/>
      <c r="J5" s="95" t="s">
        <v>10</v>
      </c>
      <c r="K5" s="261">
        <v>9.5875976206982218E-3</v>
      </c>
      <c r="L5" s="96"/>
      <c r="M5" s="95" t="s">
        <v>10</v>
      </c>
      <c r="N5" s="261">
        <v>7.7498987064317524E-3</v>
      </c>
      <c r="O5" s="96"/>
      <c r="P5" s="95" t="s">
        <v>10</v>
      </c>
      <c r="Q5" s="261">
        <v>7.6643146962834599E-3</v>
      </c>
    </row>
    <row r="6" spans="1:17" s="59" customFormat="1" ht="14.4" customHeight="1">
      <c r="A6" s="19" t="s">
        <v>33</v>
      </c>
      <c r="B6" s="192">
        <v>9.863134330835183E-3</v>
      </c>
      <c r="D6" s="19" t="s">
        <v>33</v>
      </c>
      <c r="E6" s="192">
        <v>0</v>
      </c>
      <c r="G6" s="95" t="s">
        <v>12</v>
      </c>
      <c r="H6" s="261">
        <v>3.0636339976185763E-2</v>
      </c>
      <c r="I6" s="96"/>
      <c r="J6" s="95" t="s">
        <v>12</v>
      </c>
      <c r="K6" s="261">
        <v>2.7914225054661665E-2</v>
      </c>
      <c r="L6" s="96"/>
      <c r="M6" s="95" t="s">
        <v>12</v>
      </c>
      <c r="N6" s="261">
        <v>2.8513834821896174E-2</v>
      </c>
      <c r="O6" s="96"/>
      <c r="P6" s="95" t="s">
        <v>12</v>
      </c>
      <c r="Q6" s="261">
        <v>3.026732343101832E-2</v>
      </c>
    </row>
    <row r="7" spans="1:17" s="59" customFormat="1" ht="14.4" customHeight="1">
      <c r="A7" s="19" t="s">
        <v>151</v>
      </c>
      <c r="B7" s="192">
        <v>0.27102628003283907</v>
      </c>
      <c r="D7" s="19" t="s">
        <v>151</v>
      </c>
      <c r="E7" s="192">
        <v>0.47687903351269306</v>
      </c>
      <c r="G7" s="95" t="s">
        <v>33</v>
      </c>
      <c r="H7" s="262">
        <v>4.0904489696822968E-4</v>
      </c>
      <c r="I7" s="96"/>
      <c r="J7" s="19" t="s">
        <v>151</v>
      </c>
      <c r="K7" s="261">
        <v>7.0053842782994624E-3</v>
      </c>
      <c r="L7" s="96"/>
      <c r="M7" s="95" t="s">
        <v>33</v>
      </c>
      <c r="N7" s="262">
        <v>9.0101749018832957E-5</v>
      </c>
      <c r="O7" s="96"/>
      <c r="P7" s="95" t="s">
        <v>33</v>
      </c>
      <c r="Q7" s="261">
        <v>1.4637052157066374E-4</v>
      </c>
    </row>
    <row r="8" spans="1:17" s="59" customFormat="1" ht="14.4" customHeight="1">
      <c r="A8" s="19" t="s">
        <v>11</v>
      </c>
      <c r="B8" s="192">
        <v>0.3821000720878705</v>
      </c>
      <c r="D8" s="19" t="s">
        <v>11</v>
      </c>
      <c r="E8" s="192">
        <v>0.38864541732687474</v>
      </c>
      <c r="G8" s="19" t="s">
        <v>151</v>
      </c>
      <c r="H8" s="261">
        <v>0.12143898308475075</v>
      </c>
      <c r="I8" s="96"/>
      <c r="J8" s="95" t="s">
        <v>11</v>
      </c>
      <c r="K8" s="261">
        <v>7.0584811353466587E-2</v>
      </c>
      <c r="L8" s="96"/>
      <c r="M8" s="19" t="s">
        <v>151</v>
      </c>
      <c r="N8" s="261">
        <v>3.2212073019319304E-2</v>
      </c>
      <c r="O8" s="96"/>
      <c r="P8" s="19" t="s">
        <v>151</v>
      </c>
      <c r="Q8" s="261">
        <v>3.5927489739267911E-2</v>
      </c>
    </row>
    <row r="9" spans="1:17" s="59" customFormat="1" ht="14.4" customHeight="1">
      <c r="A9" s="19" t="s">
        <v>8</v>
      </c>
      <c r="B9" s="192">
        <v>6.3540360973010799E-3</v>
      </c>
      <c r="D9" s="19" t="s">
        <v>8</v>
      </c>
      <c r="E9" s="192">
        <v>4.3175985252927067E-3</v>
      </c>
      <c r="G9" s="95" t="s">
        <v>11</v>
      </c>
      <c r="H9" s="261">
        <v>7.9653563841180317E-2</v>
      </c>
      <c r="I9" s="96"/>
      <c r="J9" s="95" t="s">
        <v>8</v>
      </c>
      <c r="K9" s="261">
        <v>2.8014124758464449E-2</v>
      </c>
      <c r="L9" s="96"/>
      <c r="M9" s="95" t="s">
        <v>11</v>
      </c>
      <c r="N9" s="261">
        <v>7.2582417158154985E-2</v>
      </c>
      <c r="O9" s="96"/>
      <c r="P9" s="95" t="s">
        <v>11</v>
      </c>
      <c r="Q9" s="261">
        <v>7.6034776256487316E-2</v>
      </c>
    </row>
    <row r="10" spans="1:17" s="59" customFormat="1" ht="14.4" customHeight="1">
      <c r="A10" s="19"/>
      <c r="B10" s="192"/>
      <c r="D10" s="95"/>
      <c r="E10" s="193"/>
      <c r="G10" s="95" t="s">
        <v>8</v>
      </c>
      <c r="H10" s="261">
        <v>2.6283603014360234E-3</v>
      </c>
      <c r="I10" s="96"/>
      <c r="J10" s="95" t="s">
        <v>25</v>
      </c>
      <c r="K10" s="261">
        <v>4.0611564727806183E-3</v>
      </c>
      <c r="L10" s="96"/>
      <c r="M10" s="95" t="s">
        <v>8</v>
      </c>
      <c r="N10" s="261">
        <v>2.2422313701263952E-2</v>
      </c>
      <c r="O10" s="96"/>
      <c r="P10" s="95" t="s">
        <v>8</v>
      </c>
      <c r="Q10" s="261">
        <v>2.2234202175027393E-2</v>
      </c>
    </row>
    <row r="11" spans="1:17" s="59" customFormat="1" ht="14.4" customHeight="1">
      <c r="B11" s="193"/>
      <c r="C11" s="20"/>
      <c r="E11" s="193"/>
      <c r="G11" s="95" t="s">
        <v>25</v>
      </c>
      <c r="H11" s="261">
        <v>5.4168315687110006E-3</v>
      </c>
      <c r="I11" s="96"/>
      <c r="J11" s="95"/>
      <c r="K11" s="261"/>
      <c r="L11" s="96"/>
      <c r="M11" s="95" t="s">
        <v>25</v>
      </c>
      <c r="N11" s="261">
        <v>4.3597757640856721E-3</v>
      </c>
      <c r="O11" s="96"/>
      <c r="P11" s="95" t="s">
        <v>25</v>
      </c>
      <c r="Q11" s="261">
        <v>4.3116297034245018E-3</v>
      </c>
    </row>
    <row r="12" spans="1:17" s="59" customFormat="1" ht="14.4" customHeight="1">
      <c r="B12" s="193"/>
      <c r="C12" s="19"/>
      <c r="E12" s="193"/>
      <c r="F12" s="58"/>
      <c r="G12" s="130"/>
      <c r="H12" s="131"/>
      <c r="I12" s="96"/>
      <c r="J12" s="130"/>
      <c r="K12" s="131"/>
      <c r="L12" s="96"/>
      <c r="M12" s="263"/>
      <c r="N12" s="131"/>
      <c r="O12" s="96"/>
      <c r="P12" s="95"/>
      <c r="Q12" s="261"/>
    </row>
    <row r="13" spans="1:17" s="205" customFormat="1" ht="14.4" customHeight="1">
      <c r="A13" s="198" t="s">
        <v>32</v>
      </c>
      <c r="B13" s="199">
        <f>SUM(B7:B9)</f>
        <v>0.65948038821801069</v>
      </c>
      <c r="C13" s="200"/>
      <c r="D13" s="198" t="s">
        <v>32</v>
      </c>
      <c r="E13" s="199">
        <f>SUM(E7:E9)</f>
        <v>0.86984204936486054</v>
      </c>
      <c r="F13" s="201"/>
      <c r="G13" s="202" t="s">
        <v>32</v>
      </c>
      <c r="H13" s="203">
        <f>SUM(H8:H11)</f>
        <v>0.20913773879607808</v>
      </c>
      <c r="I13" s="204"/>
      <c r="J13" s="202" t="s">
        <v>32</v>
      </c>
      <c r="K13" s="203">
        <f>SUM(K7:K10)</f>
        <v>0.1096654768630111</v>
      </c>
      <c r="L13" s="204"/>
      <c r="M13" s="202" t="s">
        <v>32</v>
      </c>
      <c r="N13" s="203">
        <f>SUM(N8:N11)</f>
        <v>0.1315765796428239</v>
      </c>
      <c r="O13" s="204"/>
      <c r="P13" s="202" t="s">
        <v>32</v>
      </c>
      <c r="Q13" s="203">
        <f>SUM(Q8:Q11)</f>
        <v>0.13850809787420712</v>
      </c>
    </row>
    <row r="14" spans="1:17" s="59" customFormat="1" ht="14.4">
      <c r="A14" s="60"/>
      <c r="B14" s="61"/>
      <c r="C14" s="19"/>
      <c r="D14" s="60"/>
      <c r="E14" s="61"/>
      <c r="F14" s="58"/>
      <c r="G14" s="60"/>
      <c r="H14" s="97"/>
      <c r="J14" s="60"/>
      <c r="K14" s="97"/>
      <c r="M14" s="132"/>
      <c r="N14" s="133"/>
      <c r="P14" s="132"/>
      <c r="Q14" s="133"/>
    </row>
    <row r="15" spans="1:17" s="562" customFormat="1" ht="14.4" customHeight="1">
      <c r="A15" s="562" t="s">
        <v>195</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8"/>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563" t="s">
        <v>42</v>
      </c>
      <c r="B70" s="563"/>
    </row>
    <row r="71" spans="1:2" ht="14.4" customHeight="1">
      <c r="A71" s="95" t="s">
        <v>146</v>
      </c>
      <c r="B71" s="194">
        <v>0.86342492889556965</v>
      </c>
    </row>
    <row r="72" spans="1:2" ht="14.4" customHeight="1">
      <c r="A72" s="95" t="s">
        <v>10</v>
      </c>
      <c r="B72" s="194">
        <v>3.1349662816421424E-2</v>
      </c>
    </row>
    <row r="73" spans="1:2" ht="14.4" customHeight="1">
      <c r="A73" s="95" t="s">
        <v>12</v>
      </c>
      <c r="B73" s="194">
        <v>1.0114747972857616E-2</v>
      </c>
    </row>
    <row r="74" spans="1:2" ht="14.4" customHeight="1">
      <c r="A74" s="19" t="s">
        <v>151</v>
      </c>
      <c r="B74" s="194">
        <v>1.3143512930815862E-3</v>
      </c>
    </row>
    <row r="75" spans="1:2" ht="14.4" customHeight="1">
      <c r="A75" s="95" t="s">
        <v>11</v>
      </c>
      <c r="B75" s="194">
        <v>3.544446263134983E-2</v>
      </c>
    </row>
    <row r="76" spans="1:2" ht="14.4" customHeight="1">
      <c r="A76" s="95" t="s">
        <v>8</v>
      </c>
      <c r="B76" s="194">
        <v>2.8385482548339461E-2</v>
      </c>
    </row>
    <row r="77" spans="1:2" ht="14.4" customHeight="1">
      <c r="A77" s="95" t="s">
        <v>25</v>
      </c>
      <c r="B77" s="194">
        <v>2.6275020434377711E-2</v>
      </c>
    </row>
    <row r="78" spans="1:2" ht="14.4" customHeight="1">
      <c r="A78" s="95" t="s">
        <v>34</v>
      </c>
      <c r="B78" s="194">
        <v>3.6830824189661641E-3</v>
      </c>
    </row>
    <row r="79" spans="1:2" ht="14.4" customHeight="1">
      <c r="A79" s="95"/>
      <c r="B79" s="194"/>
    </row>
    <row r="80" spans="1:2" ht="14.4" customHeight="1">
      <c r="A80" s="95"/>
      <c r="B80" s="194"/>
    </row>
    <row r="81" spans="1:2" s="197" customFormat="1" ht="14.4" customHeight="1">
      <c r="A81" s="202" t="s">
        <v>32</v>
      </c>
      <c r="B81" s="203">
        <f>SUM(B74:B78)</f>
        <v>9.5102399326114737E-2</v>
      </c>
    </row>
    <row r="82" spans="1:2" s="197" customFormat="1" ht="13.8">
      <c r="A82" s="202"/>
      <c r="B82" s="203"/>
    </row>
    <row r="83" spans="1:2" s="562" customFormat="1" ht="14.4" customHeight="1">
      <c r="A83" s="562" t="s">
        <v>147</v>
      </c>
    </row>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sheetData>
  <mergeCells count="11">
    <mergeCell ref="A15:XFD15"/>
    <mergeCell ref="A70:B70"/>
    <mergeCell ref="A83:XFD83"/>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32.77734375" style="264" customWidth="1"/>
    <col min="2" max="9" width="9.77734375" style="264" customWidth="1"/>
    <col min="10" max="13" width="9.77734375" style="264" hidden="1" customWidth="1" outlineLevel="1"/>
    <col min="14" max="14" width="9.77734375" style="264" customWidth="1" collapsed="1"/>
    <col min="15" max="15" width="9.77734375" style="264" customWidth="1"/>
    <col min="16" max="27" width="9" style="264" customWidth="1"/>
    <col min="28" max="16384" width="9.109375" style="264"/>
  </cols>
  <sheetData>
    <row r="1" spans="1:15" s="567" customFormat="1" ht="25.2" customHeight="1">
      <c r="A1" s="567" t="s">
        <v>66</v>
      </c>
    </row>
    <row r="2" spans="1:15" s="565" customFormat="1" ht="18.75" customHeight="1" thickBot="1">
      <c r="A2" s="565" t="s">
        <v>212</v>
      </c>
    </row>
    <row r="3" spans="1:15" ht="39" customHeight="1">
      <c r="A3" s="568" t="s">
        <v>68</v>
      </c>
      <c r="B3" s="570" t="s">
        <v>9</v>
      </c>
      <c r="C3" s="571"/>
      <c r="D3" s="570" t="s">
        <v>2</v>
      </c>
      <c r="E3" s="571"/>
      <c r="F3" s="570" t="s">
        <v>180</v>
      </c>
      <c r="G3" s="571"/>
      <c r="H3" s="570" t="s">
        <v>179</v>
      </c>
      <c r="I3" s="571"/>
      <c r="J3" s="570" t="s">
        <v>48</v>
      </c>
      <c r="K3" s="571"/>
      <c r="L3" s="570" t="s">
        <v>102</v>
      </c>
      <c r="M3" s="571"/>
      <c r="N3" s="570" t="s">
        <v>26</v>
      </c>
      <c r="O3" s="572"/>
    </row>
    <row r="4" spans="1:15" ht="21.75" customHeight="1" thickBot="1">
      <c r="A4" s="569"/>
      <c r="B4" s="265" t="s">
        <v>67</v>
      </c>
      <c r="C4" s="266" t="s">
        <v>65</v>
      </c>
      <c r="D4" s="265" t="s">
        <v>67</v>
      </c>
      <c r="E4" s="266" t="s">
        <v>65</v>
      </c>
      <c r="F4" s="265" t="s">
        <v>67</v>
      </c>
      <c r="G4" s="266" t="s">
        <v>65</v>
      </c>
      <c r="H4" s="265" t="s">
        <v>67</v>
      </c>
      <c r="I4" s="266" t="s">
        <v>65</v>
      </c>
      <c r="J4" s="265" t="s">
        <v>67</v>
      </c>
      <c r="K4" s="266" t="s">
        <v>65</v>
      </c>
      <c r="L4" s="265" t="s">
        <v>67</v>
      </c>
      <c r="M4" s="266" t="s">
        <v>65</v>
      </c>
      <c r="N4" s="265" t="s">
        <v>67</v>
      </c>
      <c r="O4" s="267" t="s">
        <v>65</v>
      </c>
    </row>
    <row r="5" spans="1:15" s="269" customFormat="1" ht="19.8" customHeight="1">
      <c r="A5" s="268" t="s">
        <v>146</v>
      </c>
      <c r="B5" s="442">
        <v>0.33538946135264203</v>
      </c>
      <c r="C5" s="443">
        <v>7.1221002337913675E-2</v>
      </c>
      <c r="D5" s="442">
        <v>-0.64418766975490105</v>
      </c>
      <c r="E5" s="443">
        <v>-0.12317166217217816</v>
      </c>
      <c r="F5" s="442">
        <v>-0.98263951094170743</v>
      </c>
      <c r="G5" s="443">
        <v>-1.278815012585635E-2</v>
      </c>
      <c r="H5" s="444">
        <v>2.8065437357666534</v>
      </c>
      <c r="I5" s="445">
        <v>3.4028311516686463E-2</v>
      </c>
      <c r="J5" s="444">
        <v>1.8827796551424969</v>
      </c>
      <c r="K5" s="445">
        <v>2.3151536009351745E-2</v>
      </c>
      <c r="L5" s="444">
        <v>1.7266731650459</v>
      </c>
      <c r="M5" s="445">
        <v>2.141883327026585E-2</v>
      </c>
      <c r="N5" s="429">
        <v>0.15822333260179233</v>
      </c>
      <c r="O5" s="430">
        <v>1.8358725254059257E-3</v>
      </c>
    </row>
    <row r="6" spans="1:15" s="269" customFormat="1" ht="19.8" customHeight="1">
      <c r="A6" s="270" t="s">
        <v>10</v>
      </c>
      <c r="B6" s="271" t="s">
        <v>55</v>
      </c>
      <c r="C6" s="272" t="s">
        <v>55</v>
      </c>
      <c r="D6" s="271" t="s">
        <v>55</v>
      </c>
      <c r="E6" s="272" t="s">
        <v>55</v>
      </c>
      <c r="F6" s="271">
        <v>9.4384712893783584E-3</v>
      </c>
      <c r="G6" s="449">
        <v>8.2044594291095049E-2</v>
      </c>
      <c r="H6" s="271">
        <v>0.79600915639043945</v>
      </c>
      <c r="I6" s="449">
        <v>4.8909750785110484</v>
      </c>
      <c r="J6" s="271">
        <v>0.62199428792902944</v>
      </c>
      <c r="K6" s="449">
        <v>4.0654395172385618</v>
      </c>
      <c r="L6" s="271">
        <v>0.61485709932370614</v>
      </c>
      <c r="M6" s="449">
        <v>4.0564714079823867</v>
      </c>
      <c r="N6" s="431">
        <v>-0.20170974706492442</v>
      </c>
      <c r="O6" s="446">
        <v>-6.0452302030378782E-2</v>
      </c>
    </row>
    <row r="7" spans="1:15" s="269" customFormat="1" ht="28.8" customHeight="1">
      <c r="A7" s="273" t="s">
        <v>12</v>
      </c>
      <c r="B7" s="432">
        <v>1.7980124686579502</v>
      </c>
      <c r="C7" s="433">
        <v>6.8565953993097117E-2</v>
      </c>
      <c r="D7" s="432">
        <v>-1.3372205834095263</v>
      </c>
      <c r="E7" s="433">
        <v>-0.13690924647353628</v>
      </c>
      <c r="F7" s="432">
        <v>-2.7788128598569508</v>
      </c>
      <c r="G7" s="433">
        <v>-0.4756248413798414</v>
      </c>
      <c r="H7" s="432">
        <v>-4.8677943440553051</v>
      </c>
      <c r="I7" s="433">
        <v>-0.63554726804208872</v>
      </c>
      <c r="J7" s="432">
        <v>-4.4363664856693603</v>
      </c>
      <c r="K7" s="433">
        <v>-0.60874295979348647</v>
      </c>
      <c r="L7" s="432">
        <v>-4.3663735921312368</v>
      </c>
      <c r="M7" s="433">
        <v>-0.59060070698061573</v>
      </c>
      <c r="N7" s="434">
        <v>-8.7186947747496316E-2</v>
      </c>
      <c r="O7" s="435">
        <v>-7.9357407447418732E-2</v>
      </c>
    </row>
    <row r="8" spans="1:15" s="269" customFormat="1" ht="19.8" customHeight="1">
      <c r="A8" s="274" t="s">
        <v>33</v>
      </c>
      <c r="B8" s="271">
        <v>-1.8620375129680886E-2</v>
      </c>
      <c r="C8" s="449">
        <v>-1.8528956810387784E-2</v>
      </c>
      <c r="D8" s="271" t="s">
        <v>55</v>
      </c>
      <c r="E8" s="272" t="s">
        <v>55</v>
      </c>
      <c r="F8" s="271">
        <v>2.2852122674501055E-3</v>
      </c>
      <c r="G8" s="449">
        <v>5.9172838529392834E-2</v>
      </c>
      <c r="H8" s="271" t="s">
        <v>55</v>
      </c>
      <c r="I8" s="272" t="s">
        <v>55</v>
      </c>
      <c r="J8" s="271">
        <v>1.1138629738156154E-3</v>
      </c>
      <c r="K8" s="449">
        <v>0.14106116677791763</v>
      </c>
      <c r="L8" s="271">
        <v>1.7867225005886913E-3</v>
      </c>
      <c r="M8" s="449">
        <v>0.1390409855896598</v>
      </c>
      <c r="N8" s="434">
        <v>-5.412474256615738E-5</v>
      </c>
      <c r="O8" s="435">
        <v>-6.1489762061144509E-2</v>
      </c>
    </row>
    <row r="9" spans="1:15" s="269" customFormat="1" ht="19.8" customHeight="1">
      <c r="A9" s="273" t="s">
        <v>151</v>
      </c>
      <c r="B9" s="432">
        <v>0.21552205009758851</v>
      </c>
      <c r="C9" s="433">
        <v>8.0158143636893577E-3</v>
      </c>
      <c r="D9" s="432">
        <v>7.6715701569591506</v>
      </c>
      <c r="E9" s="433">
        <v>0.19171097260980313</v>
      </c>
      <c r="F9" s="432">
        <v>4.3198434327239186</v>
      </c>
      <c r="G9" s="433">
        <v>0.55212335564162152</v>
      </c>
      <c r="H9" s="432">
        <v>0.11978494357345326</v>
      </c>
      <c r="I9" s="433">
        <v>0.20625781303199137</v>
      </c>
      <c r="J9" s="432">
        <v>1.1594481908651557</v>
      </c>
      <c r="K9" s="433">
        <v>0.56235870846485336</v>
      </c>
      <c r="L9" s="432">
        <v>1.2441021872529046</v>
      </c>
      <c r="M9" s="433">
        <v>0.52971021198755086</v>
      </c>
      <c r="N9" s="434">
        <v>3.9672806060713092E-2</v>
      </c>
      <c r="O9" s="435">
        <v>0.4323430865381615</v>
      </c>
    </row>
    <row r="10" spans="1:15" s="269" customFormat="1" ht="19.8" hidden="1" customHeight="1" outlineLevel="1">
      <c r="A10" s="275" t="s">
        <v>7</v>
      </c>
      <c r="B10" s="271" t="s">
        <v>55</v>
      </c>
      <c r="C10" s="272" t="s">
        <v>55</v>
      </c>
      <c r="D10" s="271" t="s">
        <v>55</v>
      </c>
      <c r="E10" s="272" t="s">
        <v>55</v>
      </c>
      <c r="F10" s="271" t="s">
        <v>55</v>
      </c>
      <c r="G10" s="272" t="s">
        <v>55</v>
      </c>
      <c r="H10" s="271" t="s">
        <v>55</v>
      </c>
      <c r="I10" s="272" t="s">
        <v>55</v>
      </c>
      <c r="J10" s="271" t="s">
        <v>55</v>
      </c>
      <c r="K10" s="272" t="s">
        <v>55</v>
      </c>
      <c r="L10" s="271" t="s">
        <v>55</v>
      </c>
      <c r="M10" s="272" t="s">
        <v>55</v>
      </c>
      <c r="N10" s="271" t="s">
        <v>55</v>
      </c>
      <c r="O10" s="276" t="s">
        <v>55</v>
      </c>
    </row>
    <row r="11" spans="1:15" s="269" customFormat="1" ht="19.8" customHeight="1" collapsed="1">
      <c r="A11" s="277" t="s">
        <v>11</v>
      </c>
      <c r="B11" s="432">
        <v>-2.2262853647376071</v>
      </c>
      <c r="C11" s="433">
        <v>-5.5056614319663168E-2</v>
      </c>
      <c r="D11" s="432">
        <v>-5.6687976064218155</v>
      </c>
      <c r="E11" s="433">
        <v>-0.12729334225882907</v>
      </c>
      <c r="F11" s="432">
        <v>-0.37508511375519554</v>
      </c>
      <c r="G11" s="433">
        <v>-4.4971853570442338E-2</v>
      </c>
      <c r="H11" s="432">
        <v>0.76197735007663692</v>
      </c>
      <c r="I11" s="433">
        <v>0.1210159440957058</v>
      </c>
      <c r="J11" s="432">
        <v>0.54382307520484674</v>
      </c>
      <c r="K11" s="433">
        <v>8.0993322625976152E-2</v>
      </c>
      <c r="L11" s="432">
        <v>0.55824626180333992</v>
      </c>
      <c r="M11" s="433">
        <v>7.9237463324219465E-2</v>
      </c>
      <c r="N11" s="432">
        <v>0.27662588056978843</v>
      </c>
      <c r="O11" s="436">
        <v>8.4651494937013905E-2</v>
      </c>
    </row>
    <row r="12" spans="1:15" s="269" customFormat="1" ht="19.8" customHeight="1">
      <c r="A12" s="277" t="s">
        <v>8</v>
      </c>
      <c r="B12" s="271">
        <v>-0.10401824024088456</v>
      </c>
      <c r="C12" s="449">
        <v>-0.14067509669205094</v>
      </c>
      <c r="D12" s="432">
        <v>-2.1364297372888919E-2</v>
      </c>
      <c r="E12" s="433">
        <v>-4.7148882657218741E-2</v>
      </c>
      <c r="F12" s="432">
        <v>-0.23610203768344076</v>
      </c>
      <c r="G12" s="433">
        <v>-0.47320910731807608</v>
      </c>
      <c r="H12" s="432">
        <v>0.3784605556557491</v>
      </c>
      <c r="I12" s="433">
        <v>0.15619812861410917</v>
      </c>
      <c r="J12" s="432">
        <v>0.21267400683726012</v>
      </c>
      <c r="K12" s="433">
        <v>0.10478836946623524</v>
      </c>
      <c r="L12" s="432">
        <v>0.20707446027902199</v>
      </c>
      <c r="M12" s="433">
        <v>0.10269789272854689</v>
      </c>
      <c r="N12" s="432">
        <v>-7.5161974049243324E-2</v>
      </c>
      <c r="O12" s="436">
        <v>-2.5795967390364872E-2</v>
      </c>
    </row>
    <row r="13" spans="1:15" s="269" customFormat="1" ht="31.8" hidden="1" customHeight="1" outlineLevel="1">
      <c r="A13" s="275" t="s">
        <v>89</v>
      </c>
      <c r="B13" s="271" t="s">
        <v>55</v>
      </c>
      <c r="C13" s="272" t="s">
        <v>55</v>
      </c>
      <c r="D13" s="271" t="s">
        <v>55</v>
      </c>
      <c r="E13" s="272" t="s">
        <v>55</v>
      </c>
      <c r="F13" s="271" t="s">
        <v>55</v>
      </c>
      <c r="G13" s="272" t="s">
        <v>55</v>
      </c>
      <c r="H13" s="271" t="s">
        <v>55</v>
      </c>
      <c r="I13" s="272" t="s">
        <v>55</v>
      </c>
      <c r="J13" s="271" t="s">
        <v>55</v>
      </c>
      <c r="K13" s="272" t="s">
        <v>55</v>
      </c>
      <c r="L13" s="271" t="s">
        <v>55</v>
      </c>
      <c r="M13" s="272" t="s">
        <v>55</v>
      </c>
      <c r="N13" s="271" t="s">
        <v>55</v>
      </c>
      <c r="O13" s="276" t="s">
        <v>55</v>
      </c>
    </row>
    <row r="14" spans="1:15" s="269" customFormat="1" ht="19.8" customHeight="1" collapsed="1">
      <c r="A14" s="270" t="s">
        <v>25</v>
      </c>
      <c r="B14" s="271" t="s">
        <v>55</v>
      </c>
      <c r="C14" s="272" t="s">
        <v>55</v>
      </c>
      <c r="D14" s="271" t="s">
        <v>55</v>
      </c>
      <c r="E14" s="272" t="s">
        <v>55</v>
      </c>
      <c r="F14" s="271">
        <v>4.1072405956545183E-2</v>
      </c>
      <c r="G14" s="449">
        <v>8.204459429109523E-2</v>
      </c>
      <c r="H14" s="271">
        <v>5.0186025923636308E-3</v>
      </c>
      <c r="I14" s="449">
        <v>1.2512190400944576E-2</v>
      </c>
      <c r="J14" s="271">
        <v>1.4533406716757749E-2</v>
      </c>
      <c r="K14" s="449">
        <v>3.4484773457384946E-2</v>
      </c>
      <c r="L14" s="271">
        <v>1.3633695925748066E-2</v>
      </c>
      <c r="M14" s="449">
        <v>3.2653269509771855E-2</v>
      </c>
      <c r="N14" s="271">
        <v>-0.12287966553708764</v>
      </c>
      <c r="O14" s="437">
        <v>-4.4677313383853258E-2</v>
      </c>
    </row>
    <row r="15" spans="1:15" s="269" customFormat="1" ht="19.8" customHeight="1">
      <c r="A15" s="270" t="s">
        <v>31</v>
      </c>
      <c r="B15" s="271" t="s">
        <v>55</v>
      </c>
      <c r="C15" s="272" t="s">
        <v>55</v>
      </c>
      <c r="D15" s="271" t="s">
        <v>55</v>
      </c>
      <c r="E15" s="272" t="s">
        <v>55</v>
      </c>
      <c r="F15" s="271" t="s">
        <v>55</v>
      </c>
      <c r="G15" s="272" t="s">
        <v>55</v>
      </c>
      <c r="H15" s="271" t="s">
        <v>55</v>
      </c>
      <c r="I15" s="272" t="s">
        <v>55</v>
      </c>
      <c r="J15" s="271" t="s">
        <v>55</v>
      </c>
      <c r="K15" s="272" t="s">
        <v>55</v>
      </c>
      <c r="L15" s="271" t="s">
        <v>55</v>
      </c>
      <c r="M15" s="272" t="s">
        <v>55</v>
      </c>
      <c r="N15" s="271">
        <v>-6.896412662464397E-5</v>
      </c>
      <c r="O15" s="437">
        <v>-1</v>
      </c>
    </row>
    <row r="16" spans="1:15" s="269" customFormat="1" ht="19.8" customHeight="1">
      <c r="A16" s="278" t="s">
        <v>34</v>
      </c>
      <c r="B16" s="271" t="s">
        <v>55</v>
      </c>
      <c r="C16" s="272" t="s">
        <v>55</v>
      </c>
      <c r="D16" s="271" t="s">
        <v>55</v>
      </c>
      <c r="E16" s="272" t="s">
        <v>55</v>
      </c>
      <c r="F16" s="271" t="s">
        <v>55</v>
      </c>
      <c r="G16" s="272" t="s">
        <v>55</v>
      </c>
      <c r="H16" s="271" t="s">
        <v>55</v>
      </c>
      <c r="I16" s="272" t="s">
        <v>55</v>
      </c>
      <c r="J16" s="271" t="s">
        <v>55</v>
      </c>
      <c r="K16" s="272" t="s">
        <v>55</v>
      </c>
      <c r="L16" s="271" t="s">
        <v>55</v>
      </c>
      <c r="M16" s="272" t="s">
        <v>55</v>
      </c>
      <c r="N16" s="438">
        <v>1.2539404035617503E-2</v>
      </c>
      <c r="O16" s="439">
        <v>3.5245931349717388E-2</v>
      </c>
    </row>
    <row r="17" spans="1:15" s="269" customFormat="1" ht="19.8" customHeight="1" thickBot="1">
      <c r="A17" s="279" t="s">
        <v>32</v>
      </c>
      <c r="B17" s="440">
        <v>-2.1147815548808957</v>
      </c>
      <c r="C17" s="448">
        <v>-3.1071024432678535E-2</v>
      </c>
      <c r="D17" s="440">
        <v>1.9814082531644406</v>
      </c>
      <c r="E17" s="448">
        <v>2.3309918384758422E-2</v>
      </c>
      <c r="F17" s="440">
        <v>3.7497286872418294</v>
      </c>
      <c r="G17" s="448">
        <v>0.21846415837390065</v>
      </c>
      <c r="H17" s="440">
        <v>1.2652414518982025</v>
      </c>
      <c r="I17" s="448">
        <v>0.13041970032977473</v>
      </c>
      <c r="J17" s="440">
        <v>1.9304786796240203</v>
      </c>
      <c r="K17" s="448">
        <v>0.1719469005239781</v>
      </c>
      <c r="L17" s="440">
        <v>2.0230566052610159</v>
      </c>
      <c r="M17" s="448">
        <v>0.17104318750178846</v>
      </c>
      <c r="N17" s="440">
        <v>0.13072748695316244</v>
      </c>
      <c r="O17" s="441">
        <v>1.3937556745145636E-2</v>
      </c>
    </row>
    <row r="18" spans="1:15" ht="15" customHeight="1">
      <c r="A18" s="280"/>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3" priority="1" operator="greaterThan">
      <formula>0</formula>
    </cfRule>
    <cfRule type="cellIs" dxfId="2" priority="2"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2"/>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3.88671875" style="281" customWidth="1"/>
    <col min="2" max="2" width="26.109375" style="281" customWidth="1"/>
    <col min="3" max="3" width="22.109375" style="281" customWidth="1"/>
    <col min="4" max="4" width="17.88671875" style="281" customWidth="1"/>
    <col min="5" max="5" width="16.6640625" style="281" customWidth="1"/>
    <col min="6" max="6" width="16.6640625" style="378" customWidth="1"/>
    <col min="7" max="7" width="17.77734375" style="378" customWidth="1"/>
    <col min="8" max="256" width="9.109375" style="378"/>
    <col min="257" max="257" width="26.44140625" style="378" customWidth="1"/>
    <col min="258" max="260" width="19.77734375" style="378" customWidth="1"/>
    <col min="261" max="261" width="11.6640625" style="378" customWidth="1"/>
    <col min="262" max="263" width="17.5546875" style="378" customWidth="1"/>
    <col min="264" max="512" width="9.109375" style="378"/>
    <col min="513" max="513" width="26.44140625" style="378" customWidth="1"/>
    <col min="514" max="516" width="19.77734375" style="378" customWidth="1"/>
    <col min="517" max="517" width="11.6640625" style="378" customWidth="1"/>
    <col min="518" max="519" width="17.5546875" style="378" customWidth="1"/>
    <col min="520" max="768" width="9.109375" style="378"/>
    <col min="769" max="769" width="26.44140625" style="378" customWidth="1"/>
    <col min="770" max="772" width="19.77734375" style="378" customWidth="1"/>
    <col min="773" max="773" width="11.6640625" style="378" customWidth="1"/>
    <col min="774" max="775" width="17.5546875" style="378" customWidth="1"/>
    <col min="776" max="1024" width="9.109375" style="378"/>
    <col min="1025" max="1025" width="26.44140625" style="378" customWidth="1"/>
    <col min="1026" max="1028" width="19.77734375" style="378" customWidth="1"/>
    <col min="1029" max="1029" width="11.6640625" style="378" customWidth="1"/>
    <col min="1030" max="1031" width="17.5546875" style="378" customWidth="1"/>
    <col min="1032" max="1280" width="9.109375" style="378"/>
    <col min="1281" max="1281" width="26.44140625" style="378" customWidth="1"/>
    <col min="1282" max="1284" width="19.77734375" style="378" customWidth="1"/>
    <col min="1285" max="1285" width="11.6640625" style="378" customWidth="1"/>
    <col min="1286" max="1287" width="17.5546875" style="378" customWidth="1"/>
    <col min="1288" max="1536" width="9.109375" style="378"/>
    <col min="1537" max="1537" width="26.44140625" style="378" customWidth="1"/>
    <col min="1538" max="1540" width="19.77734375" style="378" customWidth="1"/>
    <col min="1541" max="1541" width="11.6640625" style="378" customWidth="1"/>
    <col min="1542" max="1543" width="17.5546875" style="378" customWidth="1"/>
    <col min="1544" max="1792" width="9.109375" style="378"/>
    <col min="1793" max="1793" width="26.44140625" style="378" customWidth="1"/>
    <col min="1794" max="1796" width="19.77734375" style="378" customWidth="1"/>
    <col min="1797" max="1797" width="11.6640625" style="378" customWidth="1"/>
    <col min="1798" max="1799" width="17.5546875" style="378" customWidth="1"/>
    <col min="1800" max="2048" width="9.109375" style="378"/>
    <col min="2049" max="2049" width="26.44140625" style="378" customWidth="1"/>
    <col min="2050" max="2052" width="19.77734375" style="378" customWidth="1"/>
    <col min="2053" max="2053" width="11.6640625" style="378" customWidth="1"/>
    <col min="2054" max="2055" width="17.5546875" style="378" customWidth="1"/>
    <col min="2056" max="2304" width="9.109375" style="378"/>
    <col min="2305" max="2305" width="26.44140625" style="378" customWidth="1"/>
    <col min="2306" max="2308" width="19.77734375" style="378" customWidth="1"/>
    <col min="2309" max="2309" width="11.6640625" style="378" customWidth="1"/>
    <col min="2310" max="2311" width="17.5546875" style="378" customWidth="1"/>
    <col min="2312" max="2560" width="9.109375" style="378"/>
    <col min="2561" max="2561" width="26.44140625" style="378" customWidth="1"/>
    <col min="2562" max="2564" width="19.77734375" style="378" customWidth="1"/>
    <col min="2565" max="2565" width="11.6640625" style="378" customWidth="1"/>
    <col min="2566" max="2567" width="17.5546875" style="378" customWidth="1"/>
    <col min="2568" max="2816" width="9.109375" style="378"/>
    <col min="2817" max="2817" width="26.44140625" style="378" customWidth="1"/>
    <col min="2818" max="2820" width="19.77734375" style="378" customWidth="1"/>
    <col min="2821" max="2821" width="11.6640625" style="378" customWidth="1"/>
    <col min="2822" max="2823" width="17.5546875" style="378" customWidth="1"/>
    <col min="2824" max="3072" width="9.109375" style="378"/>
    <col min="3073" max="3073" width="26.44140625" style="378" customWidth="1"/>
    <col min="3074" max="3076" width="19.77734375" style="378" customWidth="1"/>
    <col min="3077" max="3077" width="11.6640625" style="378" customWidth="1"/>
    <col min="3078" max="3079" width="17.5546875" style="378" customWidth="1"/>
    <col min="3080" max="3328" width="9.109375" style="378"/>
    <col min="3329" max="3329" width="26.44140625" style="378" customWidth="1"/>
    <col min="3330" max="3332" width="19.77734375" style="378" customWidth="1"/>
    <col min="3333" max="3333" width="11.6640625" style="378" customWidth="1"/>
    <col min="3334" max="3335" width="17.5546875" style="378" customWidth="1"/>
    <col min="3336" max="3584" width="9.109375" style="378"/>
    <col min="3585" max="3585" width="26.44140625" style="378" customWidth="1"/>
    <col min="3586" max="3588" width="19.77734375" style="378" customWidth="1"/>
    <col min="3589" max="3589" width="11.6640625" style="378" customWidth="1"/>
    <col min="3590" max="3591" width="17.5546875" style="378" customWidth="1"/>
    <col min="3592" max="3840" width="9.109375" style="378"/>
    <col min="3841" max="3841" width="26.44140625" style="378" customWidth="1"/>
    <col min="3842" max="3844" width="19.77734375" style="378" customWidth="1"/>
    <col min="3845" max="3845" width="11.6640625" style="378" customWidth="1"/>
    <col min="3846" max="3847" width="17.5546875" style="378" customWidth="1"/>
    <col min="3848" max="4096" width="9.109375" style="378"/>
    <col min="4097" max="4097" width="26.44140625" style="378" customWidth="1"/>
    <col min="4098" max="4100" width="19.77734375" style="378" customWidth="1"/>
    <col min="4101" max="4101" width="11.6640625" style="378" customWidth="1"/>
    <col min="4102" max="4103" width="17.5546875" style="378" customWidth="1"/>
    <col min="4104" max="4352" width="9.109375" style="378"/>
    <col min="4353" max="4353" width="26.44140625" style="378" customWidth="1"/>
    <col min="4354" max="4356" width="19.77734375" style="378" customWidth="1"/>
    <col min="4357" max="4357" width="11.6640625" style="378" customWidth="1"/>
    <col min="4358" max="4359" width="17.5546875" style="378" customWidth="1"/>
    <col min="4360" max="4608" width="9.109375" style="378"/>
    <col min="4609" max="4609" width="26.44140625" style="378" customWidth="1"/>
    <col min="4610" max="4612" width="19.77734375" style="378" customWidth="1"/>
    <col min="4613" max="4613" width="11.6640625" style="378" customWidth="1"/>
    <col min="4614" max="4615" width="17.5546875" style="378" customWidth="1"/>
    <col min="4616" max="4864" width="9.109375" style="378"/>
    <col min="4865" max="4865" width="26.44140625" style="378" customWidth="1"/>
    <col min="4866" max="4868" width="19.77734375" style="378" customWidth="1"/>
    <col min="4869" max="4869" width="11.6640625" style="378" customWidth="1"/>
    <col min="4870" max="4871" width="17.5546875" style="378" customWidth="1"/>
    <col min="4872" max="5120" width="9.109375" style="378"/>
    <col min="5121" max="5121" width="26.44140625" style="378" customWidth="1"/>
    <col min="5122" max="5124" width="19.77734375" style="378" customWidth="1"/>
    <col min="5125" max="5125" width="11.6640625" style="378" customWidth="1"/>
    <col min="5126" max="5127" width="17.5546875" style="378" customWidth="1"/>
    <col min="5128" max="5376" width="9.109375" style="378"/>
    <col min="5377" max="5377" width="26.44140625" style="378" customWidth="1"/>
    <col min="5378" max="5380" width="19.77734375" style="378" customWidth="1"/>
    <col min="5381" max="5381" width="11.6640625" style="378" customWidth="1"/>
    <col min="5382" max="5383" width="17.5546875" style="378" customWidth="1"/>
    <col min="5384" max="5632" width="9.109375" style="378"/>
    <col min="5633" max="5633" width="26.44140625" style="378" customWidth="1"/>
    <col min="5634" max="5636" width="19.77734375" style="378" customWidth="1"/>
    <col min="5637" max="5637" width="11.6640625" style="378" customWidth="1"/>
    <col min="5638" max="5639" width="17.5546875" style="378" customWidth="1"/>
    <col min="5640" max="5888" width="9.109375" style="378"/>
    <col min="5889" max="5889" width="26.44140625" style="378" customWidth="1"/>
    <col min="5890" max="5892" width="19.77734375" style="378" customWidth="1"/>
    <col min="5893" max="5893" width="11.6640625" style="378" customWidth="1"/>
    <col min="5894" max="5895" width="17.5546875" style="378" customWidth="1"/>
    <col min="5896" max="6144" width="9.109375" style="378"/>
    <col min="6145" max="6145" width="26.44140625" style="378" customWidth="1"/>
    <col min="6146" max="6148" width="19.77734375" style="378" customWidth="1"/>
    <col min="6149" max="6149" width="11.6640625" style="378" customWidth="1"/>
    <col min="6150" max="6151" width="17.5546875" style="378" customWidth="1"/>
    <col min="6152" max="6400" width="9.109375" style="378"/>
    <col min="6401" max="6401" width="26.44140625" style="378" customWidth="1"/>
    <col min="6402" max="6404" width="19.77734375" style="378" customWidth="1"/>
    <col min="6405" max="6405" width="11.6640625" style="378" customWidth="1"/>
    <col min="6406" max="6407" width="17.5546875" style="378" customWidth="1"/>
    <col min="6408" max="6656" width="9.109375" style="378"/>
    <col min="6657" max="6657" width="26.44140625" style="378" customWidth="1"/>
    <col min="6658" max="6660" width="19.77734375" style="378" customWidth="1"/>
    <col min="6661" max="6661" width="11.6640625" style="378" customWidth="1"/>
    <col min="6662" max="6663" width="17.5546875" style="378" customWidth="1"/>
    <col min="6664" max="6912" width="9.109375" style="378"/>
    <col min="6913" max="6913" width="26.44140625" style="378" customWidth="1"/>
    <col min="6914" max="6916" width="19.77734375" style="378" customWidth="1"/>
    <col min="6917" max="6917" width="11.6640625" style="378" customWidth="1"/>
    <col min="6918" max="6919" width="17.5546875" style="378" customWidth="1"/>
    <col min="6920" max="7168" width="9.109375" style="378"/>
    <col min="7169" max="7169" width="26.44140625" style="378" customWidth="1"/>
    <col min="7170" max="7172" width="19.77734375" style="378" customWidth="1"/>
    <col min="7173" max="7173" width="11.6640625" style="378" customWidth="1"/>
    <col min="7174" max="7175" width="17.5546875" style="378" customWidth="1"/>
    <col min="7176" max="7424" width="9.109375" style="378"/>
    <col min="7425" max="7425" width="26.44140625" style="378" customWidth="1"/>
    <col min="7426" max="7428" width="19.77734375" style="378" customWidth="1"/>
    <col min="7429" max="7429" width="11.6640625" style="378" customWidth="1"/>
    <col min="7430" max="7431" width="17.5546875" style="378" customWidth="1"/>
    <col min="7432" max="7680" width="9.109375" style="378"/>
    <col min="7681" max="7681" width="26.44140625" style="378" customWidth="1"/>
    <col min="7682" max="7684" width="19.77734375" style="378" customWidth="1"/>
    <col min="7685" max="7685" width="11.6640625" style="378" customWidth="1"/>
    <col min="7686" max="7687" width="17.5546875" style="378" customWidth="1"/>
    <col min="7688" max="7936" width="9.109375" style="378"/>
    <col min="7937" max="7937" width="26.44140625" style="378" customWidth="1"/>
    <col min="7938" max="7940" width="19.77734375" style="378" customWidth="1"/>
    <col min="7941" max="7941" width="11.6640625" style="378" customWidth="1"/>
    <col min="7942" max="7943" width="17.5546875" style="378" customWidth="1"/>
    <col min="7944" max="8192" width="9.109375" style="378"/>
    <col min="8193" max="8193" width="26.44140625" style="378" customWidth="1"/>
    <col min="8194" max="8196" width="19.77734375" style="378" customWidth="1"/>
    <col min="8197" max="8197" width="11.6640625" style="378" customWidth="1"/>
    <col min="8198" max="8199" width="17.5546875" style="378" customWidth="1"/>
    <col min="8200" max="8448" width="9.109375" style="378"/>
    <col min="8449" max="8449" width="26.44140625" style="378" customWidth="1"/>
    <col min="8450" max="8452" width="19.77734375" style="378" customWidth="1"/>
    <col min="8453" max="8453" width="11.6640625" style="378" customWidth="1"/>
    <col min="8454" max="8455" width="17.5546875" style="378" customWidth="1"/>
    <col min="8456" max="8704" width="9.109375" style="378"/>
    <col min="8705" max="8705" width="26.44140625" style="378" customWidth="1"/>
    <col min="8706" max="8708" width="19.77734375" style="378" customWidth="1"/>
    <col min="8709" max="8709" width="11.6640625" style="378" customWidth="1"/>
    <col min="8710" max="8711" width="17.5546875" style="378" customWidth="1"/>
    <col min="8712" max="8960" width="9.109375" style="378"/>
    <col min="8961" max="8961" width="26.44140625" style="378" customWidth="1"/>
    <col min="8962" max="8964" width="19.77734375" style="378" customWidth="1"/>
    <col min="8965" max="8965" width="11.6640625" style="378" customWidth="1"/>
    <col min="8966" max="8967" width="17.5546875" style="378" customWidth="1"/>
    <col min="8968" max="9216" width="9.109375" style="378"/>
    <col min="9217" max="9217" width="26.44140625" style="378" customWidth="1"/>
    <col min="9218" max="9220" width="19.77734375" style="378" customWidth="1"/>
    <col min="9221" max="9221" width="11.6640625" style="378" customWidth="1"/>
    <col min="9222" max="9223" width="17.5546875" style="378" customWidth="1"/>
    <col min="9224" max="9472" width="9.109375" style="378"/>
    <col min="9473" max="9473" width="26.44140625" style="378" customWidth="1"/>
    <col min="9474" max="9476" width="19.77734375" style="378" customWidth="1"/>
    <col min="9477" max="9477" width="11.6640625" style="378" customWidth="1"/>
    <col min="9478" max="9479" width="17.5546875" style="378" customWidth="1"/>
    <col min="9480" max="9728" width="9.109375" style="378"/>
    <col min="9729" max="9729" width="26.44140625" style="378" customWidth="1"/>
    <col min="9730" max="9732" width="19.77734375" style="378" customWidth="1"/>
    <col min="9733" max="9733" width="11.6640625" style="378" customWidth="1"/>
    <col min="9734" max="9735" width="17.5546875" style="378" customWidth="1"/>
    <col min="9736" max="9984" width="9.109375" style="378"/>
    <col min="9985" max="9985" width="26.44140625" style="378" customWidth="1"/>
    <col min="9986" max="9988" width="19.77734375" style="378" customWidth="1"/>
    <col min="9989" max="9989" width="11.6640625" style="378" customWidth="1"/>
    <col min="9990" max="9991" width="17.5546875" style="378" customWidth="1"/>
    <col min="9992" max="10240" width="9.109375" style="378"/>
    <col min="10241" max="10241" width="26.44140625" style="378" customWidth="1"/>
    <col min="10242" max="10244" width="19.77734375" style="378" customWidth="1"/>
    <col min="10245" max="10245" width="11.6640625" style="378" customWidth="1"/>
    <col min="10246" max="10247" width="17.5546875" style="378" customWidth="1"/>
    <col min="10248" max="10496" width="9.109375" style="378"/>
    <col min="10497" max="10497" width="26.44140625" style="378" customWidth="1"/>
    <col min="10498" max="10500" width="19.77734375" style="378" customWidth="1"/>
    <col min="10501" max="10501" width="11.6640625" style="378" customWidth="1"/>
    <col min="10502" max="10503" width="17.5546875" style="378" customWidth="1"/>
    <col min="10504" max="10752" width="9.109375" style="378"/>
    <col min="10753" max="10753" width="26.44140625" style="378" customWidth="1"/>
    <col min="10754" max="10756" width="19.77734375" style="378" customWidth="1"/>
    <col min="10757" max="10757" width="11.6640625" style="378" customWidth="1"/>
    <col min="10758" max="10759" width="17.5546875" style="378" customWidth="1"/>
    <col min="10760" max="11008" width="9.109375" style="378"/>
    <col min="11009" max="11009" width="26.44140625" style="378" customWidth="1"/>
    <col min="11010" max="11012" width="19.77734375" style="378" customWidth="1"/>
    <col min="11013" max="11013" width="11.6640625" style="378" customWidth="1"/>
    <col min="11014" max="11015" width="17.5546875" style="378" customWidth="1"/>
    <col min="11016" max="11264" width="9.109375" style="378"/>
    <col min="11265" max="11265" width="26.44140625" style="378" customWidth="1"/>
    <col min="11266" max="11268" width="19.77734375" style="378" customWidth="1"/>
    <col min="11269" max="11269" width="11.6640625" style="378" customWidth="1"/>
    <col min="11270" max="11271" width="17.5546875" style="378" customWidth="1"/>
    <col min="11272" max="11520" width="9.109375" style="378"/>
    <col min="11521" max="11521" width="26.44140625" style="378" customWidth="1"/>
    <col min="11522" max="11524" width="19.77734375" style="378" customWidth="1"/>
    <col min="11525" max="11525" width="11.6640625" style="378" customWidth="1"/>
    <col min="11526" max="11527" width="17.5546875" style="378" customWidth="1"/>
    <col min="11528" max="11776" width="9.109375" style="378"/>
    <col min="11777" max="11777" width="26.44140625" style="378" customWidth="1"/>
    <col min="11778" max="11780" width="19.77734375" style="378" customWidth="1"/>
    <col min="11781" max="11781" width="11.6640625" style="378" customWidth="1"/>
    <col min="11782" max="11783" width="17.5546875" style="378" customWidth="1"/>
    <col min="11784" max="12032" width="9.109375" style="378"/>
    <col min="12033" max="12033" width="26.44140625" style="378" customWidth="1"/>
    <col min="12034" max="12036" width="19.77734375" style="378" customWidth="1"/>
    <col min="12037" max="12037" width="11.6640625" style="378" customWidth="1"/>
    <col min="12038" max="12039" width="17.5546875" style="378" customWidth="1"/>
    <col min="12040" max="12288" width="9.109375" style="378"/>
    <col min="12289" max="12289" width="26.44140625" style="378" customWidth="1"/>
    <col min="12290" max="12292" width="19.77734375" style="378" customWidth="1"/>
    <col min="12293" max="12293" width="11.6640625" style="378" customWidth="1"/>
    <col min="12294" max="12295" width="17.5546875" style="378" customWidth="1"/>
    <col min="12296" max="12544" width="9.109375" style="378"/>
    <col min="12545" max="12545" width="26.44140625" style="378" customWidth="1"/>
    <col min="12546" max="12548" width="19.77734375" style="378" customWidth="1"/>
    <col min="12549" max="12549" width="11.6640625" style="378" customWidth="1"/>
    <col min="12550" max="12551" width="17.5546875" style="378" customWidth="1"/>
    <col min="12552" max="12800" width="9.109375" style="378"/>
    <col min="12801" max="12801" width="26.44140625" style="378" customWidth="1"/>
    <col min="12802" max="12804" width="19.77734375" style="378" customWidth="1"/>
    <col min="12805" max="12805" width="11.6640625" style="378" customWidth="1"/>
    <col min="12806" max="12807" width="17.5546875" style="378" customWidth="1"/>
    <col min="12808" max="13056" width="9.109375" style="378"/>
    <col min="13057" max="13057" width="26.44140625" style="378" customWidth="1"/>
    <col min="13058" max="13060" width="19.77734375" style="378" customWidth="1"/>
    <col min="13061" max="13061" width="11.6640625" style="378" customWidth="1"/>
    <col min="13062" max="13063" width="17.5546875" style="378" customWidth="1"/>
    <col min="13064" max="13312" width="9.109375" style="378"/>
    <col min="13313" max="13313" width="26.44140625" style="378" customWidth="1"/>
    <col min="13314" max="13316" width="19.77734375" style="378" customWidth="1"/>
    <col min="13317" max="13317" width="11.6640625" style="378" customWidth="1"/>
    <col min="13318" max="13319" width="17.5546875" style="378" customWidth="1"/>
    <col min="13320" max="13568" width="9.109375" style="378"/>
    <col min="13569" max="13569" width="26.44140625" style="378" customWidth="1"/>
    <col min="13570" max="13572" width="19.77734375" style="378" customWidth="1"/>
    <col min="13573" max="13573" width="11.6640625" style="378" customWidth="1"/>
    <col min="13574" max="13575" width="17.5546875" style="378" customWidth="1"/>
    <col min="13576" max="13824" width="9.109375" style="378"/>
    <col min="13825" max="13825" width="26.44140625" style="378" customWidth="1"/>
    <col min="13826" max="13828" width="19.77734375" style="378" customWidth="1"/>
    <col min="13829" max="13829" width="11.6640625" style="378" customWidth="1"/>
    <col min="13830" max="13831" width="17.5546875" style="378" customWidth="1"/>
    <col min="13832" max="14080" width="9.109375" style="378"/>
    <col min="14081" max="14081" width="26.44140625" style="378" customWidth="1"/>
    <col min="14082" max="14084" width="19.77734375" style="378" customWidth="1"/>
    <col min="14085" max="14085" width="11.6640625" style="378" customWidth="1"/>
    <col min="14086" max="14087" width="17.5546875" style="378" customWidth="1"/>
    <col min="14088" max="14336" width="9.109375" style="378"/>
    <col min="14337" max="14337" width="26.44140625" style="378" customWidth="1"/>
    <col min="14338" max="14340" width="19.77734375" style="378" customWidth="1"/>
    <col min="14341" max="14341" width="11.6640625" style="378" customWidth="1"/>
    <col min="14342" max="14343" width="17.5546875" style="378" customWidth="1"/>
    <col min="14344" max="14592" width="9.109375" style="378"/>
    <col min="14593" max="14593" width="26.44140625" style="378" customWidth="1"/>
    <col min="14594" max="14596" width="19.77734375" style="378" customWidth="1"/>
    <col min="14597" max="14597" width="11.6640625" style="378" customWidth="1"/>
    <col min="14598" max="14599" width="17.5546875" style="378" customWidth="1"/>
    <col min="14600" max="14848" width="9.109375" style="378"/>
    <col min="14849" max="14849" width="26.44140625" style="378" customWidth="1"/>
    <col min="14850" max="14852" width="19.77734375" style="378" customWidth="1"/>
    <col min="14853" max="14853" width="11.6640625" style="378" customWidth="1"/>
    <col min="14854" max="14855" width="17.5546875" style="378" customWidth="1"/>
    <col min="14856" max="15104" width="9.109375" style="378"/>
    <col min="15105" max="15105" width="26.44140625" style="378" customWidth="1"/>
    <col min="15106" max="15108" width="19.77734375" style="378" customWidth="1"/>
    <col min="15109" max="15109" width="11.6640625" style="378" customWidth="1"/>
    <col min="15110" max="15111" width="17.5546875" style="378" customWidth="1"/>
    <col min="15112" max="15360" width="9.109375" style="378"/>
    <col min="15361" max="15361" width="26.44140625" style="378" customWidth="1"/>
    <col min="15362" max="15364" width="19.77734375" style="378" customWidth="1"/>
    <col min="15365" max="15365" width="11.6640625" style="378" customWidth="1"/>
    <col min="15366" max="15367" width="17.5546875" style="378" customWidth="1"/>
    <col min="15368" max="15616" width="9.109375" style="378"/>
    <col min="15617" max="15617" width="26.44140625" style="378" customWidth="1"/>
    <col min="15618" max="15620" width="19.77734375" style="378" customWidth="1"/>
    <col min="15621" max="15621" width="11.6640625" style="378" customWidth="1"/>
    <col min="15622" max="15623" width="17.5546875" style="378" customWidth="1"/>
    <col min="15624" max="15872" width="9.109375" style="378"/>
    <col min="15873" max="15873" width="26.44140625" style="378" customWidth="1"/>
    <col min="15874" max="15876" width="19.77734375" style="378" customWidth="1"/>
    <col min="15877" max="15877" width="11.6640625" style="378" customWidth="1"/>
    <col min="15878" max="15879" width="17.5546875" style="378" customWidth="1"/>
    <col min="15880" max="16128" width="9.109375" style="378"/>
    <col min="16129" max="16129" width="26.44140625" style="378" customWidth="1"/>
    <col min="16130" max="16132" width="19.77734375" style="378" customWidth="1"/>
    <col min="16133" max="16133" width="11.6640625" style="378" customWidth="1"/>
    <col min="16134" max="16135" width="17.5546875" style="378" customWidth="1"/>
    <col min="16136" max="16384" width="9.109375" style="378"/>
  </cols>
  <sheetData>
    <row r="1" spans="1:6" s="573" customFormat="1" ht="25.2" customHeight="1" thickBot="1">
      <c r="A1" s="573" t="s">
        <v>213</v>
      </c>
    </row>
    <row r="2" spans="1:6" ht="32.4" customHeight="1" thickBot="1">
      <c r="A2" s="362" t="s">
        <v>175</v>
      </c>
      <c r="B2" s="363" t="s">
        <v>177</v>
      </c>
      <c r="C2" s="364" t="s">
        <v>39</v>
      </c>
      <c r="D2" s="364" t="s">
        <v>194</v>
      </c>
      <c r="E2" s="364" t="s">
        <v>198</v>
      </c>
      <c r="F2" s="364" t="s">
        <v>199</v>
      </c>
    </row>
    <row r="3" spans="1:6" ht="22.5" customHeight="1" thickBot="1">
      <c r="A3" s="576" t="s">
        <v>59</v>
      </c>
      <c r="B3" s="576"/>
      <c r="C3" s="576"/>
      <c r="D3" s="576"/>
      <c r="E3" s="576"/>
      <c r="F3" s="576"/>
    </row>
    <row r="4" spans="1:6" ht="18" customHeight="1" outlineLevel="1">
      <c r="A4" s="477" t="s">
        <v>13</v>
      </c>
      <c r="B4" s="478">
        <v>12651.355940133575</v>
      </c>
      <c r="C4" s="479">
        <v>0.38366380838161351</v>
      </c>
      <c r="D4" s="480">
        <v>1249.4327411706886</v>
      </c>
      <c r="E4" s="479">
        <v>0.10958087678439514</v>
      </c>
      <c r="F4" s="479">
        <v>-0.10726209739550678</v>
      </c>
    </row>
    <row r="5" spans="1:6" ht="18" customHeight="1" outlineLevel="1">
      <c r="A5" s="477" t="s">
        <v>8</v>
      </c>
      <c r="B5" s="481">
        <v>9559.1690342114016</v>
      </c>
      <c r="C5" s="479">
        <v>0.28989044446965534</v>
      </c>
      <c r="D5" s="482">
        <v>127.96499044000244</v>
      </c>
      <c r="E5" s="479">
        <v>1.3568255956090113E-2</v>
      </c>
      <c r="F5" s="479">
        <v>5.9675928229150521E-2</v>
      </c>
    </row>
    <row r="6" spans="1:6" ht="18" customHeight="1" outlineLevel="1">
      <c r="A6" s="477" t="s">
        <v>25</v>
      </c>
      <c r="B6" s="478">
        <v>8607.4638878939331</v>
      </c>
      <c r="C6" s="479">
        <v>0.26102912536517636</v>
      </c>
      <c r="D6" s="480">
        <v>-38.987651247024537</v>
      </c>
      <c r="E6" s="479">
        <v>-4.509092668886691E-3</v>
      </c>
      <c r="F6" s="479">
        <v>-0.17772299419022103</v>
      </c>
    </row>
    <row r="7" spans="1:6" ht="18" customHeight="1" outlineLevel="1">
      <c r="A7" s="477" t="s">
        <v>176</v>
      </c>
      <c r="B7" s="367">
        <v>959.52704116149994</v>
      </c>
      <c r="C7" s="483">
        <v>2.9098525138268733E-2</v>
      </c>
      <c r="D7" s="371">
        <v>268.64891899249994</v>
      </c>
      <c r="E7" s="483">
        <v>0.38885139125419294</v>
      </c>
      <c r="F7" s="483">
        <v>0.56026821002166405</v>
      </c>
    </row>
    <row r="8" spans="1:6" ht="18" customHeight="1" outlineLevel="1">
      <c r="A8" s="477" t="s">
        <v>43</v>
      </c>
      <c r="B8" s="478">
        <v>1197.5931992800001</v>
      </c>
      <c r="C8" s="479">
        <v>3.631809664528609E-2</v>
      </c>
      <c r="D8" s="480">
        <v>88.4614827799995</v>
      </c>
      <c r="E8" s="479">
        <v>7.9757418766411625E-2</v>
      </c>
      <c r="F8" s="479">
        <v>0.23590821863534647</v>
      </c>
    </row>
    <row r="9" spans="1:6" ht="18" customHeight="1" outlineLevel="1" thickBot="1">
      <c r="A9" s="484" t="s">
        <v>90</v>
      </c>
      <c r="B9" s="485">
        <v>32975.109102680406</v>
      </c>
      <c r="C9" s="486">
        <v>1</v>
      </c>
      <c r="D9" s="487">
        <v>1695.3054821361695</v>
      </c>
      <c r="E9" s="488">
        <v>5.4198085854436473E-2</v>
      </c>
      <c r="F9" s="488">
        <v>-6.4410175323252689E-2</v>
      </c>
    </row>
    <row r="10" spans="1:6">
      <c r="A10" s="574"/>
      <c r="B10" s="574"/>
      <c r="C10" s="574"/>
    </row>
    <row r="11" spans="1:6" ht="22.5" customHeight="1">
      <c r="A11" s="575" t="s">
        <v>59</v>
      </c>
      <c r="B11" s="575"/>
      <c r="C11" s="575"/>
      <c r="D11" s="575"/>
      <c r="E11" s="575"/>
      <c r="F11" s="575"/>
    </row>
    <row r="12" spans="1:6" ht="18" customHeight="1" outlineLevel="1">
      <c r="A12" s="282" t="s">
        <v>11</v>
      </c>
      <c r="B12" s="366">
        <v>1126.2140696039003</v>
      </c>
      <c r="C12" s="319">
        <v>0.54895545764798526</v>
      </c>
      <c r="D12" s="369">
        <v>-88.073663814599755</v>
      </c>
      <c r="E12" s="319">
        <v>-7.2531131947328562E-2</v>
      </c>
      <c r="F12" s="319">
        <v>-0.234550482224853</v>
      </c>
    </row>
    <row r="13" spans="1:6" ht="18" customHeight="1" outlineLevel="1">
      <c r="A13" s="282" t="s">
        <v>176</v>
      </c>
      <c r="B13" s="366">
        <v>532.15181818150006</v>
      </c>
      <c r="C13" s="319">
        <v>0.25938909197855858</v>
      </c>
      <c r="D13" s="369">
        <v>127.34850713250005</v>
      </c>
      <c r="E13" s="319">
        <v>0.31459354124967859</v>
      </c>
      <c r="F13" s="319">
        <v>0.33969543772074057</v>
      </c>
    </row>
    <row r="14" spans="1:6" ht="18" customHeight="1" outlineLevel="1">
      <c r="A14" s="282" t="s">
        <v>8</v>
      </c>
      <c r="B14" s="366">
        <v>329.32919052020003</v>
      </c>
      <c r="C14" s="319">
        <v>0.16052637005542064</v>
      </c>
      <c r="D14" s="370">
        <v>-18.200052009999929</v>
      </c>
      <c r="E14" s="319">
        <v>-5.236984340510098E-2</v>
      </c>
      <c r="F14" s="319">
        <v>-3.5942395602763189E-2</v>
      </c>
    </row>
    <row r="15" spans="1:6" ht="18" customHeight="1" outlineLevel="1">
      <c r="A15" s="282" t="s">
        <v>25</v>
      </c>
      <c r="B15" s="366">
        <v>63.863119929999989</v>
      </c>
      <c r="C15" s="319">
        <v>3.1129080318035397E-2</v>
      </c>
      <c r="D15" s="369">
        <v>-8.1005459999999996</v>
      </c>
      <c r="E15" s="319">
        <v>-0.11256438781036403</v>
      </c>
      <c r="F15" s="319">
        <v>-0.17101914276029834</v>
      </c>
    </row>
    <row r="16" spans="1:6" ht="18" customHeight="1" outlineLevel="1" thickBot="1">
      <c r="A16" s="283" t="s">
        <v>90</v>
      </c>
      <c r="B16" s="368">
        <v>2051.5581982356007</v>
      </c>
      <c r="C16" s="320">
        <v>1</v>
      </c>
      <c r="D16" s="372">
        <v>12.974245307900429</v>
      </c>
      <c r="E16" s="365">
        <v>6.3643419194326263E-3</v>
      </c>
      <c r="F16" s="365">
        <v>-0.10352293520363257</v>
      </c>
    </row>
    <row r="18" spans="1:6" ht="22.5" customHeight="1">
      <c r="A18" s="575" t="s">
        <v>60</v>
      </c>
      <c r="B18" s="575"/>
      <c r="C18" s="575"/>
      <c r="D18" s="575"/>
      <c r="E18" s="575"/>
      <c r="F18" s="575"/>
    </row>
    <row r="19" spans="1:6" ht="18" customHeight="1" outlineLevel="1">
      <c r="A19" s="282" t="s">
        <v>11</v>
      </c>
      <c r="B19" s="366">
        <v>46.187618623399985</v>
      </c>
      <c r="C19" s="319">
        <v>0.62345186149418852</v>
      </c>
      <c r="D19" s="369">
        <v>-4.3662725245999994</v>
      </c>
      <c r="E19" s="319">
        <v>-8.6368673616387642E-2</v>
      </c>
      <c r="F19" s="319">
        <v>-0.2350336965122537</v>
      </c>
    </row>
    <row r="20" spans="1:6" ht="18" customHeight="1" outlineLevel="1">
      <c r="A20" s="282" t="s">
        <v>176</v>
      </c>
      <c r="B20" s="366">
        <v>27.391710681499998</v>
      </c>
      <c r="C20" s="319">
        <v>0.36974006287562766</v>
      </c>
      <c r="D20" s="370">
        <v>2.812825702499993</v>
      </c>
      <c r="E20" s="319">
        <v>0.11444073662833965</v>
      </c>
      <c r="F20" s="319">
        <v>0.20711126001087229</v>
      </c>
    </row>
    <row r="21" spans="1:6" ht="18" customHeight="1" outlineLevel="1">
      <c r="A21" s="282" t="s">
        <v>8</v>
      </c>
      <c r="B21" s="366">
        <v>0.50436741020000009</v>
      </c>
      <c r="C21" s="319">
        <v>6.8080756301838021E-3</v>
      </c>
      <c r="D21" s="369">
        <v>5.0727000000001863E-4</v>
      </c>
      <c r="E21" s="319">
        <v>1.0067674728123266E-3</v>
      </c>
      <c r="F21" s="319">
        <v>0.50145342849218566</v>
      </c>
    </row>
    <row r="22" spans="1:6" ht="18" customHeight="1" outlineLevel="1" thickBot="1">
      <c r="A22" s="283" t="s">
        <v>90</v>
      </c>
      <c r="B22" s="368">
        <v>74.08369671509999</v>
      </c>
      <c r="C22" s="320">
        <v>1</v>
      </c>
      <c r="D22" s="372">
        <v>-1.5529395521000027</v>
      </c>
      <c r="E22" s="365">
        <v>-2.0531578726134318E-2</v>
      </c>
      <c r="F22" s="365">
        <v>-0.11177553220580773</v>
      </c>
    </row>
  </sheetData>
  <sortState ref="A3:E8">
    <sortCondition descending="1" ref="B3:B8"/>
  </sortState>
  <mergeCells count="5">
    <mergeCell ref="A1:XFD1"/>
    <mergeCell ref="A10:C10"/>
    <mergeCell ref="A11:F11"/>
    <mergeCell ref="A18:F18"/>
    <mergeCell ref="A3:F3"/>
  </mergeCells>
  <conditionalFormatting sqref="A1:XFD1048576">
    <cfRule type="cellIs" dxfId="1"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відкритих ІСІ</vt:lpstr>
      <vt:lpstr>Інвестори</vt:lpstr>
      <vt:lpstr>Структура активів_типи ІСІ</vt:lpstr>
      <vt:lpstr>Зміни у структурі активів</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2019-12-17T13:00:05Z</dcterms:modified>
</cp:coreProperties>
</file>