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990DD1A4-FE01-4C3A-9D25-30524256CAB4}" xr6:coauthVersionLast="47" xr6:coauthVersionMax="47" xr10:uidLastSave="{00000000-0000-0000-0000-000000000000}"/>
  <bookViews>
    <workbookView xWindow="-120" yWindow="-120" windowWidth="29040" windowHeight="15840" tabRatio="904" xr2:uid="{0F59949B-C279-4AA0-9E9C-7934C7E05293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ВЧА'!$B$38:$E$38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0" l="1"/>
  <c r="E42" i="20"/>
  <c r="E41" i="20"/>
  <c r="E40" i="20"/>
  <c r="D43" i="20"/>
  <c r="D42" i="20"/>
  <c r="D41" i="20"/>
  <c r="D40" i="20"/>
  <c r="C43" i="20"/>
  <c r="C42" i="20"/>
  <c r="C41" i="20"/>
  <c r="C40" i="20"/>
  <c r="B43" i="20"/>
  <c r="B42" i="20"/>
  <c r="B41" i="20"/>
  <c r="B40" i="20"/>
  <c r="J10" i="24"/>
  <c r="H10" i="24"/>
  <c r="G10" i="24"/>
  <c r="F10" i="24"/>
  <c r="E10" i="24"/>
  <c r="F9" i="23"/>
  <c r="E9" i="23"/>
  <c r="J19" i="21"/>
  <c r="E62" i="14"/>
  <c r="E63" i="14"/>
  <c r="E64" i="14"/>
  <c r="E65" i="14"/>
  <c r="D62" i="14"/>
  <c r="D63" i="14"/>
  <c r="D64" i="14"/>
  <c r="D65" i="14"/>
  <c r="C62" i="14"/>
  <c r="C63" i="14"/>
  <c r="C64" i="14"/>
  <c r="C65" i="14"/>
  <c r="B62" i="14"/>
  <c r="B63" i="14"/>
  <c r="B64" i="14"/>
  <c r="B65" i="14"/>
  <c r="E66" i="14"/>
  <c r="D66" i="14"/>
  <c r="C66" i="14"/>
  <c r="B66" i="14"/>
  <c r="C18" i="12"/>
  <c r="C28" i="12"/>
  <c r="C24" i="12"/>
  <c r="D24" i="12"/>
  <c r="C25" i="12"/>
  <c r="D25" i="12"/>
  <c r="C26" i="12"/>
  <c r="D26" i="12"/>
  <c r="C27" i="12"/>
  <c r="D27" i="12"/>
  <c r="B24" i="12"/>
  <c r="B25" i="12"/>
  <c r="B26" i="12"/>
  <c r="B27" i="12"/>
  <c r="E36" i="17"/>
  <c r="C57" i="14"/>
  <c r="C67" i="14" s="1"/>
  <c r="C58" i="14"/>
  <c r="C59" i="14"/>
  <c r="C60" i="14"/>
  <c r="C61" i="14"/>
  <c r="C23" i="12"/>
  <c r="B23" i="12"/>
  <c r="E39" i="20"/>
  <c r="D39" i="20"/>
  <c r="C39" i="20"/>
  <c r="B39" i="20"/>
  <c r="D36" i="17"/>
  <c r="C36" i="17"/>
  <c r="B36" i="17"/>
  <c r="E4" i="22"/>
  <c r="E61" i="14"/>
  <c r="E60" i="14"/>
  <c r="E59" i="14"/>
  <c r="E58" i="14"/>
  <c r="E57" i="14"/>
  <c r="E67" i="14" s="1"/>
  <c r="E68" i="14" s="1"/>
  <c r="D61" i="14"/>
  <c r="D60" i="14"/>
  <c r="D59" i="14"/>
  <c r="D58" i="14"/>
  <c r="D57" i="14"/>
  <c r="B61" i="14"/>
  <c r="B60" i="14"/>
  <c r="B59" i="14"/>
  <c r="B58" i="14"/>
  <c r="B57" i="14"/>
  <c r="H19" i="21"/>
  <c r="G19" i="21"/>
  <c r="F19" i="21"/>
  <c r="E19" i="21"/>
  <c r="D28" i="12"/>
  <c r="D23" i="12"/>
  <c r="F4" i="22"/>
  <c r="D18" i="12"/>
  <c r="C68" i="14" l="1"/>
</calcChain>
</file>

<file path=xl/sharedStrings.xml><?xml version="1.0" encoding="utf-8"?>
<sst xmlns="http://schemas.openxmlformats.org/spreadsheetml/2006/main" count="386" uniqueCount="130">
  <si>
    <t>Індекс ПФТС</t>
  </si>
  <si>
    <t>Індекс УБ</t>
  </si>
  <si>
    <t>Відкриті ІСІ</t>
  </si>
  <si>
    <t>Інтервальні ІСІ</t>
  </si>
  <si>
    <t>Закриті ІСІ</t>
  </si>
  <si>
    <t>FTSE 100  (Великобританія)</t>
  </si>
  <si>
    <t>HANG SENG (Гонг-Конг)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</si>
  <si>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</si>
  <si>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</si>
  <si>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</si>
  <si>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</si>
  <si>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</si>
  <si>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</si>
  <si>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</si>
  <si>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</si>
  <si>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ОТП Класичний</t>
  </si>
  <si>
    <t>ТОВ КУА "ОТП Капітал"</t>
  </si>
  <si>
    <t>ТАСК Ресурс</t>
  </si>
  <si>
    <t>ТОВ КУА "ТАСК-Інвест"</t>
  </si>
  <si>
    <t>н.д.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</si>
  <si>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</si>
  <si>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</si>
  <si>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</si>
  <si>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</si>
  <si>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</si>
  <si>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</si>
  <si>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</si>
  <si>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</si>
  <si>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</si>
  <si>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</si>
  <si>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</si>
  <si>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</si>
  <si>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</si>
  <si>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</si>
  <si>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</si>
  <si>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</si>
  <si>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</si>
  <si>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</si>
  <si>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</si>
  <si>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</si>
  <si>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</si>
  <si>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</si>
  <si>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</si>
  <si>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</si>
  <si>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</si>
  <si>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</si>
  <si>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</si>
  <si>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</si>
  <si>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</si>
  <si>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</si>
  <si>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</si>
  <si>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</si>
  <si>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</si>
  <si>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</si>
  <si>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</si>
  <si>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</si>
  <si>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</si>
  <si>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</si>
  <si>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</si>
  <si>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</si>
  <si>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</si>
  <si>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</si>
  <si>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http://www.kinto.com/</t>
  </si>
  <si>
    <t>КІНТО-Еквіті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</si>
  <si>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</si>
  <si>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</si>
  <si>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</si>
  <si>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</si>
  <si>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 Української Біржі</t>
  </si>
  <si>
    <t>1 місяць*</t>
  </si>
  <si>
    <t>Назва фонду*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</si>
  <si>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</si>
  <si>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</si>
  <si>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</si>
  <si>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</si>
  <si>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</si>
  <si>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</si>
  <si>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</si>
  <si>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</si>
  <si>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</si>
  <si>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</si>
  <si>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</si>
  <si>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</si>
  <si>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</si>
  <si>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3 місяці</t>
  </si>
  <si>
    <t>Відкриті фонди. Ренкінг за ВЧА</t>
  </si>
  <si>
    <t>Інтервальні фонди. Ренкінг за ВЧА</t>
  </si>
  <si>
    <t>Закриті фонди. Ренкінг за ВЧА</t>
  </si>
  <si>
    <t>6 місяців</t>
  </si>
  <si>
    <t>з початку року</t>
  </si>
  <si>
    <t>КІНТО-Казначейський</t>
  </si>
  <si>
    <t>Середнє значення</t>
  </si>
  <si>
    <t>листопад</t>
  </si>
  <si>
    <t>"Золотий" депозит (за офіційним курсом золота)</t>
  </si>
  <si>
    <t>Зміна за місяць</t>
  </si>
  <si>
    <t>КІНТО-Класичний</t>
  </si>
  <si>
    <t>Надбання</t>
  </si>
  <si>
    <t>ТОВ КУА "АРТ - КАПІТАЛ Менеджмент"</t>
  </si>
  <si>
    <t>http://am.artcapital.ua/</t>
  </si>
  <si>
    <t>CAC 40 (Франція)</t>
  </si>
  <si>
    <t>DJI (США)</t>
  </si>
  <si>
    <t>Софіївський</t>
  </si>
  <si>
    <t>ТОВ КУА "ІВЕКС ЕССЕТ МЕНЕДЖМЕНТ"</t>
  </si>
  <si>
    <t>http://www.am.eavex.com.ua/</t>
  </si>
  <si>
    <t>н.д</t>
  </si>
  <si>
    <t>грудень</t>
  </si>
  <si>
    <t>SSE COMPOSITE (Китай)</t>
  </si>
  <si>
    <t>WIG20 (Польща)*</t>
  </si>
  <si>
    <t>Індекс</t>
  </si>
  <si>
    <t>NIKKEI 225 (Японія)*</t>
  </si>
  <si>
    <t>закритий строковий недиверсифікований</t>
  </si>
  <si>
    <t>ПрАТ "КIНТО"</t>
  </si>
  <si>
    <t>www.kinto.com</t>
  </si>
  <si>
    <t>Індекс Перспектива</t>
  </si>
  <si>
    <t>DAX (ФРН)*</t>
  </si>
  <si>
    <t>* станом на 30.12.2025</t>
  </si>
  <si>
    <t>з початку 2025 року</t>
  </si>
  <si>
    <t>Перспектива</t>
  </si>
  <si>
    <t>ІНЖУР REIT</t>
  </si>
  <si>
    <t>ТОВ «ІНЖУР»</t>
  </si>
  <si>
    <t>www.inzhur.reit/</t>
  </si>
  <si>
    <t>ІНЖУР ЕНЕРДЖІ</t>
  </si>
  <si>
    <t>https://www.inzhur.reit/</t>
  </si>
  <si>
    <t>ЗЕМЕЛЬНИЙ ІНВЕСТИЦІЙНИЙ ФОНД ҐРУНТОВНО</t>
  </si>
  <si>
    <t>ТОВ "КУА "ІЗІ ЛАЙФ"</t>
  </si>
  <si>
    <t>easylife.com.ua</t>
  </si>
  <si>
    <t>ПАТ "ЗНКIФ "Синергiя - 5"</t>
  </si>
  <si>
    <t>корпоративний</t>
  </si>
  <si>
    <t>КІНТО-Голд</t>
  </si>
  <si>
    <t>Закритий строковий спеціалізований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</si>
</sst>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37" xfId="0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8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0" fontId="10" fillId="0" borderId="42" xfId="0" applyFont="1" applyFill="1" applyBorder="1" applyAlignment="1">
      <alignment horizontal="left" vertical="center" wrapText="1" shrinkToFit="1"/>
    </xf>
    <xf numFmtId="4" fontId="10" fillId="0" borderId="43" xfId="0" applyNumberFormat="1" applyFont="1" applyFill="1" applyBorder="1" applyAlignment="1">
      <alignment horizontal="right" vertical="center" indent="1"/>
    </xf>
    <xf numFmtId="10" fontId="10" fillId="0" borderId="43" xfId="1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0" fontId="10" fillId="0" borderId="45" xfId="0" applyFont="1" applyFill="1" applyBorder="1" applyAlignment="1">
      <alignment horizontal="left" vertical="center" wrapText="1" shrinkToFit="1"/>
    </xf>
    <xf numFmtId="4" fontId="10" fillId="0" borderId="46" xfId="0" applyNumberFormat="1" applyFont="1" applyFill="1" applyBorder="1" applyAlignment="1">
      <alignment horizontal="right" vertical="center" indent="1"/>
    </xf>
    <xf numFmtId="4" fontId="10" fillId="0" borderId="47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8" xfId="0" applyFont="1" applyFill="1" applyBorder="1" applyAlignment="1">
      <alignment horizontal="left" vertical="center" wrapText="1" shrinkToFit="1"/>
    </xf>
    <xf numFmtId="4" fontId="10" fillId="0" borderId="49" xfId="0" applyNumberFormat="1" applyFont="1" applyFill="1" applyBorder="1" applyAlignment="1">
      <alignment horizontal="right" vertical="center" indent="1"/>
    </xf>
    <xf numFmtId="10" fontId="10" fillId="0" borderId="49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50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51" xfId="5" applyNumberFormat="1" applyFont="1" applyFill="1" applyBorder="1" applyAlignment="1">
      <alignment horizontal="right" vertical="center" indent="1"/>
    </xf>
    <xf numFmtId="10" fontId="20" fillId="0" borderId="51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5" fillId="0" borderId="46" xfId="5" applyNumberFormat="1" applyFont="1" applyFill="1" applyBorder="1" applyAlignment="1">
      <alignment horizontal="right" vertical="center" wrapText="1" indent="1"/>
    </xf>
    <xf numFmtId="10" fontId="15" fillId="0" borderId="11" xfId="5" applyNumberFormat="1" applyFont="1" applyFill="1" applyBorder="1" applyAlignment="1">
      <alignment horizontal="right" vertical="center" wrapText="1" indent="1"/>
    </xf>
    <xf numFmtId="10" fontId="15" fillId="0" borderId="52" xfId="5" applyNumberFormat="1" applyFont="1" applyFill="1" applyBorder="1" applyAlignment="1">
      <alignment horizontal="right" vertical="center" inden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15" fillId="0" borderId="0" xfId="3" applyFont="1" applyFill="1" applyBorder="1" applyAlignment="1">
      <alignment vertical="center" wrapText="1"/>
    </xf>
    <xf numFmtId="4" fontId="15" fillId="0" borderId="0" xfId="3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4" fontId="10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11" fillId="0" borderId="0" xfId="0" applyFont="1" applyFill="1" applyBorder="1" applyAlignment="1">
      <alignment horizontal="center" vertical="center" wrapText="1" shrinkToFit="1"/>
    </xf>
    <xf numFmtId="1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9" fillId="0" borderId="5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E70E6357-810A-4EF4-8ACB-900AABE86943}"/>
    <cellStyle name="Звичайний" xfId="0" builtinId="0"/>
    <cellStyle name="Обычный_Nastya_Otkrit" xfId="2" xr:uid="{7287BC39-6489-4736-A4FF-5054548088F9}"/>
    <cellStyle name="Обычный_Відкр_1" xfId="3" xr:uid="{8270AC29-BAC1-413F-A337-0770924FCA11}"/>
    <cellStyle name="Обычный_Відкр_2" xfId="4" xr:uid="{F55EAB76-20AE-4D93-A112-E93C098C94C7}"/>
    <cellStyle name="Обычный_З_2_28.10" xfId="5" xr:uid="{9787CD35-0795-4BBE-8518-13D2781966DD}"/>
    <cellStyle name="Обычный_Лист2" xfId="6" xr:uid="{C79EEA70-B779-4E22-8A24-E9C80A19335D}"/>
    <cellStyle name="Обычный_Лист5" xfId="7" xr:uid="{ABA69F98-8D08-4B68-8EC4-3229B7033DBA}"/>
    <cellStyle name="Открывавшаяся гиперссылка" xfId="8" xr:uid="{6207B932-4B2B-46C7-863E-9C400F0F867D}"/>
    <cellStyle name="Процентный 2" xfId="10" xr:uid="{15033FB7-5A62-4F73-8084-BC40A412F49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</a:t>
            </a:r>
          </a:p>
        </c:rich>
      </c:tx>
      <c:layout>
        <c:manualLayout>
          <c:xMode val="edge"/>
          <c:yMode val="edge"/>
          <c:x val="0.27949588398952602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328138088569E-2"/>
          <c:y val="0.29119820370899729"/>
          <c:w val="0.94703804116328705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86279827952728E-3"/>
                  <c:y val="2.461760338729568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9C-4115-9A70-F74F586797B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39C-4115-9A70-F74F586797B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39C-4115-9A70-F74F586797B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3.5382481209618177E-3</c:v>
                </c:pt>
                <c:pt idx="1">
                  <c:v>5.26250400507422E-3</c:v>
                </c:pt>
                <c:pt idx="2">
                  <c:v>-8.2585293632643331E-2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9C-4115-9A70-F74F586797B0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1361683691416609E-3"/>
                  <c:y val="1.122500839903062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9C-4115-9A70-F74F586797B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39C-4115-9A70-F74F586797B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39C-4115-9A70-F74F586797B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4.8108281540487852E-2</c:v>
                </c:pt>
                <c:pt idx="1">
                  <c:v>-2.300792423560416E-2</c:v>
                </c:pt>
                <c:pt idx="2">
                  <c:v>8.4872164917198623E-2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9C-4115-9A70-F74F586797B0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2553465174964313E-4"/>
                  <c:y val="-2.57104053031796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9C-4115-9A70-F74F586797B0}"/>
                </c:ext>
              </c:extLst>
            </c:dLbl>
            <c:dLbl>
              <c:idx val="1"/>
              <c:layout>
                <c:manualLayout>
                  <c:x val="1.3953042552657946E-3"/>
                  <c:y val="-2.71169618206983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9C-4115-9A70-F74F586797B0}"/>
                </c:ext>
              </c:extLst>
            </c:dLbl>
            <c:dLbl>
              <c:idx val="2"/>
              <c:layout>
                <c:manualLayout>
                  <c:x val="1.331378686496798E-3"/>
                  <c:y val="-1.54728574673150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9C-4115-9A70-F74F586797B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39C-4115-9A70-F74F586797B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39C-4115-9A70-F74F586797B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9.4335914921899033E-3</c:v>
                </c:pt>
                <c:pt idx="1">
                  <c:v>7.6627503918052474E-3</c:v>
                </c:pt>
                <c:pt idx="2">
                  <c:v>0.30208608510272605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39C-4115-9A70-F74F586797B0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2973189207249E-3"/>
                  <c:y val="-4.242081896385863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9C-4115-9A70-F74F586797B0}"/>
                </c:ext>
              </c:extLst>
            </c:dLbl>
            <c:dLbl>
              <c:idx val="1"/>
              <c:layout>
                <c:manualLayout>
                  <c:x val="1.5749713789832143E-3"/>
                  <c:y val="-9.587722856049585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9C-4115-9A70-F74F586797B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39C-4115-9A70-F74F586797B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39C-4115-9A70-F74F586797B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-1.7312741775778906E-2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9C-4115-9A70-F74F586797B0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39C-4115-9A70-F74F586797B0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39C-4115-9A70-F74F586797B0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39C-4115-9A70-F74F586797B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листопад</c:v>
                </c:pt>
                <c:pt idx="1">
                  <c:v>грудень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1.3176337243874903E-2</c:v>
                </c:pt>
                <c:pt idx="1">
                  <c:v>4.867652477455571E-2</c:v>
                </c:pt>
                <c:pt idx="2">
                  <c:v>0.19416224798850804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39C-4115-9A70-F74F586797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2106378288"/>
        <c:axId val="1"/>
      </c:barChart>
      <c:catAx>
        <c:axId val="210637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31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63782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103003320572416"/>
          <c:y val="0.85443683456718944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</a:t>
            </a:r>
          </a:p>
        </c:rich>
      </c:tx>
      <c:layout>
        <c:manualLayout>
          <c:xMode val="edge"/>
          <c:yMode val="edge"/>
          <c:x val="0.17021822416364421"/>
          <c:y val="1.3477508010085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6712109932505523"/>
          <c:w val="0.62031448998097261"/>
          <c:h val="0.606487860453829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77C-4E6C-99E2-5B0DABE2EA98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77C-4E6C-99E2-5B0DABE2EA98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77C-4E6C-99E2-5B0DABE2EA98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77C-4E6C-99E2-5B0DABE2EA98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77C-4E6C-99E2-5B0DABE2EA98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77C-4E6C-99E2-5B0DABE2EA98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77C-4E6C-99E2-5B0DABE2EA98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77C-4E6C-99E2-5B0DABE2EA98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77C-4E6C-99E2-5B0DABE2EA98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77C-4E6C-99E2-5B0DABE2EA98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77C-4E6C-99E2-5B0DABE2EA98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77C-4E6C-99E2-5B0DABE2EA9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'інд+дох'!$A$25:$A$35</c:f>
              <c:strCache>
                <c:ptCount val="11"/>
                <c:pt idx="0">
                  <c:v>Індекс Перспектива</c:v>
                </c:pt>
                <c:pt idx="1">
                  <c:v>Індекс УБ</c:v>
                </c:pt>
                <c:pt idx="2">
                  <c:v>CAC 40 (Франція)</c:v>
                </c:pt>
                <c:pt idx="3">
                  <c:v>DJI (США)</c:v>
                </c:pt>
                <c:pt idx="4">
                  <c:v>S&amp;P 500 (США)</c:v>
                </c:pt>
                <c:pt idx="5">
                  <c:v>SSE COMPOSITE (Китай)</c:v>
                </c:pt>
                <c:pt idx="6">
                  <c:v>FTSE 100  (Великобританія)</c:v>
                </c:pt>
                <c:pt idx="7">
                  <c:v>DAX (ФРН)*</c:v>
                </c:pt>
                <c:pt idx="8">
                  <c:v>NIKKEI 225 (Японія)*</c:v>
                </c:pt>
                <c:pt idx="9">
                  <c:v>HANG SENG (Гонг-Конг)</c:v>
                </c:pt>
                <c:pt idx="10">
                  <c:v>WIG20 (Польща)*</c:v>
                </c:pt>
              </c:strCache>
            </c:strRef>
          </c:cat>
          <c:val>
            <c:numRef>
              <c:f>'інд+дох'!$B$25:$B$35</c:f>
              <c:numCache>
                <c:formatCode>0.00%</c:formatCode>
                <c:ptCount val="11"/>
                <c:pt idx="0">
                  <c:v>5.26250400507422E-3</c:v>
                </c:pt>
                <c:pt idx="1">
                  <c:v>-2.300792423560416E-2</c:v>
                </c:pt>
                <c:pt idx="2">
                  <c:v>3.2981603430382034E-3</c:v>
                </c:pt>
                <c:pt idx="3">
                  <c:v>7.2694053745021581E-3</c:v>
                </c:pt>
                <c:pt idx="4">
                  <c:v>4.8278119545959175E-3</c:v>
                </c:pt>
                <c:pt idx="5">
                  <c:v>2.0634675718767648E-2</c:v>
                </c:pt>
                <c:pt idx="6">
                  <c:v>2.1693306215414543E-2</c:v>
                </c:pt>
                <c:pt idx="7">
                  <c:v>2.742063843327891E-2</c:v>
                </c:pt>
                <c:pt idx="8">
                  <c:v>1.7027530793125578E-3</c:v>
                </c:pt>
                <c:pt idx="9">
                  <c:v>-8.8306187929952928E-3</c:v>
                </c:pt>
                <c:pt idx="10">
                  <c:v>6.0647043931298272E-2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7C-4E6C-99E2-5B0DABE2EA98}"/>
            </c:ext>
          </c:extLst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'інд+дох'!$A$25:$A$35</c:f>
              <c:strCache>
                <c:ptCount val="11"/>
                <c:pt idx="0">
                  <c:v>Індекс Перспектива</c:v>
                </c:pt>
                <c:pt idx="1">
                  <c:v>Індекс УБ</c:v>
                </c:pt>
                <c:pt idx="2">
                  <c:v>CAC 40 (Франція)</c:v>
                </c:pt>
                <c:pt idx="3">
                  <c:v>DJI (США)</c:v>
                </c:pt>
                <c:pt idx="4">
                  <c:v>S&amp;P 500 (США)</c:v>
                </c:pt>
                <c:pt idx="5">
                  <c:v>SSE COMPOSITE (Китай)</c:v>
                </c:pt>
                <c:pt idx="6">
                  <c:v>FTSE 100  (Великобританія)</c:v>
                </c:pt>
                <c:pt idx="7">
                  <c:v>DAX (ФРН)*</c:v>
                </c:pt>
                <c:pt idx="8">
                  <c:v>NIKKEI 225 (Японія)*</c:v>
                </c:pt>
                <c:pt idx="9">
                  <c:v>HANG SENG (Гонг-Конг)</c:v>
                </c:pt>
                <c:pt idx="10">
                  <c:v>WIG20 (Польща)*</c:v>
                </c:pt>
              </c:strCache>
            </c:strRef>
          </c:cat>
          <c:val>
            <c:numRef>
              <c:f>'інд+дох'!$C$25:$C$35</c:f>
              <c:numCache>
                <c:formatCode>0.00%</c:formatCode>
                <c:ptCount val="11"/>
                <c:pt idx="0">
                  <c:v>-8.2585293632643331E-2</c:v>
                </c:pt>
                <c:pt idx="1">
                  <c:v>8.4872164917198623E-2</c:v>
                </c:pt>
                <c:pt idx="2">
                  <c:v>0.10415757769546152</c:v>
                </c:pt>
                <c:pt idx="3">
                  <c:v>0.12972549502611641</c:v>
                </c:pt>
                <c:pt idx="4">
                  <c:v>0.16387804061119104</c:v>
                </c:pt>
                <c:pt idx="5">
                  <c:v>0.18410626059145052</c:v>
                </c:pt>
                <c:pt idx="6">
                  <c:v>0.21514201604792338</c:v>
                </c:pt>
                <c:pt idx="7">
                  <c:v>0.23010888466302415</c:v>
                </c:pt>
                <c:pt idx="8">
                  <c:v>0.26181377200990408</c:v>
                </c:pt>
                <c:pt idx="9">
                  <c:v>0.27769710293395544</c:v>
                </c:pt>
                <c:pt idx="10">
                  <c:v>0.45255724198338498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7C-4E6C-99E2-5B0DABE2EA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106387888"/>
        <c:axId val="1"/>
      </c:barChart>
      <c:catAx>
        <c:axId val="21063878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5"/>
          <c:min val="-0.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6387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29332448778024"/>
          <c:y val="0.87603802065553138"/>
          <c:w val="0.58430678871558628"/>
          <c:h val="6.469203844840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9837331355495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A2-4F70-B527-4FAA4574FA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DA2-4F70-B527-4FAA4574FA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DA2-4F70-B527-4FAA4574FA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DA2-4F70-B527-4FAA4574FA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4DA2-4F70-B527-4FAA4574FA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DA2-4F70-B527-4FAA4574FA94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29223426281195064"/>
                  <c:y val="0.1973750344728565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2-4F70-B527-4FAA4574FA9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3594775359523357"/>
                  <c:y val="0.25878060075330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2-4F70-B527-4FAA4574FA9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130985016059048"/>
                  <c:y val="0.4539625792875700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2-4F70-B527-4FAA4574FA9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9385219461327587"/>
                  <c:y val="0.728094571610981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2-4F70-B527-4FAA4574FA9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154091139114152"/>
                  <c:y val="0.7478320750582675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2-4F70-B527-4FAA4574FA9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6274273170248774"/>
                  <c:y val="0.631600110313140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A2-4F70-B527-4FAA4574FA9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4665644200641706"/>
                  <c:y val="0.4780861946120302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2-4F70-B527-4FAA4574FA9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16890604180874214"/>
                  <c:y val="0.4057153486386495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2-4F70-B527-4FAA4574FA9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19571652463552658"/>
                  <c:y val="0.3640472858054909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2-4F70-B527-4FAA4574FA9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18499233150481281"/>
                  <c:y val="0.3136069992179831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2-4F70-B527-4FAA4574FA9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21448386261427571"/>
                  <c:y val="0.2982556076478721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2-4F70-B527-4FAA4574FA9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Класичний</c:v>
                </c:pt>
                <c:pt idx="1">
                  <c:v>КІНТО-Класичний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КІНТО-Казначейський</c:v>
                </c:pt>
                <c:pt idx="4">
                  <c:v>ОТП Фонд Акцій</c:v>
                </c:pt>
                <c:pt idx="5">
                  <c:v>Інші</c:v>
                </c:pt>
              </c:strCache>
            </c:strRef>
          </c:cat>
          <c:val>
            <c:numRef>
              <c:f>В_ВЧА!$C$23:$C$28</c:f>
              <c:numCache>
                <c:formatCode>#,##0.00</c:formatCode>
                <c:ptCount val="6"/>
                <c:pt idx="0">
                  <c:v>89716547.450000003</c:v>
                </c:pt>
                <c:pt idx="1">
                  <c:v>36191248.770000003</c:v>
                </c:pt>
                <c:pt idx="2">
                  <c:v>30800471.84</c:v>
                </c:pt>
                <c:pt idx="3">
                  <c:v>13562403.51</c:v>
                </c:pt>
                <c:pt idx="4">
                  <c:v>11242641.380000001</c:v>
                </c:pt>
                <c:pt idx="5">
                  <c:v>40216837.350099981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2-4F70-B527-4FAA4574FA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DA2-4F70-B527-4FAA4574FA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4DA2-4F70-B527-4FAA4574FA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DA2-4F70-B527-4FAA4574FA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DA2-4F70-B527-4FAA4574FA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DA2-4F70-B527-4FAA4574FA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DA2-4F70-B527-4FAA4574FA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В_ВЧА!$B$23:$B$28</c:f>
              <c:strCache>
                <c:ptCount val="6"/>
                <c:pt idx="0">
                  <c:v>ОТП Класичний</c:v>
                </c:pt>
                <c:pt idx="1">
                  <c:v>КІНТО-Класичний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КІНТО-Казначейський</c:v>
                </c:pt>
                <c:pt idx="4">
                  <c:v>ОТП Фонд Акцій</c:v>
                </c:pt>
                <c:pt idx="5">
                  <c:v>Інші</c:v>
                </c:pt>
              </c:strCache>
            </c:strRef>
          </c:cat>
          <c:val>
            <c:numRef>
              <c:f>В_ВЧА!$D$23:$D$32</c:f>
              <c:numCache>
                <c:formatCode>0.00%</c:formatCode>
                <c:ptCount val="10"/>
                <c:pt idx="0">
                  <c:v>0.40462042409917381</c:v>
                </c:pt>
                <c:pt idx="1">
                  <c:v>0.16322204590136738</c:v>
                </c:pt>
                <c:pt idx="2">
                  <c:v>0.13890971434562777</c:v>
                </c:pt>
                <c:pt idx="3">
                  <c:v>6.1166257685948473E-2</c:v>
                </c:pt>
                <c:pt idx="4">
                  <c:v>5.0704161634237306E-2</c:v>
                </c:pt>
                <c:pt idx="5">
                  <c:v>0.18137739633364533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A2-4F70-B527-4FAA4574FA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492607778664379"/>
          <c:y val="3.76580962761757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50336764290803E-2"/>
          <c:y val="0.3891336615204824"/>
          <c:w val="0.89830723375333177"/>
          <c:h val="0.338922866485581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92-4E59-B10A-1B80843682D4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792-4E59-B10A-1B80843682D4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792-4E59-B10A-1B80843682D4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92-4E59-B10A-1B80843682D4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792-4E59-B10A-1B80843682D4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92-4E59-B10A-1B80843682D4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792-4E59-B10A-1B80843682D4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792-4E59-B10A-1B8084368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533199119849443"/>
                  <c:y val="0.7113195963277635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92-4E59-B10A-1B80843682D4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792-4E59-B10A-1B80843682D4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792-4E59-B10A-1B80843682D4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792-4E59-B10A-1B80843682D4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792-4E59-B10A-1B80843682D4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792-4E59-B10A-1B80843682D4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792-4E59-B10A-1B80843682D4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792-4E59-B10A-1B80843682D4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792-4E59-B10A-1B80843682D4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792-4E59-B10A-1B80843682D4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792-4E59-B10A-1B80843682D4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792-4E59-B10A-1B80843682D4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792-4E59-B10A-1B80843682D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Фонд Акцій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ВСІ</c:v>
                </c:pt>
                <c:pt idx="8">
                  <c:v>УНІВЕР.УА/Володимир Великий: Фонд Збалансований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4149.5235500000008</c:v>
                </c:pt>
                <c:pt idx="1">
                  <c:v>455.60670999999991</c:v>
                </c:pt>
                <c:pt idx="2">
                  <c:v>480.4188900000006</c:v>
                </c:pt>
                <c:pt idx="3">
                  <c:v>460.86156000000238</c:v>
                </c:pt>
                <c:pt idx="4">
                  <c:v>133.86231000000052</c:v>
                </c:pt>
                <c:pt idx="5">
                  <c:v>4.8450899999998507</c:v>
                </c:pt>
                <c:pt idx="6">
                  <c:v>-2.1496000000000932</c:v>
                </c:pt>
                <c:pt idx="7">
                  <c:v>-9.0123000000002786</c:v>
                </c:pt>
                <c:pt idx="8">
                  <c:v>-42.507699999999957</c:v>
                </c:pt>
                <c:pt idx="9">
                  <c:v>743.60029000000657</c:v>
                </c:pt>
                <c:pt idx="10">
                  <c:v>140.88956000000053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792-4E59-B10A-1B80843682D4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2276266205550785E-2"/>
                  <c:y val="0.4267917577966581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92-4E59-B10A-1B80843682D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6455253241110157"/>
                  <c:y val="0.6129901227177492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92-4E59-B10A-1B80843682D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907269678589466"/>
                  <c:y val="0.673661500051587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92-4E59-B10A-1B80843682D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434082721710184"/>
                  <c:y val="0.638095520235199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92-4E59-B10A-1B80843682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362522919699624"/>
                  <c:y val="0.638095520235199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92-4E59-B10A-1B80843682D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44055632897188"/>
                  <c:y val="0.638095520235199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92-4E59-B10A-1B80843682D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817776160809775"/>
                  <c:y val="0.6339112873156246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92-4E59-B10A-1B80843682D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821012964440628"/>
                  <c:y val="0.6360034037754120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92-4E59-B10A-1B8084368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048639584995712"/>
                  <c:y val="0.623450705016686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92-4E59-B10A-1B80843682D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303910332212459"/>
                  <c:y val="0.7175959457071261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92-4E59-B10A-1B80843682D4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279503009181639"/>
                  <c:y val="0.5920689581198738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92-4E59-B10A-1B80843682D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219403315678496"/>
                  <c:y val="0.361936147543244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92-4E59-B10A-1B80843682D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1931589471087323"/>
                  <c:y val="0.3556597981638817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92-4E59-B10A-1B80843682D4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6568979020854724"/>
                  <c:y val="0.391225777980269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92-4E59-B10A-1B80843682D4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128116517626355"/>
                  <c:y val="0.353567681704094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92-4E59-B10A-1B80843682D4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068147937313768"/>
                  <c:y val="0.357751914623669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792-4E59-B10A-1B80843682D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0481147670156949"/>
                  <c:y val="0.3598440310834568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792-4E59-B10A-1B80843682D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4968944008641545"/>
                  <c:y val="0.3640282640030319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792-4E59-B10A-1B80843682D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783570896353436"/>
                  <c:y val="0.422607524877083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92-4E59-B10A-1B80843682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2425859416833602"/>
                  <c:y val="0.472818319911984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92-4E59-B10A-1B80843682D4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5866503276338457"/>
                  <c:y val="0.675753616511375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92-4E59-B10A-1B80843682D4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027469065595734"/>
                  <c:y val="0.422607524877083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92-4E59-B10A-1B80843682D4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Фонд Акцій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ВСІ</c:v>
                </c:pt>
                <c:pt idx="8">
                  <c:v>УНІВЕР.УА/Володимир Великий: Фонд Збалансований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3383.1259310305095</c:v>
                </c:pt>
                <c:pt idx="1">
                  <c:v>389.44946846807966</c:v>
                </c:pt>
                <c:pt idx="2">
                  <c:v>71.939902223044328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-293.83035937737878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792-4E59-B10A-1B80843682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2106370608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3577114795198342E-2"/>
                  <c:y val="0.343107099405156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792-4E59-B10A-1B80843682D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495932112828196"/>
                  <c:y val="0.382857312141119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792-4E59-B10A-1B80843682D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009710410892549"/>
                  <c:y val="0.518844882027309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792-4E59-B10A-1B80843682D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339777763750709"/>
                  <c:y val="0.523029114946884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792-4E59-B10A-1B80843682D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118624750457331"/>
                  <c:y val="0.516752765567522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792-4E59-B10A-1B80843682D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34625137101241"/>
                  <c:y val="0.592068958119873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792-4E59-B10A-1B80843682D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499081385926075"/>
                  <c:y val="0.575332026441573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792-4E59-B10A-1B80843682D4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395109782340539"/>
                  <c:y val="0.58579260874051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792-4E59-B10A-1B80843682D4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729944810112001"/>
                  <c:y val="0.58579260874051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792-4E59-B10A-1B80843682D4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65838500810144"/>
                  <c:y val="0.531397580786035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792-4E59-B10A-1B80843682D4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5792-4E59-B10A-1B80843682D4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125098357719027"/>
                  <c:y val="1.04605822989376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792-4E59-B10A-1B80843682D4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687691301845025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792-4E59-B10A-1B80843682D4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5792-4E59-B10A-1B80843682D4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5792-4E59-B10A-1B80843682D4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5792-4E59-B10A-1B80843682D4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8237249500914663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792-4E59-B10A-1B80843682D4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2949435656323478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792-4E59-B10A-1B80843682D4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7661621811732293"/>
                  <c:y val="8.368465839150159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792-4E59-B10A-1B80843682D4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5792-4E59-B10A-1B80843682D4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5792-4E59-B10A-1B80843682D4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5792-4E59-B10A-1B80843682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УНIВЕР.УА/Тарас Шевченко: Фонд Заощаджень</c:v>
                </c:pt>
                <c:pt idx="2">
                  <c:v>КІНТО-Казначейський</c:v>
                </c:pt>
                <c:pt idx="3">
                  <c:v>КІНТО-Класичний</c:v>
                </c:pt>
                <c:pt idx="4">
                  <c:v>ОТП Фонд Акцій</c:v>
                </c:pt>
                <c:pt idx="5">
                  <c:v>КІНТО-Еквіті</c:v>
                </c:pt>
                <c:pt idx="6">
                  <c:v>Софіївський</c:v>
                </c:pt>
                <c:pt idx="7">
                  <c:v>ВСІ</c:v>
                </c:pt>
                <c:pt idx="8">
                  <c:v>УНІВЕР.УА/Володимир Великий: Фонд Збалансований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0.15569890815318529</c:v>
                </c:pt>
                <c:pt idx="1">
                  <c:v>0.13501829875519494</c:v>
                </c:pt>
                <c:pt idx="2">
                  <c:v>3.672370087223055E-2</c:v>
                </c:pt>
                <c:pt idx="3">
                  <c:v>1.2898308582309998E-2</c:v>
                </c:pt>
                <c:pt idx="4">
                  <c:v>1.2050137027344853E-2</c:v>
                </c:pt>
                <c:pt idx="5">
                  <c:v>1.4831853391349113E-3</c:v>
                </c:pt>
                <c:pt idx="6">
                  <c:v>-7.2344355281031851E-4</c:v>
                </c:pt>
                <c:pt idx="7">
                  <c:v>-2.4058699607145298E-3</c:v>
                </c:pt>
                <c:pt idx="8">
                  <c:v>-2.5380663226583684E-2</c:v>
                </c:pt>
                <c:pt idx="9">
                  <c:v>8.3575998518155264E-3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792-4E59-B10A-1B80843682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63706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5000"/>
          <c:min val="-5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63706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44571697823901E-2"/>
          <c:y val="0.75316192552351435"/>
          <c:w val="0.47795031004860866"/>
          <c:h val="5.23029114946884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768085712203348"/>
          <c:y val="5.197671732387414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374838764662838E-2"/>
          <c:y val="9.5637159875928426E-2"/>
          <c:w val="0.91729070641667543"/>
          <c:h val="0.8680111793086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2E-4B82-936C-B629F5C165C7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2E-4B82-936C-B629F5C165C7}"/>
              </c:ext>
            </c:extLst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2E-4B82-936C-B629F5C165C7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2E-4B82-936C-B629F5C165C7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2E-4B82-936C-B629F5C165C7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E-4B82-936C-B629F5C165C7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2E-4B82-936C-B629F5C165C7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УНІВЕР.УА/Володимир Великий: Фонд Збалансований</c:v>
                </c:pt>
                <c:pt idx="1">
                  <c:v>ВСІ</c:v>
                </c:pt>
                <c:pt idx="2">
                  <c:v>Софіївський</c:v>
                </c:pt>
                <c:pt idx="3">
                  <c:v>КІНТО-Еквіті</c:v>
                </c:pt>
                <c:pt idx="4">
                  <c:v>УНІВЕР.УА/Ярослав Мудрий: Фонд Акцiй</c:v>
                </c:pt>
                <c:pt idx="5">
                  <c:v>Надбання</c:v>
                </c:pt>
                <c:pt idx="6">
                  <c:v>Альтус-Депозит</c:v>
                </c:pt>
                <c:pt idx="7">
                  <c:v>Альтус-Збалансований</c:v>
                </c:pt>
                <c:pt idx="8">
                  <c:v>ТАСК Ресурс</c:v>
                </c:pt>
                <c:pt idx="9">
                  <c:v>ОТП Фонд Акцій</c:v>
                </c:pt>
                <c:pt idx="10">
                  <c:v>ОТП Класичний</c:v>
                </c:pt>
                <c:pt idx="11">
                  <c:v>КІНТО-Класичний</c:v>
                </c:pt>
                <c:pt idx="12">
                  <c:v>УНIВЕР.УА/Тарас Шевченко: Фонд Заощаджень</c:v>
                </c:pt>
                <c:pt idx="13">
                  <c:v>УНIВЕР.УА/Михайло Грушевський: Фонд Державних Паперiв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-2.5380657108443172E-2</c:v>
                </c:pt>
                <c:pt idx="1">
                  <c:v>-2.4058563600172223E-3</c:v>
                </c:pt>
                <c:pt idx="2">
                  <c:v>-7.2342278375026048E-4</c:v>
                </c:pt>
                <c:pt idx="3">
                  <c:v>1.4831892396895974E-3</c:v>
                </c:pt>
                <c:pt idx="4">
                  <c:v>3.6560933020599595E-3</c:v>
                </c:pt>
                <c:pt idx="5">
                  <c:v>4.1094186378041186E-3</c:v>
                </c:pt>
                <c:pt idx="6">
                  <c:v>7.0872443893392756E-3</c:v>
                </c:pt>
                <c:pt idx="7">
                  <c:v>7.728048838534729E-3</c:v>
                </c:pt>
                <c:pt idx="8">
                  <c:v>8.1948013570507516E-3</c:v>
                </c:pt>
                <c:pt idx="9">
                  <c:v>0.01</c:v>
                </c:pt>
                <c:pt idx="10">
                  <c:v>1.1669713375870527E-2</c:v>
                </c:pt>
                <c:pt idx="11">
                  <c:v>1.2898238675148832E-2</c:v>
                </c:pt>
                <c:pt idx="12">
                  <c:v>1.7804702024341035E-2</c:v>
                </c:pt>
                <c:pt idx="13">
                  <c:v>2.7594489700451641E-2</c:v>
                </c:pt>
                <c:pt idx="14">
                  <c:v>3.1225252588998886E-2</c:v>
                </c:pt>
                <c:pt idx="15">
                  <c:v>7.6627503918052474E-3</c:v>
                </c:pt>
                <c:pt idx="16">
                  <c:v>5.26250400507422E-3</c:v>
                </c:pt>
                <c:pt idx="17">
                  <c:v>-2.300792423560416E-2</c:v>
                </c:pt>
                <c:pt idx="18">
                  <c:v>2.0727610672542029E-2</c:v>
                </c:pt>
                <c:pt idx="19">
                  <c:v>5.7570016815176039E-3</c:v>
                </c:pt>
                <c:pt idx="20">
                  <c:v>1.1861917808219179E-2</c:v>
                </c:pt>
                <c:pt idx="21">
                  <c:v>6.3360360089264489E-2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2E-4B82-936C-B629F5C1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06369168"/>
        <c:axId val="1"/>
      </c:barChart>
      <c:catAx>
        <c:axId val="2106369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6369168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27902590914964"/>
          <c:y val="6.6491502393569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29521611053126E-2"/>
          <c:y val="0.34043649225507649"/>
          <c:w val="0.92372374631777732"/>
          <c:h val="0.43884391579755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648-4461-A3BB-D82B7BA5B1FE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648-4461-A3BB-D82B7BA5B1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921557804614078"/>
                  <c:y val="0.316499551393391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8-4461-A3BB-D82B7BA5B1FE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648-4461-A3BB-D82B7BA5B1F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6347462126824708"/>
                  <c:y val="0.4574615364677590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8-4461-A3BB-D82B7BA5B1FE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648-4461-A3BB-D82B7BA5B1F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0443976132233976"/>
                  <c:y val="0.4149069749358744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8-4461-A3BB-D82B7BA5B1FE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648-4461-A3BB-D82B7BA5B1FE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648-4461-A3BB-D82B7BA5B1FE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648-4461-A3BB-D82B7BA5B1FE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D648-4461-A3BB-D82B7BA5B1FE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648-4461-A3BB-D82B7BA5B1FE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648-4461-A3BB-D82B7BA5B1FE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648-4461-A3BB-D82B7BA5B1FE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48-4461-A3BB-D82B7BA5B1FE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ВЧА'!$B$36:$B$36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ВЧА'!$C$36:$C$36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48-4461-A3BB-D82B7BA5B1FE}"/>
            </c:ext>
          </c:extLst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142605066410209"/>
                  <c:y val="0.4016086744571605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648-4461-A3BB-D82B7BA5B1F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4098395614050985"/>
                  <c:y val="0.406927994648646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48-4461-A3BB-D82B7BA5B1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435881031543155"/>
                  <c:y val="0.303201250914677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648-4461-A3BB-D82B7BA5B1F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694957705559166"/>
                  <c:y val="0.446822896084787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648-4461-A3BB-D82B7BA5B1FE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D648-4461-A3BB-D82B7BA5B1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335633077228757"/>
                  <c:y val="0.44416323598904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648-4461-A3BB-D82B7BA5B1F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4540490137643256"/>
                  <c:y val="0.4255456153188456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648-4461-A3BB-D82B7BA5B1F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5143232269290781"/>
                  <c:y val="0.4282052754145884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48-4461-A3BB-D82B7BA5B1F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351823278610399"/>
                  <c:y val="0.449482556180530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8-4461-A3BB-D82B7BA5B1F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602679411359474"/>
                  <c:y val="0.4415035758933023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8-4461-A3BB-D82B7BA5B1F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921557804614078"/>
                  <c:y val="0.3909700340741894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8-4461-A3BB-D82B7BA5B1F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5222928870437846"/>
                  <c:y val="0.377671733595475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48-4461-A3BB-D82B7BA5B1FE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D648-4461-A3BB-D82B7BA5B1FE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648-4461-A3BB-D82B7BA5B1FE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D648-4461-A3BB-D82B7BA5B1FE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648-4461-A3BB-D82B7BA5B1F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ВЧА'!$B$36:$B$36</c:f>
              <c:strCache>
                <c:ptCount val="1"/>
                <c:pt idx="0">
                  <c:v>н.д.</c:v>
                </c:pt>
              </c:strCache>
            </c:strRef>
          </c:cat>
          <c:val>
            <c:numRef>
              <c:f>'І_динаміка ВЧА'!$E$36:$E$36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648-4461-A3BB-D82B7BA5B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106377808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720434693104709"/>
                  <c:y val="0.694171284988866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648-4461-A3BB-D82B7BA5B1F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8475729332116688"/>
                  <c:y val="0.2074534874679372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648-4461-A3BB-D82B7BA5B1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062281262382582"/>
                  <c:y val="0.234050088425365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648-4461-A3BB-D82B7BA5B1F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4620186738790311"/>
                  <c:y val="0.196814847084966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648-4461-A3BB-D82B7BA5B1F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881709504040546"/>
                  <c:y val="0.300541590818934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648-4461-A3BB-D82B7BA5B1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684947544316878"/>
                  <c:y val="0.6250201224995545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648-4461-A3BB-D82B7BA5B1F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293401405709059"/>
                  <c:y val="1.595796057445671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648-4461-A3BB-D82B7BA5B1FE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018699012903919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648-4461-A3BB-D82B7BA5B1FE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5102756765836676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648-4461-A3BB-D82B7BA5B1FE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2412222932351265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648-4461-A3BB-D82B7BA5B1FE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351196075729827"/>
                  <c:y val="0.58512522106341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648-4461-A3BB-D82B7BA5B1F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973862357664123"/>
                  <c:y val="1.06386403829711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648-4461-A3BB-D82B7BA5B1FE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D648-4461-A3BB-D82B7BA5B1FE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D648-4461-A3BB-D82B7BA5B1FE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D648-4461-A3BB-D82B7BA5B1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ВЧА'!$D$36:$D$36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D648-4461-A3BB-D82B7BA5B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6377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-22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63778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245332563868594"/>
          <c:y val="0.8138559892972923"/>
          <c:w val="0.5405792011059688"/>
          <c:h val="6.91511624893124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824411362732144"/>
          <c:y val="8.47485331427594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864485001308307E-2"/>
          <c:y val="0.15932724230838782"/>
          <c:w val="0.93042062528002734"/>
          <c:h val="0.78138147557624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6E-4CE5-9A43-CF2ECF5DCF4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E-4CE5-9A43-CF2ECF5DCF4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76E-4CE5-9A43-CF2ECF5DCF49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6E-4CE5-9A43-CF2ECF5DCF49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76E-4CE5-9A43-CF2ECF5DCF49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6E-4CE5-9A43-CF2ECF5DCF49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76E-4CE5-9A43-CF2ECF5DCF49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н.д.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Перспектива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5.26250400507422E-3</c:v>
                </c:pt>
                <c:pt idx="3">
                  <c:v>-2.300792423560416E-2</c:v>
                </c:pt>
                <c:pt idx="4">
                  <c:v>2.0727610672542029E-2</c:v>
                </c:pt>
                <c:pt idx="5">
                  <c:v>5.7570016815176039E-3</c:v>
                </c:pt>
                <c:pt idx="6">
                  <c:v>1.1861917808219179E-2</c:v>
                </c:pt>
                <c:pt idx="7">
                  <c:v>6.3360360089264489E-2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6E-4CE5-9A43-CF2ECF5DC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06365808"/>
        <c:axId val="1"/>
      </c:barChart>
      <c:catAx>
        <c:axId val="210636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6365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5121112968863127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801800017979083E-2"/>
          <c:y val="0.38166927940586654"/>
          <c:w val="0.90162857211637226"/>
          <c:h val="0.405338692082199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ВЧА'!$C$38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9602839464981099E-2"/>
                  <c:y val="0.322495747715034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74-4A6E-9049-3AF8BBE11DF3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774-4A6E-9049-3AF8BBE11D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592145522580281"/>
                  <c:y val="0.701206350536359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74-4A6E-9049-3AF8BBE11DF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082030724508798"/>
                  <c:y val="0.701206350536359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74-4A6E-9049-3AF8BBE11DF3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774-4A6E-9049-3AF8BBE11DF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6082411009997342"/>
                  <c:y val="0.541437814971112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74-4A6E-9049-3AF8BBE11DF3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8082157486338313"/>
                  <c:y val="0.488181636449364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74-4A6E-9049-3AF8BBE11DF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8562489602331631"/>
                  <c:y val="0.4911403130339057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74-4A6E-9049-3AF8BBE11DF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9202509884224359"/>
                  <c:y val="0.4822642832802809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74-4A6E-9049-3AF8BBE11DF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442517489934128"/>
                  <c:y val="0.289950305285076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74-4A6E-9049-3AF8BBE11DF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440172396088137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74-4A6E-9049-3AF8BBE11DF3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8801863398893839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74-4A6E-9049-3AF8BBE11DF3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376202058356244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74-4A6E-9049-3AF8BBE11DF3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888218283870422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74-4A6E-9049-3AF8BBE11DF3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774-4A6E-9049-3AF8BBE11DF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344169353804229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74-4A6E-9049-3AF8BBE11DF3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ВЧА'!$B$39:$B$43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ВЧА'!$C$39:$C$43</c:f>
              <c:numCache>
                <c:formatCode>#,##0.00</c:formatCode>
                <c:ptCount val="5"/>
                <c:pt idx="0">
                  <c:v>458674.24959000014</c:v>
                </c:pt>
                <c:pt idx="1">
                  <c:v>13780.169139999984</c:v>
                </c:pt>
                <c:pt idx="2">
                  <c:v>5325.5413700000008</c:v>
                </c:pt>
                <c:pt idx="3">
                  <c:v>530.61010999999939</c:v>
                </c:pt>
                <c:pt idx="4">
                  <c:v>4.275990000000224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74-4A6E-9049-3AF8BBE11DF3}"/>
            </c:ext>
          </c:extLst>
        </c:ser>
        <c:ser>
          <c:idx val="0"/>
          <c:order val="1"/>
          <c:tx>
            <c:strRef>
              <c:f>'3_динаміка ВЧА'!$E$38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774-4A6E-9049-3AF8BBE11DF3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774-4A6E-9049-3AF8BBE11DF3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774-4A6E-9049-3AF8BBE11DF3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774-4A6E-9049-3AF8BBE11DF3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774-4A6E-9049-3AF8BBE11DF3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774-4A6E-9049-3AF8BBE11DF3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774-4A6E-9049-3AF8BBE11DF3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774-4A6E-9049-3AF8BBE11DF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3122634110817284"/>
                  <c:y val="0.491140313033905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74-4A6E-9049-3AF8BBE11DF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2962629040344105"/>
                  <c:y val="0.2721982457778273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774-4A6E-9049-3AF8BBE11DF3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774-4A6E-9049-3AF8BBE11DF3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774-4A6E-9049-3AF8BBE11DF3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774-4A6E-9049-3AF8BBE11DF3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774-4A6E-9049-3AF8BBE11DF3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6774-4A6E-9049-3AF8BBE11DF3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774-4A6E-9049-3AF8BBE11DF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8881865934130428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74-4A6E-9049-3AF8BBE11DF3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ВЧА'!$B$39:$B$43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ВЧА'!$E$39:$E$43</c:f>
              <c:numCache>
                <c:formatCode>#,##0.00</c:formatCode>
                <c:ptCount val="5"/>
                <c:pt idx="0">
                  <c:v>356345.61454002262</c:v>
                </c:pt>
                <c:pt idx="1">
                  <c:v>8661.9133916845749</c:v>
                </c:pt>
                <c:pt idx="2">
                  <c:v>1140.0759398653945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774-4A6E-9049-3AF8BBE11D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106371088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ВЧА'!$D$38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8004690187692"/>
                  <c:y val="0.325454424299576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774-4A6E-9049-3AF8BBE11DF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641034376528827"/>
                  <c:y val="0.5976526700774034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774-4A6E-9049-3AF8BBE11D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201622551417769"/>
                  <c:y val="0.378710602821324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774-4A6E-9049-3AF8BBE11DF3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774-4A6E-9049-3AF8BBE11DF3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774-4A6E-9049-3AF8BBE11DF3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774-4A6E-9049-3AF8BBE11DF3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6774-4A6E-9049-3AF8BBE11DF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144258087084889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774-4A6E-9049-3AF8BBE11DF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0482550448009804"/>
                  <c:y val="0.50001634278753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774-4A6E-9049-3AF8BBE11DF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2825758003757"/>
                  <c:y val="0.4970576662029889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774-4A6E-9049-3AF8BBE11DF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5441756918957052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774-4A6E-9049-3AF8BBE11DF3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008190396267928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774-4A6E-9049-3AF8BBE11DF3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4962058612111295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774-4A6E-9049-3AF8BBE11DF3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9922215796779885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774-4A6E-9049-3AF8BBE11DF3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5602395798577793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774-4A6E-9049-3AF8BBE11DF3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5442390728104614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774-4A6E-9049-3AF8BBE11DF3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6481789877032729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774-4A6E-9049-3AF8BBE11D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ВЧА'!$D$39:$D$43</c:f>
              <c:numCache>
                <c:formatCode>0.00%</c:formatCode>
                <c:ptCount val="5"/>
                <c:pt idx="0">
                  <c:v>0.13237120431943389</c:v>
                </c:pt>
                <c:pt idx="1">
                  <c:v>1.3829888744278179E-2</c:v>
                </c:pt>
                <c:pt idx="2">
                  <c:v>0.19574685723474042</c:v>
                </c:pt>
                <c:pt idx="3">
                  <c:v>6.3060280166304702E-2</c:v>
                </c:pt>
                <c:pt idx="4">
                  <c:v>1.0003619395633067E-3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774-4A6E-9049-3AF8BBE11D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637108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1063710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6720529864447364"/>
          <c:y val="0.86097488610160589"/>
          <c:w val="0.49361564240976191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9017465340064169"/>
          <c:y val="8.708554180742069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15418945824933E-2"/>
          <c:y val="0.17126823222126067"/>
          <c:w val="0.89681495228856045"/>
          <c:h val="0.777964173479624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49-4910-9D3D-B00985DFF57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49-4910-9D3D-B00985DFF575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49-4910-9D3D-B00985DFF575}"/>
              </c:ext>
            </c:extLst>
          </c:dPt>
          <c:dPt>
            <c:idx val="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49-4910-9D3D-B00985DFF575}"/>
              </c:ext>
            </c:extLst>
          </c:dPt>
          <c:dPt>
            <c:idx val="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49-4910-9D3D-B00985DFF575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49-4910-9D3D-B00985DFF57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49-4910-9D3D-B00985DFF575}"/>
              </c:ext>
            </c:extLst>
          </c:dPt>
          <c:cat>
            <c:strRef>
              <c:f>'З_діаграма(дох)'!$A$2:$A$13</c:f>
              <c:strCache>
                <c:ptCount val="12"/>
                <c:pt idx="0">
                  <c:v>Індекс Української Біржі</c:v>
                </c:pt>
                <c:pt idx="1">
                  <c:v>ІНЖУР ЕНЕРДЖІ</c:v>
                </c:pt>
                <c:pt idx="2">
                  <c:v>ІНЖУР REIT</c:v>
                </c:pt>
                <c:pt idx="3">
                  <c:v>КІНТО-Голд</c:v>
                </c:pt>
                <c:pt idx="4">
                  <c:v>ЗЕМЕЛЬНИЙ ІНВЕСТИЦІЙНИЙ ФОНД ҐРУНТОВНО</c:v>
                </c:pt>
                <c:pt idx="5">
                  <c:v>Середня доходність фондів</c:v>
                </c:pt>
                <c:pt idx="6">
                  <c:v>Індекс УБ</c:v>
                </c:pt>
                <c:pt idx="7">
                  <c:v>Перспектива</c:v>
                </c:pt>
                <c:pt idx="8">
                  <c:v>Депозити у євро</c:v>
                </c:pt>
                <c:pt idx="9">
                  <c:v>Депозити у дол. США</c:v>
                </c:pt>
                <c:pt idx="10">
                  <c:v>Депозити у грн.</c:v>
                </c:pt>
                <c:pt idx="11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'З_діаграма(дох)'!$B$2:$B$13</c:f>
              <c:numCache>
                <c:formatCode>0.00%</c:formatCode>
                <c:ptCount val="12"/>
                <c:pt idx="0">
                  <c:v>9.9985716326234098E-4</c:v>
                </c:pt>
                <c:pt idx="1">
                  <c:v>5.0955949184643412E-3</c:v>
                </c:pt>
                <c:pt idx="2">
                  <c:v>2.6405618550633614E-2</c:v>
                </c:pt>
                <c:pt idx="3">
                  <c:v>6.3061644456140487E-2</c:v>
                </c:pt>
                <c:pt idx="4">
                  <c:v>0.14781990878427775</c:v>
                </c:pt>
                <c:pt idx="5">
                  <c:v>4.867652477455571E-2</c:v>
                </c:pt>
                <c:pt idx="6">
                  <c:v>5.26250400507422E-3</c:v>
                </c:pt>
                <c:pt idx="7">
                  <c:v>-2.300792423560416E-2</c:v>
                </c:pt>
                <c:pt idx="8">
                  <c:v>2.0727610672542029E-2</c:v>
                </c:pt>
                <c:pt idx="9">
                  <c:v>5.7570016815176039E-3</c:v>
                </c:pt>
                <c:pt idx="10">
                  <c:v>1.1861917808219179E-2</c:v>
                </c:pt>
                <c:pt idx="11">
                  <c:v>6.3360360089264489E-2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49-4910-9D3D-B00985DF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06354288"/>
        <c:axId val="1"/>
      </c:barChart>
      <c:catAx>
        <c:axId val="2106354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15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635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11</xdr:col>
      <xdr:colOff>590550</xdr:colOff>
      <xdr:row>21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1A36F2AA-D17B-393D-F660-501D1FF1B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08061DEF-AC4E-5C21-1DA0-9523EA35C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28575</xdr:rowOff>
    </xdr:from>
    <xdr:to>
      <xdr:col>4</xdr:col>
      <xdr:colOff>609600</xdr:colOff>
      <xdr:row>56</xdr:row>
      <xdr:rowOff>28575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7277F10F-9476-DD73-8618-B2279A98A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9525</xdr:rowOff>
    </xdr:from>
    <xdr:to>
      <xdr:col>6</xdr:col>
      <xdr:colOff>1628775</xdr:colOff>
      <xdr:row>47</xdr:row>
      <xdr:rowOff>161925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38A79493-789C-CAA9-AD7B-4DB8F1F1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200025</xdr:colOff>
      <xdr:row>54</xdr:row>
      <xdr:rowOff>142875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CF545BF5-F90D-6076-0331-3511AE06C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9525</xdr:rowOff>
    </xdr:from>
    <xdr:to>
      <xdr:col>7</xdr:col>
      <xdr:colOff>38100</xdr:colOff>
      <xdr:row>28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EBF0CAFE-4C49-5049-6963-D9084FAC4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0</xdr:rowOff>
    </xdr:from>
    <xdr:to>
      <xdr:col>18</xdr:col>
      <xdr:colOff>600075</xdr:colOff>
      <xdr:row>34</xdr:row>
      <xdr:rowOff>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4B16D928-05A4-BFD0-FF03-06E1A6C5B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7</xdr:col>
      <xdr:colOff>0</xdr:colOff>
      <xdr:row>28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F2796900-C8CB-A8BA-719F-6C652196A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19</xdr:col>
      <xdr:colOff>38100</xdr:colOff>
      <xdr:row>40</xdr:row>
      <xdr:rowOff>9525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55EB89BF-7441-3389-AABB-15C422310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C1A80-4F14-4A6C-BC9F-BCFF2DD309A1}">
  <sheetPr>
    <tabColor indexed="9"/>
  </sheetPr>
  <dimension ref="A1:N38"/>
  <sheetViews>
    <sheetView tabSelected="1" zoomScale="85" workbookViewId="0">
      <selection activeCell="A3" sqref="A3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5" t="s">
        <v>80</v>
      </c>
      <c r="B1" s="75"/>
      <c r="C1" s="75"/>
      <c r="D1" s="76"/>
      <c r="E1" s="76"/>
      <c r="F1" s="76"/>
    </row>
    <row r="2" spans="1:14" ht="15.75" thickBot="1" x14ac:dyDescent="0.25">
      <c r="A2" s="25" t="s">
        <v>48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9" t="s">
        <v>92</v>
      </c>
      <c r="B3" s="90">
        <v>3.5382481209618177E-3</v>
      </c>
      <c r="C3" s="90">
        <v>4.8108281540487852E-2</v>
      </c>
      <c r="D3" s="90">
        <v>9.4335914921899033E-3</v>
      </c>
      <c r="E3" s="90">
        <v>-1.7312741775778906E-2</v>
      </c>
      <c r="F3" s="90">
        <v>1.3176337243874903E-2</v>
      </c>
      <c r="G3" s="58"/>
      <c r="H3" s="58"/>
      <c r="I3" s="2"/>
      <c r="J3" s="2"/>
      <c r="K3" s="2"/>
      <c r="L3" s="2"/>
    </row>
    <row r="4" spans="1:14" ht="14.25" x14ac:dyDescent="0.2">
      <c r="A4" s="89" t="s">
        <v>105</v>
      </c>
      <c r="B4" s="90">
        <v>5.26250400507422E-3</v>
      </c>
      <c r="C4" s="90">
        <v>-2.300792423560416E-2</v>
      </c>
      <c r="D4" s="90">
        <v>7.6627503918052474E-3</v>
      </c>
      <c r="E4" s="90" t="s">
        <v>19</v>
      </c>
      <c r="F4" s="90">
        <v>4.867652477455571E-2</v>
      </c>
      <c r="G4" s="58"/>
      <c r="H4" s="58"/>
      <c r="I4" s="2"/>
      <c r="J4" s="2"/>
      <c r="K4" s="2"/>
      <c r="L4" s="2"/>
    </row>
    <row r="5" spans="1:14" ht="15" thickBot="1" x14ac:dyDescent="0.25">
      <c r="A5" s="79" t="s">
        <v>116</v>
      </c>
      <c r="B5" s="81">
        <v>-8.2585293632643331E-2</v>
      </c>
      <c r="C5" s="81">
        <v>8.4872164917198623E-2</v>
      </c>
      <c r="D5" s="81">
        <v>0.30208608510272605</v>
      </c>
      <c r="E5" s="81" t="s">
        <v>19</v>
      </c>
      <c r="F5" s="81">
        <v>0.19416224798850804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54"/>
      <c r="B7" s="55"/>
      <c r="C7" s="55"/>
      <c r="D7" s="55"/>
      <c r="E7" s="55"/>
      <c r="F7" s="55"/>
      <c r="G7" s="58"/>
      <c r="H7" s="58"/>
      <c r="I7" s="2"/>
      <c r="J7" s="2"/>
      <c r="K7" s="2"/>
      <c r="L7" s="2"/>
    </row>
    <row r="8" spans="1:14" ht="14.25" x14ac:dyDescent="0.2">
      <c r="A8" s="73"/>
      <c r="B8" s="72"/>
      <c r="C8" s="72"/>
      <c r="D8" s="74"/>
      <c r="E8" s="74"/>
      <c r="F8" s="74"/>
      <c r="G8" s="10"/>
      <c r="J8" s="2"/>
      <c r="K8" s="2"/>
      <c r="L8" s="2"/>
      <c r="M8" s="2"/>
      <c r="N8" s="2"/>
    </row>
    <row r="9" spans="1:14" ht="14.25" x14ac:dyDescent="0.2">
      <c r="A9" s="73"/>
      <c r="B9" s="74"/>
      <c r="C9" s="74"/>
      <c r="D9" s="74"/>
      <c r="E9" s="74"/>
      <c r="F9" s="74"/>
      <c r="J9" s="4"/>
      <c r="K9" s="4"/>
      <c r="L9" s="4"/>
      <c r="M9" s="4"/>
      <c r="N9" s="4"/>
    </row>
    <row r="10" spans="1:14" ht="14.25" x14ac:dyDescent="0.2">
      <c r="A10" s="73"/>
      <c r="B10" s="74"/>
      <c r="C10" s="74"/>
      <c r="D10" s="74"/>
      <c r="E10" s="74"/>
      <c r="F10" s="74"/>
    </row>
    <row r="11" spans="1:14" ht="14.25" x14ac:dyDescent="0.2">
      <c r="A11" s="73"/>
      <c r="B11" s="74"/>
      <c r="C11" s="74"/>
      <c r="D11" s="74"/>
      <c r="E11" s="74"/>
      <c r="F11" s="74"/>
    </row>
    <row r="12" spans="1:14" ht="14.25" x14ac:dyDescent="0.2">
      <c r="A12" s="73"/>
      <c r="B12" s="74"/>
      <c r="C12" s="74"/>
      <c r="D12" s="74"/>
      <c r="E12" s="74"/>
      <c r="F12" s="74"/>
      <c r="N12" s="10"/>
    </row>
    <row r="13" spans="1:14" ht="14.25" x14ac:dyDescent="0.2">
      <c r="A13" s="73"/>
      <c r="B13" s="74"/>
      <c r="C13" s="74"/>
      <c r="D13" s="74"/>
      <c r="E13" s="74"/>
      <c r="F13" s="74"/>
    </row>
    <row r="14" spans="1:14" ht="14.25" x14ac:dyDescent="0.2">
      <c r="A14" s="73"/>
      <c r="B14" s="74"/>
      <c r="C14" s="74"/>
      <c r="D14" s="74"/>
      <c r="E14" s="74"/>
      <c r="F14" s="74"/>
    </row>
    <row r="15" spans="1:14" ht="14.25" x14ac:dyDescent="0.2">
      <c r="A15" s="73"/>
      <c r="B15" s="74"/>
      <c r="C15" s="74"/>
      <c r="D15" s="74"/>
      <c r="E15" s="74"/>
      <c r="F15" s="74"/>
    </row>
    <row r="16" spans="1:14" ht="14.25" x14ac:dyDescent="0.2">
      <c r="A16" s="73"/>
      <c r="B16" s="74"/>
      <c r="C16" s="74"/>
      <c r="D16" s="74"/>
      <c r="E16" s="74"/>
      <c r="F16" s="74"/>
    </row>
    <row r="17" spans="1:6" ht="14.25" x14ac:dyDescent="0.2">
      <c r="A17" s="73"/>
      <c r="B17" s="74"/>
      <c r="C17" s="74"/>
      <c r="D17" s="74"/>
      <c r="E17" s="74"/>
      <c r="F17" s="74"/>
    </row>
    <row r="18" spans="1:6" ht="14.25" x14ac:dyDescent="0.2">
      <c r="A18" s="73"/>
      <c r="B18" s="74"/>
      <c r="C18" s="74"/>
      <c r="D18" s="74"/>
      <c r="E18" s="74"/>
      <c r="F18" s="74"/>
    </row>
    <row r="19" spans="1:6" ht="14.25" x14ac:dyDescent="0.2">
      <c r="A19" s="73"/>
      <c r="B19" s="74"/>
      <c r="C19" s="74"/>
      <c r="D19" s="74"/>
      <c r="E19" s="74"/>
      <c r="F19" s="74"/>
    </row>
    <row r="20" spans="1:6" ht="14.25" x14ac:dyDescent="0.2">
      <c r="A20" s="73"/>
      <c r="B20" s="74"/>
      <c r="C20" s="74"/>
      <c r="D20" s="74"/>
      <c r="E20" s="74"/>
      <c r="F20" s="74"/>
    </row>
    <row r="21" spans="1:6" ht="14.25" x14ac:dyDescent="0.2">
      <c r="A21" s="73"/>
      <c r="B21" s="74"/>
      <c r="C21" s="74"/>
      <c r="D21" s="74"/>
      <c r="E21" s="74"/>
      <c r="F21" s="74"/>
    </row>
    <row r="22" spans="1:6" ht="14.25" x14ac:dyDescent="0.2">
      <c r="A22" s="73"/>
      <c r="B22" s="74"/>
      <c r="C22" s="74"/>
      <c r="D22" s="74"/>
      <c r="E22" s="74"/>
      <c r="F22" s="74"/>
    </row>
    <row r="23" spans="1:6" ht="15" thickBot="1" x14ac:dyDescent="0.25">
      <c r="A23" s="73"/>
      <c r="B23" s="74"/>
      <c r="C23" s="74"/>
      <c r="D23" s="74"/>
      <c r="E23" s="74"/>
      <c r="F23" s="74"/>
    </row>
    <row r="24" spans="1:6" ht="30.75" thickBot="1" x14ac:dyDescent="0.25">
      <c r="A24" s="25" t="s">
        <v>108</v>
      </c>
      <c r="B24" s="18" t="s">
        <v>94</v>
      </c>
      <c r="C24" s="18" t="s">
        <v>58</v>
      </c>
      <c r="D24" s="78"/>
      <c r="E24" s="74"/>
      <c r="F24" s="74"/>
    </row>
    <row r="25" spans="1:6" ht="14.25" x14ac:dyDescent="0.2">
      <c r="A25" s="27" t="s">
        <v>113</v>
      </c>
      <c r="B25" s="28">
        <v>5.26250400507422E-3</v>
      </c>
      <c r="C25" s="65">
        <v>-8.2585293632643331E-2</v>
      </c>
      <c r="D25" s="78"/>
      <c r="E25" s="74"/>
      <c r="F25" s="74"/>
    </row>
    <row r="26" spans="1:6" ht="14.25" x14ac:dyDescent="0.2">
      <c r="A26" s="27" t="s">
        <v>1</v>
      </c>
      <c r="B26" s="28">
        <v>-2.300792423560416E-2</v>
      </c>
      <c r="C26" s="65">
        <v>8.4872164917198623E-2</v>
      </c>
      <c r="D26" s="78"/>
      <c r="E26" s="74"/>
      <c r="F26" s="74"/>
    </row>
    <row r="27" spans="1:6" ht="14.25" x14ac:dyDescent="0.2">
      <c r="A27" s="27" t="s">
        <v>99</v>
      </c>
      <c r="B27" s="28">
        <v>3.2981603430382034E-3</v>
      </c>
      <c r="C27" s="65">
        <v>0.10415757769546152</v>
      </c>
      <c r="D27" s="78"/>
      <c r="E27" s="74"/>
      <c r="F27" s="74"/>
    </row>
    <row r="28" spans="1:6" ht="14.25" x14ac:dyDescent="0.2">
      <c r="A28" s="27" t="s">
        <v>100</v>
      </c>
      <c r="B28" s="28">
        <v>7.2694053745021581E-3</v>
      </c>
      <c r="C28" s="65">
        <v>0.12972549502611641</v>
      </c>
      <c r="D28" s="78"/>
      <c r="E28" s="74"/>
      <c r="F28" s="74"/>
    </row>
    <row r="29" spans="1:6" ht="14.25" x14ac:dyDescent="0.2">
      <c r="A29" s="27" t="s">
        <v>7</v>
      </c>
      <c r="B29" s="28">
        <v>4.8278119545959175E-3</v>
      </c>
      <c r="C29" s="65">
        <v>0.16387804061119104</v>
      </c>
      <c r="D29" s="78"/>
      <c r="E29" s="74"/>
      <c r="F29" s="74"/>
    </row>
    <row r="30" spans="1:6" ht="14.25" x14ac:dyDescent="0.2">
      <c r="A30" s="27" t="s">
        <v>106</v>
      </c>
      <c r="B30" s="28">
        <v>2.0634675718767648E-2</v>
      </c>
      <c r="C30" s="65">
        <v>0.18410626059145052</v>
      </c>
      <c r="D30" s="78"/>
      <c r="E30" s="74"/>
      <c r="F30" s="74"/>
    </row>
    <row r="31" spans="1:6" ht="14.25" x14ac:dyDescent="0.2">
      <c r="A31" s="27" t="s">
        <v>5</v>
      </c>
      <c r="B31" s="28">
        <v>2.1693306215414543E-2</v>
      </c>
      <c r="C31" s="65">
        <v>0.21514201604792338</v>
      </c>
      <c r="D31" s="78"/>
      <c r="E31" s="74"/>
      <c r="F31" s="74"/>
    </row>
    <row r="32" spans="1:6" ht="14.25" x14ac:dyDescent="0.2">
      <c r="A32" s="27" t="s">
        <v>114</v>
      </c>
      <c r="B32" s="28">
        <v>2.742063843327891E-2</v>
      </c>
      <c r="C32" s="65">
        <v>0.23010888466302415</v>
      </c>
      <c r="D32" s="78"/>
      <c r="E32" s="74"/>
      <c r="F32" s="74"/>
    </row>
    <row r="33" spans="1:6" ht="14.25" x14ac:dyDescent="0.2">
      <c r="A33" s="27" t="s">
        <v>109</v>
      </c>
      <c r="B33" s="28">
        <v>1.7027530793125578E-3</v>
      </c>
      <c r="C33" s="65">
        <v>0.26181377200990408</v>
      </c>
      <c r="D33" s="78"/>
      <c r="E33" s="74"/>
      <c r="F33" s="74"/>
    </row>
    <row r="34" spans="1:6" ht="14.25" x14ac:dyDescent="0.2">
      <c r="A34" s="27" t="s">
        <v>6</v>
      </c>
      <c r="B34" s="28">
        <v>-8.8306187929952928E-3</v>
      </c>
      <c r="C34" s="65">
        <v>0.27769710293395544</v>
      </c>
      <c r="D34" s="78"/>
      <c r="E34" s="74"/>
      <c r="F34" s="74"/>
    </row>
    <row r="35" spans="1:6" ht="15" thickBot="1" x14ac:dyDescent="0.25">
      <c r="A35" s="79" t="s">
        <v>107</v>
      </c>
      <c r="B35" s="80">
        <v>6.0647043931298272E-2</v>
      </c>
      <c r="C35" s="81">
        <v>0.45255724198338498</v>
      </c>
      <c r="D35" s="78"/>
      <c r="E35" s="74"/>
      <c r="F35" s="74"/>
    </row>
    <row r="36" spans="1:6" ht="14.25" x14ac:dyDescent="0.2">
      <c r="A36" s="73"/>
      <c r="B36" s="74"/>
      <c r="C36" s="74"/>
      <c r="D36" s="78"/>
      <c r="E36" s="74"/>
      <c r="F36" s="74"/>
    </row>
    <row r="37" spans="1:6" ht="14.25" x14ac:dyDescent="0.2">
      <c r="A37" s="54"/>
      <c r="B37" s="74"/>
      <c r="C37" s="74"/>
      <c r="D37" s="78"/>
      <c r="E37" s="74"/>
      <c r="F37" s="74"/>
    </row>
    <row r="38" spans="1:6" ht="14.25" x14ac:dyDescent="0.2">
      <c r="A38" s="54" t="s">
        <v>115</v>
      </c>
    </row>
  </sheetData>
  <autoFilter ref="A24:C24" xr:uid="{8BAC0851-1705-41B2-9487-2E9AE1A33251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EE4E-AE05-412E-B7C5-9B8700812285}">
  <sheetPr>
    <tabColor indexed="43"/>
    <pageSetUpPr fitToPage="1"/>
  </sheetPr>
  <dimension ref="A1:K9"/>
  <sheetViews>
    <sheetView zoomScale="80" workbookViewId="0">
      <selection activeCell="A3" sqref="A3"/>
    </sheetView>
  </sheetViews>
  <sheetFormatPr defaultRowHeight="14.25" x14ac:dyDescent="0.2"/>
  <cols>
    <col min="1" max="1" width="4.7109375" style="31" customWidth="1"/>
    <col min="2" max="2" width="46" style="29" bestFit="1" customWidth="1"/>
    <col min="3" max="3" width="12.7109375" style="31" customWidth="1"/>
    <col min="4" max="4" width="44.5703125" style="31" bestFit="1" customWidth="1"/>
    <col min="5" max="5" width="20.5703125" style="6" bestFit="1" customWidth="1"/>
    <col min="6" max="6" width="16.42578125" style="12" bestFit="1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72" t="s">
        <v>87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1" ht="30.75" thickBot="1" x14ac:dyDescent="0.25">
      <c r="A2" s="15" t="s">
        <v>33</v>
      </c>
      <c r="B2" s="48" t="s">
        <v>20</v>
      </c>
      <c r="C2" s="18" t="s">
        <v>30</v>
      </c>
      <c r="D2" s="18" t="s">
        <v>31</v>
      </c>
      <c r="E2" s="17" t="s">
        <v>34</v>
      </c>
      <c r="F2" s="17" t="s">
        <v>53</v>
      </c>
      <c r="G2" s="17" t="s">
        <v>54</v>
      </c>
      <c r="H2" s="18" t="s">
        <v>55</v>
      </c>
      <c r="I2" s="18" t="s">
        <v>11</v>
      </c>
      <c r="J2" s="18" t="s">
        <v>12</v>
      </c>
    </row>
    <row r="3" spans="1:11" ht="14.25" customHeight="1" x14ac:dyDescent="0.2">
      <c r="A3" s="21">
        <v>1</v>
      </c>
      <c r="B3" s="85" t="s">
        <v>118</v>
      </c>
      <c r="C3" s="111" t="s">
        <v>32</v>
      </c>
      <c r="D3" s="112" t="s">
        <v>110</v>
      </c>
      <c r="E3" s="86">
        <v>3923734886.8200002</v>
      </c>
      <c r="F3" s="87">
        <v>374974911</v>
      </c>
      <c r="G3" s="86">
        <v>10.464</v>
      </c>
      <c r="H3" s="52">
        <v>10</v>
      </c>
      <c r="I3" s="85" t="s">
        <v>119</v>
      </c>
      <c r="J3" s="88" t="s">
        <v>120</v>
      </c>
      <c r="K3" s="49"/>
    </row>
    <row r="4" spans="1:11" ht="14.25" customHeight="1" x14ac:dyDescent="0.2">
      <c r="A4" s="21">
        <v>2</v>
      </c>
      <c r="B4" s="85" t="s">
        <v>121</v>
      </c>
      <c r="C4" s="111" t="s">
        <v>32</v>
      </c>
      <c r="D4" s="112" t="s">
        <v>110</v>
      </c>
      <c r="E4" s="86">
        <v>1010185085.6799999</v>
      </c>
      <c r="F4" s="87">
        <v>161344</v>
      </c>
      <c r="G4" s="86">
        <v>6261.0637999999999</v>
      </c>
      <c r="H4" s="52">
        <v>4000</v>
      </c>
      <c r="I4" s="85" t="s">
        <v>119</v>
      </c>
      <c r="J4" s="88" t="s">
        <v>122</v>
      </c>
      <c r="K4" s="49"/>
    </row>
    <row r="5" spans="1:11" ht="14.25" customHeight="1" x14ac:dyDescent="0.2">
      <c r="A5" s="21">
        <v>3</v>
      </c>
      <c r="B5" s="85" t="s">
        <v>123</v>
      </c>
      <c r="C5" s="111" t="s">
        <v>32</v>
      </c>
      <c r="D5" s="112" t="s">
        <v>110</v>
      </c>
      <c r="E5" s="86">
        <v>32531808.920000002</v>
      </c>
      <c r="F5" s="87">
        <v>25124</v>
      </c>
      <c r="G5" s="86">
        <v>1294.8498999999999</v>
      </c>
      <c r="H5" s="52">
        <v>1000</v>
      </c>
      <c r="I5" s="85" t="s">
        <v>124</v>
      </c>
      <c r="J5" s="88" t="s">
        <v>125</v>
      </c>
      <c r="K5" s="49"/>
    </row>
    <row r="6" spans="1:11" ht="14.25" customHeight="1" x14ac:dyDescent="0.2">
      <c r="A6" s="21">
        <v>4</v>
      </c>
      <c r="B6" s="85" t="s">
        <v>126</v>
      </c>
      <c r="C6" s="111" t="s">
        <v>127</v>
      </c>
      <c r="D6" s="112" t="s">
        <v>110</v>
      </c>
      <c r="E6" s="86">
        <v>10647907.539999999</v>
      </c>
      <c r="F6" s="87">
        <v>4819</v>
      </c>
      <c r="G6" s="86">
        <v>2209.5679</v>
      </c>
      <c r="H6" s="52">
        <v>10000</v>
      </c>
      <c r="I6" s="85" t="s">
        <v>111</v>
      </c>
      <c r="J6" s="88" t="s">
        <v>112</v>
      </c>
      <c r="K6" s="49"/>
    </row>
    <row r="7" spans="1:11" ht="14.25" customHeight="1" x14ac:dyDescent="0.2">
      <c r="A7" s="21">
        <v>5</v>
      </c>
      <c r="B7" s="85" t="s">
        <v>128</v>
      </c>
      <c r="C7" s="111" t="s">
        <v>32</v>
      </c>
      <c r="D7" s="112" t="s">
        <v>129</v>
      </c>
      <c r="E7" s="86">
        <v>8944941.7400000002</v>
      </c>
      <c r="F7" s="87">
        <v>181502</v>
      </c>
      <c r="G7" s="86">
        <v>49.282899999999998</v>
      </c>
      <c r="H7" s="52">
        <v>10</v>
      </c>
      <c r="I7" s="85" t="s">
        <v>111</v>
      </c>
      <c r="J7" s="88" t="s">
        <v>112</v>
      </c>
      <c r="K7" s="49"/>
    </row>
    <row r="8" spans="1:11" ht="14.25" customHeight="1" x14ac:dyDescent="0.2">
      <c r="A8" s="21">
        <v>6</v>
      </c>
      <c r="B8" s="85" t="s">
        <v>68</v>
      </c>
      <c r="C8" s="111" t="s">
        <v>32</v>
      </c>
      <c r="D8" s="112" t="s">
        <v>110</v>
      </c>
      <c r="E8" s="86">
        <v>4278718.9000000004</v>
      </c>
      <c r="F8" s="87">
        <v>152637</v>
      </c>
      <c r="G8" s="86">
        <v>28.032</v>
      </c>
      <c r="H8" s="52">
        <v>100</v>
      </c>
      <c r="I8" s="85" t="s">
        <v>111</v>
      </c>
      <c r="J8" s="88" t="s">
        <v>112</v>
      </c>
      <c r="K8" s="49"/>
    </row>
    <row r="9" spans="1:11" ht="15.75" thickBot="1" x14ac:dyDescent="0.25">
      <c r="A9" s="173" t="s">
        <v>40</v>
      </c>
      <c r="B9" s="174"/>
      <c r="C9" s="113" t="s">
        <v>41</v>
      </c>
      <c r="D9" s="113" t="s">
        <v>41</v>
      </c>
      <c r="E9" s="100">
        <f>SUM(E3:E8)</f>
        <v>4990323349.5999994</v>
      </c>
      <c r="F9" s="101">
        <f>SUM(F3:F8)</f>
        <v>375500337</v>
      </c>
      <c r="G9" s="113" t="s">
        <v>41</v>
      </c>
      <c r="H9" s="113" t="s">
        <v>41</v>
      </c>
      <c r="I9" s="113" t="s">
        <v>41</v>
      </c>
      <c r="J9" s="114" t="s">
        <v>41</v>
      </c>
    </row>
  </sheetData>
  <mergeCells count="2">
    <mergeCell ref="A1:J1"/>
    <mergeCell ref="A9:B9"/>
  </mergeCells>
  <phoneticPr fontId="12" type="noConversion"/>
  <hyperlinks>
    <hyperlink ref="J9" r:id="rId1" display="http://www.kinto.com/" xr:uid="{CA299E63-CC60-4765-954E-A94FE183FA3E}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819C-93C9-4A1D-8025-A3BB621099DD}">
  <sheetPr>
    <tabColor indexed="43"/>
    <pageSetUpPr fitToPage="1"/>
  </sheetPr>
  <dimension ref="A1:J15"/>
  <sheetViews>
    <sheetView zoomScale="80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5.2851562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6384" width="9.140625" style="31"/>
  </cols>
  <sheetData>
    <row r="1" spans="1:10" s="50" customFormat="1" ht="16.5" thickBot="1" x14ac:dyDescent="0.25">
      <c r="A1" s="184" t="s">
        <v>79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s="22" customFormat="1" ht="15.75" customHeight="1" thickBot="1" x14ac:dyDescent="0.25">
      <c r="A2" s="177" t="s">
        <v>33</v>
      </c>
      <c r="B2" s="104"/>
      <c r="C2" s="105"/>
      <c r="D2" s="106"/>
      <c r="E2" s="179" t="s">
        <v>57</v>
      </c>
      <c r="F2" s="179"/>
      <c r="G2" s="179"/>
      <c r="H2" s="179"/>
      <c r="I2" s="179"/>
      <c r="J2" s="179"/>
    </row>
    <row r="3" spans="1:10" s="22" customFormat="1" ht="60.75" thickBot="1" x14ac:dyDescent="0.25">
      <c r="A3" s="178"/>
      <c r="B3" s="107" t="s">
        <v>20</v>
      </c>
      <c r="C3" s="26" t="s">
        <v>8</v>
      </c>
      <c r="D3" s="26" t="s">
        <v>9</v>
      </c>
      <c r="E3" s="17" t="s">
        <v>75</v>
      </c>
      <c r="F3" s="17" t="s">
        <v>84</v>
      </c>
      <c r="G3" s="17" t="s">
        <v>88</v>
      </c>
      <c r="H3" s="17" t="s">
        <v>89</v>
      </c>
      <c r="I3" s="17" t="s">
        <v>42</v>
      </c>
      <c r="J3" s="17" t="s">
        <v>76</v>
      </c>
    </row>
    <row r="4" spans="1:10" s="22" customFormat="1" collapsed="1" x14ac:dyDescent="0.2">
      <c r="A4" s="21">
        <v>1</v>
      </c>
      <c r="B4" s="27" t="s">
        <v>126</v>
      </c>
      <c r="C4" s="108">
        <v>39370</v>
      </c>
      <c r="D4" s="108">
        <v>39540</v>
      </c>
      <c r="E4" s="102" t="s">
        <v>19</v>
      </c>
      <c r="F4" s="102">
        <v>-0.46506256542008728</v>
      </c>
      <c r="G4" s="102">
        <v>-0.43680584853609195</v>
      </c>
      <c r="H4" s="102">
        <v>0</v>
      </c>
      <c r="I4" s="102">
        <v>-0.77904320999999999</v>
      </c>
      <c r="J4" s="109">
        <v>-8.1502262989754382E-2</v>
      </c>
    </row>
    <row r="5" spans="1:10" s="22" customFormat="1" x14ac:dyDescent="0.2">
      <c r="A5" s="21"/>
      <c r="B5" s="27" t="s">
        <v>68</v>
      </c>
      <c r="C5" s="108">
        <v>40555</v>
      </c>
      <c r="D5" s="108">
        <v>40626</v>
      </c>
      <c r="E5" s="102">
        <v>9.9985716326234098E-4</v>
      </c>
      <c r="F5" s="102">
        <v>3.1419757946193894E-3</v>
      </c>
      <c r="G5" s="102">
        <v>0.1168750448232172</v>
      </c>
      <c r="H5" s="102">
        <v>0.10416978501146246</v>
      </c>
      <c r="I5" s="102">
        <v>-0.71967999999999999</v>
      </c>
      <c r="J5" s="109">
        <v>-8.2432902878114778E-2</v>
      </c>
    </row>
    <row r="6" spans="1:10" s="22" customFormat="1" x14ac:dyDescent="0.2">
      <c r="A6" s="21"/>
      <c r="B6" s="27" t="s">
        <v>128</v>
      </c>
      <c r="C6" s="108">
        <v>41848</v>
      </c>
      <c r="D6" s="108">
        <v>42032</v>
      </c>
      <c r="E6" s="102">
        <v>6.3061644456140487E-2</v>
      </c>
      <c r="F6" s="102">
        <v>0.11851270168016681</v>
      </c>
      <c r="G6" s="102">
        <v>0.35094557884666511</v>
      </c>
      <c r="H6" s="102">
        <v>0.67704778011821665</v>
      </c>
      <c r="I6" s="102">
        <v>3.9282899999999996</v>
      </c>
      <c r="J6" s="109">
        <v>0.15708949491158442</v>
      </c>
    </row>
    <row r="7" spans="1:10" s="22" customFormat="1" x14ac:dyDescent="0.2">
      <c r="A7" s="21"/>
      <c r="B7" s="27" t="s">
        <v>123</v>
      </c>
      <c r="C7" s="108">
        <v>45198</v>
      </c>
      <c r="D7" s="108">
        <v>45449</v>
      </c>
      <c r="E7" s="102">
        <v>0.14781990878427775</v>
      </c>
      <c r="F7" s="102">
        <v>0.15411009757505378</v>
      </c>
      <c r="G7" s="102">
        <v>0.18366710216039239</v>
      </c>
      <c r="H7" s="102">
        <v>0.16603225357936835</v>
      </c>
      <c r="I7" s="102">
        <v>0.2948499</v>
      </c>
      <c r="J7" s="109">
        <v>0.17891794805518546</v>
      </c>
    </row>
    <row r="8" spans="1:10" s="22" customFormat="1" x14ac:dyDescent="0.2">
      <c r="A8" s="21"/>
      <c r="B8" s="27" t="s">
        <v>121</v>
      </c>
      <c r="C8" s="108">
        <v>45471</v>
      </c>
      <c r="D8" s="108">
        <v>45513</v>
      </c>
      <c r="E8" s="102">
        <v>5.0955949184643412E-3</v>
      </c>
      <c r="F8" s="102">
        <v>1.0239750959157412E-2</v>
      </c>
      <c r="G8" s="102">
        <v>1.6888492597140203E-2</v>
      </c>
      <c r="H8" s="102">
        <v>2.3561421233492696E-2</v>
      </c>
      <c r="I8" s="102">
        <v>0.56526594999999991</v>
      </c>
      <c r="J8" s="109">
        <v>0.37891552967964004</v>
      </c>
    </row>
    <row r="9" spans="1:10" s="22" customFormat="1" x14ac:dyDescent="0.2">
      <c r="A9" s="21"/>
      <c r="B9" s="27" t="s">
        <v>118</v>
      </c>
      <c r="C9" s="108">
        <v>45797</v>
      </c>
      <c r="D9" s="108">
        <v>45849</v>
      </c>
      <c r="E9" s="102">
        <v>2.6405618550633614E-2</v>
      </c>
      <c r="F9" s="102">
        <v>2.7413400361322893E-2</v>
      </c>
      <c r="G9" s="102" t="s">
        <v>19</v>
      </c>
      <c r="H9" s="102" t="s">
        <v>19</v>
      </c>
      <c r="I9" s="102">
        <v>4.6399999999999997E-2</v>
      </c>
      <c r="J9" s="109">
        <v>0.10042081471623709</v>
      </c>
    </row>
    <row r="10" spans="1:10" s="22" customFormat="1" ht="15.75" collapsed="1" thickBot="1" x14ac:dyDescent="0.25">
      <c r="A10" s="21"/>
      <c r="B10" s="154" t="s">
        <v>91</v>
      </c>
      <c r="C10" s="155" t="s">
        <v>41</v>
      </c>
      <c r="D10" s="155" t="s">
        <v>41</v>
      </c>
      <c r="E10" s="156">
        <f>AVERAGE(E4:E9)</f>
        <v>4.867652477455571E-2</v>
      </c>
      <c r="F10" s="156">
        <f>AVERAGE(F4:F9)</f>
        <v>-2.5274106508294498E-2</v>
      </c>
      <c r="G10" s="156">
        <f>AVERAGE(G4:G9)</f>
        <v>4.6314073978264592E-2</v>
      </c>
      <c r="H10" s="156">
        <f>AVERAGE(H4:H9)</f>
        <v>0.19416224798850804</v>
      </c>
      <c r="I10" s="155" t="s">
        <v>41</v>
      </c>
      <c r="J10" s="156">
        <f>AVERAGE(J4:J9)</f>
        <v>0.10856810358246298</v>
      </c>
    </row>
    <row r="11" spans="1:10" s="22" customFormat="1" x14ac:dyDescent="0.2">
      <c r="A11" s="186" t="s">
        <v>77</v>
      </c>
      <c r="B11" s="186"/>
      <c r="C11" s="186"/>
      <c r="D11" s="186"/>
      <c r="E11" s="186"/>
      <c r="F11" s="186"/>
      <c r="G11" s="186"/>
      <c r="H11" s="186"/>
      <c r="I11" s="186"/>
      <c r="J11" s="186"/>
    </row>
    <row r="12" spans="1:10" s="22" customFormat="1" ht="15.75" customHeight="1" x14ac:dyDescent="0.2">
      <c r="C12" s="64"/>
      <c r="D12" s="64"/>
    </row>
    <row r="13" spans="1:10" x14ac:dyDescent="0.2">
      <c r="B13" s="29"/>
      <c r="C13" s="110"/>
      <c r="E13" s="110"/>
      <c r="F13" s="110"/>
      <c r="G13" s="110"/>
      <c r="H13" s="110"/>
    </row>
    <row r="14" spans="1:10" x14ac:dyDescent="0.2">
      <c r="B14" s="29"/>
      <c r="C14" s="110"/>
      <c r="E14" s="110"/>
    </row>
    <row r="15" spans="1:10" x14ac:dyDescent="0.2">
      <c r="E15" s="110"/>
      <c r="F15" s="110"/>
    </row>
  </sheetData>
  <mergeCells count="4">
    <mergeCell ref="A1:J1"/>
    <mergeCell ref="A2:A3"/>
    <mergeCell ref="E2:J2"/>
    <mergeCell ref="A11:J11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77502-EFFD-4B3C-ACC8-AF142205F05C}">
  <sheetPr>
    <tabColor indexed="43"/>
  </sheetPr>
  <dimension ref="A1:G121"/>
  <sheetViews>
    <sheetView zoomScale="80" workbookViewId="0">
      <selection activeCell="G6" sqref="G6"/>
    </sheetView>
  </sheetViews>
  <sheetFormatPr defaultRowHeight="14.25" x14ac:dyDescent="0.2"/>
  <cols>
    <col min="1" max="1" width="4" style="20" customWidth="1"/>
    <col min="2" max="2" width="55.2851562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7" s="29" customFormat="1" ht="16.5" thickBot="1" x14ac:dyDescent="0.25">
      <c r="A1" s="181" t="s">
        <v>73</v>
      </c>
      <c r="B1" s="181"/>
      <c r="C1" s="181"/>
      <c r="D1" s="181"/>
      <c r="E1" s="181"/>
      <c r="F1" s="181"/>
      <c r="G1" s="181"/>
    </row>
    <row r="2" spans="1:7" s="29" customFormat="1" ht="15.75" customHeight="1" thickBot="1" x14ac:dyDescent="0.25">
      <c r="A2" s="190" t="s">
        <v>33</v>
      </c>
      <c r="B2" s="92"/>
      <c r="C2" s="182" t="s">
        <v>21</v>
      </c>
      <c r="D2" s="187"/>
      <c r="E2" s="188" t="s">
        <v>56</v>
      </c>
      <c r="F2" s="189"/>
      <c r="G2" s="93"/>
    </row>
    <row r="3" spans="1:7" s="29" customFormat="1" ht="45.75" thickBot="1" x14ac:dyDescent="0.25">
      <c r="A3" s="178"/>
      <c r="B3" s="35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83</v>
      </c>
    </row>
    <row r="4" spans="1:7" s="29" customFormat="1" x14ac:dyDescent="0.2">
      <c r="A4" s="21">
        <v>1</v>
      </c>
      <c r="B4" s="37" t="s">
        <v>118</v>
      </c>
      <c r="C4" s="38">
        <v>458674.24959000014</v>
      </c>
      <c r="D4" s="102">
        <v>0.13237120431943389</v>
      </c>
      <c r="E4" s="39">
        <v>35090000</v>
      </c>
      <c r="F4" s="102">
        <v>0.10324082906993184</v>
      </c>
      <c r="G4" s="40">
        <v>356345.61454002262</v>
      </c>
    </row>
    <row r="5" spans="1:7" s="29" customFormat="1" x14ac:dyDescent="0.2">
      <c r="A5" s="21">
        <v>2</v>
      </c>
      <c r="B5" s="37" t="s">
        <v>121</v>
      </c>
      <c r="C5" s="38">
        <v>13780.169139999984</v>
      </c>
      <c r="D5" s="102">
        <v>1.3829888744278179E-2</v>
      </c>
      <c r="E5" s="39">
        <v>1390</v>
      </c>
      <c r="F5" s="102">
        <v>8.6899983745326783E-3</v>
      </c>
      <c r="G5" s="40">
        <v>8661.9133916845749</v>
      </c>
    </row>
    <row r="6" spans="1:7" s="29" customFormat="1" x14ac:dyDescent="0.2">
      <c r="A6" s="21">
        <v>3</v>
      </c>
      <c r="B6" s="37" t="s">
        <v>123</v>
      </c>
      <c r="C6" s="38">
        <v>5325.5413700000008</v>
      </c>
      <c r="D6" s="102">
        <v>0.19574685723474042</v>
      </c>
      <c r="E6" s="39">
        <v>1007</v>
      </c>
      <c r="F6" s="102">
        <v>4.1754778786747937E-2</v>
      </c>
      <c r="G6" s="40">
        <v>1140.0759398653945</v>
      </c>
    </row>
    <row r="7" spans="1:7" s="29" customFormat="1" x14ac:dyDescent="0.2">
      <c r="A7" s="21">
        <v>4</v>
      </c>
      <c r="B7" s="37" t="s">
        <v>128</v>
      </c>
      <c r="C7" s="38">
        <v>530.61010999999939</v>
      </c>
      <c r="D7" s="102">
        <v>6.3060280166304702E-2</v>
      </c>
      <c r="E7" s="39">
        <v>0</v>
      </c>
      <c r="F7" s="102">
        <v>0</v>
      </c>
      <c r="G7" s="40">
        <v>0</v>
      </c>
    </row>
    <row r="8" spans="1:7" s="29" customFormat="1" x14ac:dyDescent="0.2">
      <c r="A8" s="21">
        <v>5</v>
      </c>
      <c r="B8" s="37" t="s">
        <v>68</v>
      </c>
      <c r="C8" s="38">
        <v>4.275990000000224</v>
      </c>
      <c r="D8" s="102">
        <v>1.0003619395633067E-3</v>
      </c>
      <c r="E8" s="39">
        <v>0</v>
      </c>
      <c r="F8" s="102">
        <v>0</v>
      </c>
      <c r="G8" s="40">
        <v>0</v>
      </c>
    </row>
    <row r="9" spans="1:7" s="29" customFormat="1" x14ac:dyDescent="0.2">
      <c r="A9" s="21">
        <v>6</v>
      </c>
      <c r="B9" s="37" t="s">
        <v>126</v>
      </c>
      <c r="C9" s="38" t="s">
        <v>19</v>
      </c>
      <c r="D9" s="102" t="s">
        <v>19</v>
      </c>
      <c r="E9" s="39" t="s">
        <v>19</v>
      </c>
      <c r="F9" s="102" t="s">
        <v>19</v>
      </c>
      <c r="G9" s="40" t="s">
        <v>19</v>
      </c>
    </row>
    <row r="10" spans="1:7" s="29" customFormat="1" ht="15.75" thickBot="1" x14ac:dyDescent="0.25">
      <c r="A10" s="117"/>
      <c r="B10" s="94" t="s">
        <v>40</v>
      </c>
      <c r="C10" s="95">
        <v>478314.84620000015</v>
      </c>
      <c r="D10" s="99">
        <v>0.10626005982278264</v>
      </c>
      <c r="E10" s="96">
        <v>35092397</v>
      </c>
      <c r="F10" s="99">
        <v>0.10309070286109392</v>
      </c>
      <c r="G10" s="118">
        <v>366147.60387157259</v>
      </c>
    </row>
    <row r="11" spans="1:7" s="29" customFormat="1" x14ac:dyDescent="0.2">
      <c r="D11" s="6"/>
    </row>
    <row r="12" spans="1:7" s="29" customFormat="1" x14ac:dyDescent="0.2">
      <c r="D12" s="6"/>
    </row>
    <row r="13" spans="1:7" s="29" customFormat="1" x14ac:dyDescent="0.2">
      <c r="D13" s="6"/>
    </row>
    <row r="14" spans="1:7" s="29" customFormat="1" x14ac:dyDescent="0.2">
      <c r="D14" s="6"/>
    </row>
    <row r="15" spans="1:7" s="29" customFormat="1" x14ac:dyDescent="0.2">
      <c r="D15" s="6"/>
    </row>
    <row r="16" spans="1:7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x14ac:dyDescent="0.2">
      <c r="D28" s="6"/>
    </row>
    <row r="29" spans="2:5" s="29" customFormat="1" x14ac:dyDescent="0.2">
      <c r="D29" s="6"/>
    </row>
    <row r="30" spans="2:5" s="29" customFormat="1" x14ac:dyDescent="0.2">
      <c r="D30" s="6"/>
    </row>
    <row r="31" spans="2:5" s="29" customFormat="1" x14ac:dyDescent="0.2">
      <c r="D31" s="6"/>
    </row>
    <row r="32" spans="2:5" s="29" customFormat="1" ht="15" thickBot="1" x14ac:dyDescent="0.25">
      <c r="B32" s="83"/>
      <c r="C32" s="83"/>
      <c r="D32" s="84"/>
      <c r="E32" s="83"/>
    </row>
    <row r="33" spans="2:6" s="29" customFormat="1" x14ac:dyDescent="0.2"/>
    <row r="34" spans="2:6" s="29" customFormat="1" x14ac:dyDescent="0.2"/>
    <row r="35" spans="2:6" s="29" customFormat="1" x14ac:dyDescent="0.2"/>
    <row r="36" spans="2:6" s="29" customFormat="1" x14ac:dyDescent="0.2"/>
    <row r="37" spans="2:6" s="29" customFormat="1" x14ac:dyDescent="0.2"/>
    <row r="38" spans="2:6" s="29" customFormat="1" ht="30.75" thickBot="1" x14ac:dyDescent="0.25">
      <c r="B38" s="47" t="s">
        <v>20</v>
      </c>
      <c r="C38" s="35" t="s">
        <v>46</v>
      </c>
      <c r="D38" s="35" t="s">
        <v>47</v>
      </c>
      <c r="E38" s="36" t="s">
        <v>44</v>
      </c>
    </row>
    <row r="39" spans="2:6" s="29" customFormat="1" x14ac:dyDescent="0.2">
      <c r="B39" s="130" t="str">
        <f t="shared" ref="B39:D43" si="0">B4</f>
        <v>ІНЖУР REIT</v>
      </c>
      <c r="C39" s="131">
        <f t="shared" si="0"/>
        <v>458674.24959000014</v>
      </c>
      <c r="D39" s="158">
        <f t="shared" si="0"/>
        <v>0.13237120431943389</v>
      </c>
      <c r="E39" s="132">
        <f>G4</f>
        <v>356345.61454002262</v>
      </c>
    </row>
    <row r="40" spans="2:6" s="29" customFormat="1" x14ac:dyDescent="0.2">
      <c r="B40" s="37" t="str">
        <f t="shared" si="0"/>
        <v>ІНЖУР ЕНЕРДЖІ</v>
      </c>
      <c r="C40" s="38">
        <f t="shared" si="0"/>
        <v>13780.169139999984</v>
      </c>
      <c r="D40" s="159">
        <f t="shared" si="0"/>
        <v>1.3829888744278179E-2</v>
      </c>
      <c r="E40" s="40">
        <f>G5</f>
        <v>8661.9133916845749</v>
      </c>
    </row>
    <row r="41" spans="2:6" x14ac:dyDescent="0.2">
      <c r="B41" s="37" t="str">
        <f t="shared" si="0"/>
        <v>ЗЕМЕЛЬНИЙ ІНВЕСТИЦІЙНИЙ ФОНД ҐРУНТОВНО</v>
      </c>
      <c r="C41" s="38">
        <f t="shared" si="0"/>
        <v>5325.5413700000008</v>
      </c>
      <c r="D41" s="159">
        <f t="shared" si="0"/>
        <v>0.19574685723474042</v>
      </c>
      <c r="E41" s="40">
        <f>G6</f>
        <v>1140.0759398653945</v>
      </c>
      <c r="F41" s="19"/>
    </row>
    <row r="42" spans="2:6" x14ac:dyDescent="0.2">
      <c r="B42" s="37" t="str">
        <f t="shared" si="0"/>
        <v>КІНТО-Голд</v>
      </c>
      <c r="C42" s="38">
        <f t="shared" si="0"/>
        <v>530.61010999999939</v>
      </c>
      <c r="D42" s="159">
        <f t="shared" si="0"/>
        <v>6.3060280166304702E-2</v>
      </c>
      <c r="E42" s="40">
        <f>G7</f>
        <v>0</v>
      </c>
      <c r="F42" s="19"/>
    </row>
    <row r="43" spans="2:6" x14ac:dyDescent="0.2">
      <c r="B43" s="37" t="str">
        <f t="shared" si="0"/>
        <v>Індекс Української Біржі</v>
      </c>
      <c r="C43" s="38">
        <f t="shared" si="0"/>
        <v>4.275990000000224</v>
      </c>
      <c r="D43" s="159">
        <f t="shared" si="0"/>
        <v>1.0003619395633067E-3</v>
      </c>
      <c r="E43" s="40">
        <f>G8</f>
        <v>0</v>
      </c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  <c r="F48" s="19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  <row r="121" spans="2:4" x14ac:dyDescent="0.2">
      <c r="B121" s="29"/>
      <c r="C121" s="29"/>
      <c r="D121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0927-79CD-4ADD-A481-0E0D7573DF62}">
  <sheetPr>
    <tabColor indexed="43"/>
  </sheetPr>
  <dimension ref="A1:D17"/>
  <sheetViews>
    <sheetView zoomScale="80" workbookViewId="0">
      <selection activeCell="A4" sqref="A4"/>
    </sheetView>
  </sheetViews>
  <sheetFormatPr defaultRowHeight="12.75" x14ac:dyDescent="0.2"/>
  <cols>
    <col min="1" max="1" width="55.28515625" bestFit="1" customWidth="1"/>
    <col min="2" max="2" width="16.5703125" bestFit="1" customWidth="1"/>
    <col min="3" max="3" width="2.7109375" customWidth="1"/>
  </cols>
  <sheetData>
    <row r="1" spans="1:4" ht="15.75" thickBot="1" x14ac:dyDescent="0.25">
      <c r="A1" s="66" t="s">
        <v>20</v>
      </c>
      <c r="B1" s="67" t="s">
        <v>69</v>
      </c>
      <c r="C1" s="10"/>
      <c r="D1" s="10"/>
    </row>
    <row r="2" spans="1:4" ht="14.25" x14ac:dyDescent="0.2">
      <c r="A2" s="27" t="s">
        <v>68</v>
      </c>
      <c r="B2" s="142">
        <v>9.9985716326234098E-4</v>
      </c>
      <c r="C2" s="10"/>
      <c r="D2" s="10"/>
    </row>
    <row r="3" spans="1:4" ht="14.25" x14ac:dyDescent="0.2">
      <c r="A3" s="27" t="s">
        <v>121</v>
      </c>
      <c r="B3" s="143">
        <v>5.0955949184643412E-3</v>
      </c>
      <c r="C3" s="10"/>
      <c r="D3" s="10"/>
    </row>
    <row r="4" spans="1:4" ht="14.25" x14ac:dyDescent="0.2">
      <c r="A4" s="27" t="s">
        <v>118</v>
      </c>
      <c r="B4" s="143">
        <v>2.6405618550633614E-2</v>
      </c>
      <c r="C4" s="10"/>
      <c r="D4" s="10"/>
    </row>
    <row r="5" spans="1:4" ht="14.25" x14ac:dyDescent="0.2">
      <c r="A5" s="27" t="s">
        <v>128</v>
      </c>
      <c r="B5" s="143">
        <v>6.3061644456140487E-2</v>
      </c>
      <c r="C5" s="10"/>
      <c r="D5" s="10"/>
    </row>
    <row r="6" spans="1:4" ht="14.25" x14ac:dyDescent="0.2">
      <c r="A6" s="27" t="s">
        <v>123</v>
      </c>
      <c r="B6" s="143">
        <v>0.14781990878427775</v>
      </c>
      <c r="C6" s="10"/>
      <c r="D6" s="10"/>
    </row>
    <row r="7" spans="1:4" ht="14.25" x14ac:dyDescent="0.2">
      <c r="A7" s="27" t="s">
        <v>25</v>
      </c>
      <c r="B7" s="143">
        <v>4.867652477455571E-2</v>
      </c>
      <c r="C7" s="10"/>
      <c r="D7" s="10"/>
    </row>
    <row r="8" spans="1:4" ht="14.25" x14ac:dyDescent="0.2">
      <c r="A8" s="27" t="s">
        <v>1</v>
      </c>
      <c r="B8" s="143">
        <v>5.26250400507422E-3</v>
      </c>
      <c r="C8" s="10"/>
      <c r="D8" s="10"/>
    </row>
    <row r="9" spans="1:4" ht="14.25" x14ac:dyDescent="0.2">
      <c r="A9" s="27" t="s">
        <v>117</v>
      </c>
      <c r="B9" s="143">
        <v>-2.300792423560416E-2</v>
      </c>
      <c r="C9" s="10"/>
      <c r="D9" s="10"/>
    </row>
    <row r="10" spans="1:4" ht="14.25" x14ac:dyDescent="0.2">
      <c r="A10" s="27" t="s">
        <v>26</v>
      </c>
      <c r="B10" s="143">
        <v>2.0727610672542029E-2</v>
      </c>
      <c r="C10" s="10"/>
      <c r="D10" s="10"/>
    </row>
    <row r="11" spans="1:4" ht="14.25" x14ac:dyDescent="0.2">
      <c r="A11" s="27" t="s">
        <v>27</v>
      </c>
      <c r="B11" s="143">
        <v>5.7570016815176039E-3</v>
      </c>
      <c r="C11" s="10"/>
      <c r="D11" s="10"/>
    </row>
    <row r="12" spans="1:4" ht="14.25" x14ac:dyDescent="0.2">
      <c r="A12" s="27" t="s">
        <v>28</v>
      </c>
      <c r="B12" s="143">
        <v>1.1861917808219179E-2</v>
      </c>
      <c r="C12" s="10"/>
      <c r="D12" s="10"/>
    </row>
    <row r="13" spans="1:4" ht="15" thickBot="1" x14ac:dyDescent="0.25">
      <c r="A13" s="79" t="s">
        <v>93</v>
      </c>
      <c r="B13" s="144">
        <v>6.3360360089264489E-2</v>
      </c>
      <c r="C13" s="10"/>
      <c r="D13" s="10"/>
    </row>
    <row r="14" spans="1:4" x14ac:dyDescent="0.2">
      <c r="C14" s="10"/>
      <c r="D14" s="10"/>
    </row>
    <row r="15" spans="1:4" x14ac:dyDescent="0.2">
      <c r="A15" s="10"/>
      <c r="B15" s="10"/>
      <c r="C15" s="10"/>
      <c r="D15" s="10"/>
    </row>
    <row r="16" spans="1:4" x14ac:dyDescent="0.2">
      <c r="B16" s="10"/>
      <c r="C16" s="10"/>
      <c r="D16" s="10"/>
    </row>
    <row r="17" spans="3:3" x14ac:dyDescent="0.2">
      <c r="C17" s="10"/>
    </row>
  </sheetData>
  <autoFilter ref="A1:B1" xr:uid="{A21844D4-6917-461A-8C2E-20218D5FF3C0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07D1-7FBA-4FCE-9C7E-4F854762BA4B}">
  <sheetPr>
    <tabColor indexed="42"/>
  </sheetPr>
  <dimension ref="A1:I36"/>
  <sheetViews>
    <sheetView zoomScale="80" zoomScaleNormal="40" workbookViewId="0">
      <selection activeCell="C27" sqref="C27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72" t="s">
        <v>85</v>
      </c>
      <c r="B1" s="172"/>
      <c r="C1" s="172"/>
      <c r="D1" s="172"/>
      <c r="E1" s="172"/>
      <c r="F1" s="172"/>
      <c r="G1" s="172"/>
      <c r="H1" s="172"/>
      <c r="I1" s="13"/>
    </row>
    <row r="2" spans="1:9" ht="30.75" thickBot="1" x14ac:dyDescent="0.25">
      <c r="A2" s="15" t="s">
        <v>33</v>
      </c>
      <c r="B2" s="16" t="s">
        <v>70</v>
      </c>
      <c r="C2" s="17" t="s">
        <v>34</v>
      </c>
      <c r="D2" s="17" t="s">
        <v>35</v>
      </c>
      <c r="E2" s="17" t="s">
        <v>36</v>
      </c>
      <c r="F2" s="17" t="s">
        <v>10</v>
      </c>
      <c r="G2" s="17" t="s">
        <v>11</v>
      </c>
      <c r="H2" s="18" t="s">
        <v>12</v>
      </c>
      <c r="I2" s="19"/>
    </row>
    <row r="3" spans="1:9" x14ac:dyDescent="0.2">
      <c r="A3" s="21">
        <v>1</v>
      </c>
      <c r="B3" s="85" t="s">
        <v>15</v>
      </c>
      <c r="C3" s="86">
        <v>89716547.450000003</v>
      </c>
      <c r="D3" s="87">
        <v>10352</v>
      </c>
      <c r="E3" s="86">
        <v>8666.59</v>
      </c>
      <c r="F3" s="87">
        <v>1000</v>
      </c>
      <c r="G3" s="85" t="s">
        <v>16</v>
      </c>
      <c r="H3" s="88" t="s">
        <v>39</v>
      </c>
      <c r="I3" s="19"/>
    </row>
    <row r="4" spans="1:9" x14ac:dyDescent="0.2">
      <c r="A4" s="21">
        <v>2</v>
      </c>
      <c r="B4" s="85" t="s">
        <v>95</v>
      </c>
      <c r="C4" s="86">
        <v>36191248.770000003</v>
      </c>
      <c r="D4" s="87">
        <v>44362</v>
      </c>
      <c r="E4" s="86">
        <v>815.81640000000004</v>
      </c>
      <c r="F4" s="87">
        <v>100</v>
      </c>
      <c r="G4" s="85" t="s">
        <v>81</v>
      </c>
      <c r="H4" s="88" t="s">
        <v>62</v>
      </c>
      <c r="I4" s="19"/>
    </row>
    <row r="5" spans="1:9" ht="14.25" customHeight="1" x14ac:dyDescent="0.2">
      <c r="A5" s="21">
        <v>3</v>
      </c>
      <c r="B5" s="85" t="s">
        <v>65</v>
      </c>
      <c r="C5" s="86">
        <v>30800471.84</v>
      </c>
      <c r="D5" s="87">
        <v>2932</v>
      </c>
      <c r="E5" s="86">
        <v>10504.935799999999</v>
      </c>
      <c r="F5" s="87">
        <v>1000</v>
      </c>
      <c r="G5" s="85" t="s">
        <v>14</v>
      </c>
      <c r="H5" s="88" t="s">
        <v>38</v>
      </c>
      <c r="I5" s="19"/>
    </row>
    <row r="6" spans="1:9" x14ac:dyDescent="0.2">
      <c r="A6" s="21">
        <v>4</v>
      </c>
      <c r="B6" s="85" t="s">
        <v>90</v>
      </c>
      <c r="C6" s="86">
        <v>13562403.51</v>
      </c>
      <c r="D6" s="87">
        <v>13387</v>
      </c>
      <c r="E6" s="86">
        <v>1013.1025</v>
      </c>
      <c r="F6" s="87">
        <v>100</v>
      </c>
      <c r="G6" s="85" t="s">
        <v>81</v>
      </c>
      <c r="H6" s="88" t="s">
        <v>62</v>
      </c>
      <c r="I6" s="19"/>
    </row>
    <row r="7" spans="1:9" ht="14.25" customHeight="1" x14ac:dyDescent="0.2">
      <c r="A7" s="21">
        <v>5</v>
      </c>
      <c r="B7" s="85" t="s">
        <v>49</v>
      </c>
      <c r="C7" s="86">
        <v>11242641.380000001</v>
      </c>
      <c r="D7" s="87">
        <v>5556680</v>
      </c>
      <c r="E7" s="86">
        <v>2.02</v>
      </c>
      <c r="F7" s="87">
        <v>1</v>
      </c>
      <c r="G7" s="85" t="s">
        <v>16</v>
      </c>
      <c r="H7" s="88" t="s">
        <v>39</v>
      </c>
      <c r="I7" s="19"/>
    </row>
    <row r="8" spans="1:9" x14ac:dyDescent="0.2">
      <c r="A8" s="21">
        <v>6</v>
      </c>
      <c r="B8" s="85" t="s">
        <v>64</v>
      </c>
      <c r="C8" s="86">
        <v>10066557.23</v>
      </c>
      <c r="D8" s="87">
        <v>8326</v>
      </c>
      <c r="E8" s="86">
        <v>1209.0508</v>
      </c>
      <c r="F8" s="87">
        <v>1000</v>
      </c>
      <c r="G8" s="85" t="s">
        <v>14</v>
      </c>
      <c r="H8" s="88" t="s">
        <v>38</v>
      </c>
      <c r="I8" s="19"/>
    </row>
    <row r="9" spans="1:9" x14ac:dyDescent="0.2">
      <c r="A9" s="21">
        <v>7</v>
      </c>
      <c r="B9" s="85" t="s">
        <v>52</v>
      </c>
      <c r="C9" s="86">
        <v>7068864.6299999999</v>
      </c>
      <c r="D9" s="87">
        <v>1254</v>
      </c>
      <c r="E9" s="86">
        <v>5637.05</v>
      </c>
      <c r="F9" s="87">
        <v>1000</v>
      </c>
      <c r="G9" s="85" t="s">
        <v>37</v>
      </c>
      <c r="H9" s="88" t="s">
        <v>51</v>
      </c>
      <c r="I9" s="19"/>
    </row>
    <row r="10" spans="1:9" x14ac:dyDescent="0.2">
      <c r="A10" s="21">
        <v>8</v>
      </c>
      <c r="B10" s="85" t="s">
        <v>50</v>
      </c>
      <c r="C10" s="86">
        <v>5309152.6900000004</v>
      </c>
      <c r="D10" s="87">
        <v>643</v>
      </c>
      <c r="E10" s="86">
        <v>8256.85</v>
      </c>
      <c r="F10" s="87">
        <v>1000</v>
      </c>
      <c r="G10" s="85" t="s">
        <v>13</v>
      </c>
      <c r="H10" s="88" t="s">
        <v>51</v>
      </c>
      <c r="I10" s="19"/>
    </row>
    <row r="11" spans="1:9" x14ac:dyDescent="0.2">
      <c r="A11" s="21">
        <v>9</v>
      </c>
      <c r="B11" s="85" t="s">
        <v>66</v>
      </c>
      <c r="C11" s="86">
        <v>3830013.84</v>
      </c>
      <c r="D11" s="87">
        <v>581</v>
      </c>
      <c r="E11" s="86">
        <v>6592.1063999999997</v>
      </c>
      <c r="F11" s="87">
        <v>1000</v>
      </c>
      <c r="G11" s="85" t="s">
        <v>14</v>
      </c>
      <c r="H11" s="88" t="s">
        <v>38</v>
      </c>
      <c r="I11" s="19"/>
    </row>
    <row r="12" spans="1:9" x14ac:dyDescent="0.2">
      <c r="A12" s="21">
        <v>10</v>
      </c>
      <c r="B12" s="85" t="s">
        <v>59</v>
      </c>
      <c r="C12" s="86">
        <v>3736950.76</v>
      </c>
      <c r="D12" s="87">
        <v>1747</v>
      </c>
      <c r="E12" s="86">
        <v>2139.0673999999999</v>
      </c>
      <c r="F12" s="87">
        <v>1000</v>
      </c>
      <c r="G12" s="85" t="s">
        <v>60</v>
      </c>
      <c r="H12" s="88" t="s">
        <v>61</v>
      </c>
      <c r="I12" s="19"/>
    </row>
    <row r="13" spans="1:9" x14ac:dyDescent="0.2">
      <c r="A13" s="21">
        <v>11</v>
      </c>
      <c r="B13" s="85" t="s">
        <v>63</v>
      </c>
      <c r="C13" s="86">
        <v>3271523.82</v>
      </c>
      <c r="D13" s="87">
        <v>3028</v>
      </c>
      <c r="E13" s="86">
        <v>1080.424</v>
      </c>
      <c r="F13" s="87">
        <v>1000</v>
      </c>
      <c r="G13" s="85" t="s">
        <v>81</v>
      </c>
      <c r="H13" s="88" t="s">
        <v>62</v>
      </c>
      <c r="I13" s="19"/>
    </row>
    <row r="14" spans="1:9" x14ac:dyDescent="0.2">
      <c r="A14" s="21">
        <v>12</v>
      </c>
      <c r="B14" s="85" t="s">
        <v>101</v>
      </c>
      <c r="C14" s="86">
        <v>2969194.87</v>
      </c>
      <c r="D14" s="87">
        <v>2566</v>
      </c>
      <c r="E14" s="86">
        <v>1157.1297</v>
      </c>
      <c r="F14" s="87">
        <v>1000</v>
      </c>
      <c r="G14" s="85" t="s">
        <v>102</v>
      </c>
      <c r="H14" s="88" t="s">
        <v>103</v>
      </c>
      <c r="I14" s="19"/>
    </row>
    <row r="15" spans="1:9" x14ac:dyDescent="0.2">
      <c r="A15" s="21">
        <v>13</v>
      </c>
      <c r="B15" s="85" t="s">
        <v>67</v>
      </c>
      <c r="C15" s="86">
        <v>1632298.81</v>
      </c>
      <c r="D15" s="87">
        <v>529</v>
      </c>
      <c r="E15" s="86">
        <v>3085.6309999999999</v>
      </c>
      <c r="F15" s="87">
        <v>1000</v>
      </c>
      <c r="G15" s="85" t="s">
        <v>14</v>
      </c>
      <c r="H15" s="88" t="s">
        <v>38</v>
      </c>
      <c r="I15" s="19"/>
    </row>
    <row r="16" spans="1:9" x14ac:dyDescent="0.2">
      <c r="A16" s="21">
        <v>14</v>
      </c>
      <c r="B16" s="85" t="s">
        <v>96</v>
      </c>
      <c r="C16" s="86">
        <v>1287933.27</v>
      </c>
      <c r="D16" s="87">
        <v>14120</v>
      </c>
      <c r="E16" s="86">
        <v>91.213399999999993</v>
      </c>
      <c r="F16" s="87">
        <v>100</v>
      </c>
      <c r="G16" s="85" t="s">
        <v>97</v>
      </c>
      <c r="H16" s="88" t="s">
        <v>98</v>
      </c>
      <c r="I16" s="19"/>
    </row>
    <row r="17" spans="1:9" x14ac:dyDescent="0.2">
      <c r="A17" s="21">
        <v>15</v>
      </c>
      <c r="B17" s="85" t="s">
        <v>17</v>
      </c>
      <c r="C17" s="86">
        <v>1044347.4301</v>
      </c>
      <c r="D17" s="87">
        <v>953</v>
      </c>
      <c r="E17" s="86">
        <v>1095.8525</v>
      </c>
      <c r="F17" s="87">
        <v>1000</v>
      </c>
      <c r="G17" s="85" t="s">
        <v>18</v>
      </c>
      <c r="H17" s="88" t="s">
        <v>29</v>
      </c>
      <c r="I17" s="19"/>
    </row>
    <row r="18" spans="1:9" ht="15" customHeight="1" thickBot="1" x14ac:dyDescent="0.25">
      <c r="A18" s="173" t="s">
        <v>40</v>
      </c>
      <c r="B18" s="174"/>
      <c r="C18" s="100">
        <f>SUM(C3:C17)</f>
        <v>221730150.30009997</v>
      </c>
      <c r="D18" s="101">
        <f>SUM(D3:D17)</f>
        <v>5661460</v>
      </c>
      <c r="E18" s="56" t="s">
        <v>41</v>
      </c>
      <c r="F18" s="56" t="s">
        <v>41</v>
      </c>
      <c r="G18" s="56" t="s">
        <v>41</v>
      </c>
      <c r="H18" s="171" t="s">
        <v>41</v>
      </c>
    </row>
    <row r="19" spans="1:9" ht="15" customHeight="1" x14ac:dyDescent="0.2">
      <c r="A19" s="175" t="s">
        <v>82</v>
      </c>
      <c r="B19" s="175"/>
      <c r="C19" s="175"/>
      <c r="D19" s="175"/>
      <c r="E19" s="175"/>
      <c r="F19" s="175"/>
      <c r="G19" s="175"/>
      <c r="H19" s="175"/>
    </row>
    <row r="20" spans="1:9" ht="15" customHeight="1" thickBot="1" x14ac:dyDescent="0.25">
      <c r="A20" s="162"/>
      <c r="B20" s="161"/>
      <c r="C20" s="161"/>
      <c r="D20" s="161"/>
      <c r="E20" s="161"/>
      <c r="F20" s="161"/>
      <c r="G20" s="161"/>
      <c r="H20" s="161"/>
    </row>
    <row r="23" spans="1:9" x14ac:dyDescent="0.2">
      <c r="B23" s="163" t="str">
        <f t="shared" ref="B23:C27" si="0">B3</f>
        <v>ОТП Класичний</v>
      </c>
      <c r="C23" s="164">
        <f t="shared" si="0"/>
        <v>89716547.450000003</v>
      </c>
      <c r="D23" s="165">
        <f t="shared" ref="D23:D28" si="1">C23/$C$18</f>
        <v>0.40462042409917381</v>
      </c>
      <c r="E23" s="166"/>
      <c r="H23" s="19"/>
    </row>
    <row r="24" spans="1:9" x14ac:dyDescent="0.2">
      <c r="B24" s="163" t="str">
        <f t="shared" si="0"/>
        <v>КІНТО-Класичний</v>
      </c>
      <c r="C24" s="164">
        <f t="shared" si="0"/>
        <v>36191248.770000003</v>
      </c>
      <c r="D24" s="165">
        <f t="shared" si="1"/>
        <v>0.16322204590136738</v>
      </c>
      <c r="E24" s="166"/>
      <c r="H24" s="19"/>
    </row>
    <row r="25" spans="1:9" x14ac:dyDescent="0.2">
      <c r="B25" s="163" t="str">
        <f t="shared" si="0"/>
        <v>УНIВЕР.УА/Михайло Грушевський: Фонд Державних Паперiв</v>
      </c>
      <c r="C25" s="164">
        <f t="shared" si="0"/>
        <v>30800471.84</v>
      </c>
      <c r="D25" s="165">
        <f t="shared" si="1"/>
        <v>0.13890971434562777</v>
      </c>
      <c r="E25" s="166"/>
      <c r="H25" s="19"/>
    </row>
    <row r="26" spans="1:9" x14ac:dyDescent="0.2">
      <c r="B26" s="163" t="str">
        <f t="shared" si="0"/>
        <v>КІНТО-Казначейський</v>
      </c>
      <c r="C26" s="164">
        <f t="shared" si="0"/>
        <v>13562403.51</v>
      </c>
      <c r="D26" s="165">
        <f t="shared" si="1"/>
        <v>6.1166257685948473E-2</v>
      </c>
      <c r="E26" s="166"/>
      <c r="H26" s="19"/>
    </row>
    <row r="27" spans="1:9" x14ac:dyDescent="0.2">
      <c r="B27" s="163" t="str">
        <f t="shared" si="0"/>
        <v>ОТП Фонд Акцій</v>
      </c>
      <c r="C27" s="164">
        <f t="shared" si="0"/>
        <v>11242641.380000001</v>
      </c>
      <c r="D27" s="165">
        <f t="shared" si="1"/>
        <v>5.0704161634237306E-2</v>
      </c>
      <c r="E27" s="166"/>
      <c r="H27" s="19"/>
    </row>
    <row r="28" spans="1:9" x14ac:dyDescent="0.2">
      <c r="B28" s="19" t="s">
        <v>45</v>
      </c>
      <c r="C28" s="166">
        <f>C18-SUM(C3:C7)</f>
        <v>40216837.350099981</v>
      </c>
      <c r="D28" s="165">
        <f t="shared" si="1"/>
        <v>0.18137739633364533</v>
      </c>
      <c r="E28" s="166"/>
      <c r="H28" s="19"/>
    </row>
    <row r="29" spans="1:9" x14ac:dyDescent="0.2">
      <c r="B29" s="163"/>
      <c r="C29" s="164"/>
      <c r="D29" s="165"/>
      <c r="E29" s="166"/>
      <c r="H29" s="19"/>
    </row>
    <row r="30" spans="1:9" x14ac:dyDescent="0.2">
      <c r="B30" s="163"/>
      <c r="C30" s="164"/>
      <c r="D30" s="165"/>
      <c r="E30" s="166"/>
      <c r="H30" s="19"/>
    </row>
    <row r="31" spans="1:9" x14ac:dyDescent="0.2">
      <c r="B31" s="163"/>
      <c r="C31" s="164"/>
      <c r="D31" s="165"/>
      <c r="E31" s="166"/>
    </row>
    <row r="32" spans="1:9" x14ac:dyDescent="0.2">
      <c r="B32" s="163"/>
      <c r="C32" s="164"/>
      <c r="D32" s="165"/>
      <c r="E32" s="166"/>
    </row>
    <row r="33" spans="2:5" x14ac:dyDescent="0.2">
      <c r="B33" s="19"/>
      <c r="C33" s="166"/>
      <c r="D33" s="167"/>
      <c r="E33" s="166"/>
    </row>
    <row r="34" spans="2:5" x14ac:dyDescent="0.2">
      <c r="B34" s="19"/>
      <c r="C34" s="166"/>
      <c r="D34" s="167"/>
      <c r="E34" s="166"/>
    </row>
    <row r="35" spans="2:5" x14ac:dyDescent="0.2">
      <c r="B35" s="19"/>
      <c r="C35" s="166"/>
      <c r="D35" s="167"/>
      <c r="E35" s="166"/>
    </row>
    <row r="36" spans="2:5" x14ac:dyDescent="0.2">
      <c r="B36" s="19"/>
      <c r="C36" s="166"/>
      <c r="D36" s="167"/>
      <c r="E36" s="166"/>
    </row>
  </sheetData>
  <mergeCells count="3">
    <mergeCell ref="A1:H1"/>
    <mergeCell ref="A18:B18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43CE-7832-4707-8B31-E09FCAF5F0F6}">
  <sheetPr>
    <tabColor indexed="42"/>
    <pageSetUpPr fitToPage="1"/>
  </sheetPr>
  <dimension ref="A1:K51"/>
  <sheetViews>
    <sheetView zoomScale="80" workbookViewId="0">
      <selection activeCell="H19" sqref="H19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6384" width="9.140625" style="32"/>
  </cols>
  <sheetData>
    <row r="1" spans="1:10" s="14" customFormat="1" ht="16.5" thickBot="1" x14ac:dyDescent="0.25">
      <c r="A1" s="176" t="s">
        <v>74</v>
      </c>
      <c r="B1" s="176"/>
      <c r="C1" s="176"/>
      <c r="D1" s="176"/>
      <c r="E1" s="176"/>
      <c r="F1" s="176"/>
      <c r="G1" s="176"/>
      <c r="H1" s="176"/>
      <c r="I1" s="176"/>
      <c r="J1" s="103"/>
    </row>
    <row r="2" spans="1:10" s="20" customFormat="1" ht="15.75" customHeight="1" thickBot="1" x14ac:dyDescent="0.25">
      <c r="A2" s="177" t="s">
        <v>33</v>
      </c>
      <c r="B2" s="104"/>
      <c r="C2" s="105"/>
      <c r="D2" s="106"/>
      <c r="E2" s="179" t="s">
        <v>57</v>
      </c>
      <c r="F2" s="179"/>
      <c r="G2" s="179"/>
      <c r="H2" s="179"/>
      <c r="I2" s="179"/>
      <c r="J2" s="179"/>
    </row>
    <row r="3" spans="1:10" s="22" customFormat="1" ht="75.75" thickBot="1" x14ac:dyDescent="0.25">
      <c r="A3" s="178"/>
      <c r="B3" s="107" t="s">
        <v>20</v>
      </c>
      <c r="C3" s="26" t="s">
        <v>8</v>
      </c>
      <c r="D3" s="26" t="s">
        <v>9</v>
      </c>
      <c r="E3" s="17" t="s">
        <v>75</v>
      </c>
      <c r="F3" s="17" t="s">
        <v>84</v>
      </c>
      <c r="G3" s="17" t="s">
        <v>88</v>
      </c>
      <c r="H3" s="17" t="s">
        <v>89</v>
      </c>
      <c r="I3" s="17" t="s">
        <v>42</v>
      </c>
      <c r="J3" s="17" t="s">
        <v>76</v>
      </c>
    </row>
    <row r="4" spans="1:10" s="20" customFormat="1" collapsed="1" x14ac:dyDescent="0.2">
      <c r="A4" s="21">
        <v>1</v>
      </c>
      <c r="B4" s="150" t="s">
        <v>95</v>
      </c>
      <c r="C4" s="151">
        <v>38118</v>
      </c>
      <c r="D4" s="151">
        <v>38182</v>
      </c>
      <c r="E4" s="152">
        <v>1.2898238675148832E-2</v>
      </c>
      <c r="F4" s="152">
        <v>2.9494591160809547E-2</v>
      </c>
      <c r="G4" s="152">
        <v>6.4295432453626677E-2</v>
      </c>
      <c r="H4" s="152">
        <v>0.33265095831980229</v>
      </c>
      <c r="I4" s="152">
        <v>7.1581640000000011</v>
      </c>
      <c r="J4" s="153">
        <v>0.10265641608419984</v>
      </c>
    </row>
    <row r="5" spans="1:10" s="20" customFormat="1" collapsed="1" x14ac:dyDescent="0.2">
      <c r="A5" s="21">
        <v>2</v>
      </c>
      <c r="B5" s="150" t="s">
        <v>50</v>
      </c>
      <c r="C5" s="151">
        <v>38828</v>
      </c>
      <c r="D5" s="151">
        <v>39028</v>
      </c>
      <c r="E5" s="152">
        <v>7.728048838534729E-3</v>
      </c>
      <c r="F5" s="152">
        <v>1.5558985775520062E-2</v>
      </c>
      <c r="G5" s="152">
        <v>5.7087879307740286E-2</v>
      </c>
      <c r="H5" s="152">
        <v>0.10152284263959399</v>
      </c>
      <c r="I5" s="152">
        <v>7.25685</v>
      </c>
      <c r="J5" s="153">
        <v>0.11646813688775115</v>
      </c>
    </row>
    <row r="6" spans="1:10" s="20" customFormat="1" collapsed="1" x14ac:dyDescent="0.2">
      <c r="A6" s="21">
        <v>3</v>
      </c>
      <c r="B6" s="150" t="s">
        <v>67</v>
      </c>
      <c r="C6" s="151">
        <v>38919</v>
      </c>
      <c r="D6" s="151">
        <v>39092</v>
      </c>
      <c r="E6" s="152">
        <v>-2.5380657108443172E-2</v>
      </c>
      <c r="F6" s="152">
        <v>-1.7643588272254429E-2</v>
      </c>
      <c r="G6" s="152">
        <v>-2.2155578314090429E-2</v>
      </c>
      <c r="H6" s="152">
        <v>1.6722739733159075E-2</v>
      </c>
      <c r="I6" s="152">
        <v>2.0856309999999998</v>
      </c>
      <c r="J6" s="153">
        <v>6.1142060484845606E-2</v>
      </c>
    </row>
    <row r="7" spans="1:10" s="20" customFormat="1" collapsed="1" x14ac:dyDescent="0.2">
      <c r="A7" s="21">
        <v>4</v>
      </c>
      <c r="B7" s="150" t="s">
        <v>64</v>
      </c>
      <c r="C7" s="151">
        <v>38919</v>
      </c>
      <c r="D7" s="151">
        <v>39092</v>
      </c>
      <c r="E7" s="152">
        <v>3.6560933020599595E-3</v>
      </c>
      <c r="F7" s="152">
        <v>6.9407701349086803E-3</v>
      </c>
      <c r="G7" s="152">
        <v>2.602462796925753E-2</v>
      </c>
      <c r="H7" s="152">
        <v>1.0841889735076826E-2</v>
      </c>
      <c r="I7" s="152">
        <v>0.20905079999999998</v>
      </c>
      <c r="J7" s="153">
        <v>1.004870811885139E-2</v>
      </c>
    </row>
    <row r="8" spans="1:10" s="20" customFormat="1" collapsed="1" x14ac:dyDescent="0.2">
      <c r="A8" s="21">
        <v>5</v>
      </c>
      <c r="B8" s="150" t="s">
        <v>15</v>
      </c>
      <c r="C8" s="151">
        <v>39413</v>
      </c>
      <c r="D8" s="151">
        <v>39589</v>
      </c>
      <c r="E8" s="152">
        <v>1.1669713375870527E-2</v>
      </c>
      <c r="F8" s="152">
        <v>2.0784134047417524E-2</v>
      </c>
      <c r="G8" s="152">
        <v>6.6061548377891022E-2</v>
      </c>
      <c r="H8" s="152">
        <v>0.13717167157841703</v>
      </c>
      <c r="I8" s="152">
        <v>7.6665899999999993</v>
      </c>
      <c r="J8" s="153">
        <v>0.13034829160145667</v>
      </c>
    </row>
    <row r="9" spans="1:10" s="20" customFormat="1" collapsed="1" x14ac:dyDescent="0.2">
      <c r="A9" s="21">
        <v>6</v>
      </c>
      <c r="B9" s="150" t="s">
        <v>17</v>
      </c>
      <c r="C9" s="151">
        <v>39429</v>
      </c>
      <c r="D9" s="151">
        <v>39618</v>
      </c>
      <c r="E9" s="152">
        <v>8.1948013570507516E-3</v>
      </c>
      <c r="F9" s="152">
        <v>1.178052006794239E-2</v>
      </c>
      <c r="G9" s="152">
        <v>2.3911170103973811E-2</v>
      </c>
      <c r="H9" s="152">
        <v>-5.1190608802921256E-3</v>
      </c>
      <c r="I9" s="152">
        <v>9.5852499999999896E-2</v>
      </c>
      <c r="J9" s="153">
        <v>5.2305899688016577E-3</v>
      </c>
    </row>
    <row r="10" spans="1:10" s="20" customFormat="1" collapsed="1" x14ac:dyDescent="0.2">
      <c r="A10" s="21">
        <v>7</v>
      </c>
      <c r="B10" s="150" t="s">
        <v>96</v>
      </c>
      <c r="C10" s="151">
        <v>39560</v>
      </c>
      <c r="D10" s="151">
        <v>39770</v>
      </c>
      <c r="E10" s="152">
        <v>4.1094186378041186E-3</v>
      </c>
      <c r="F10" s="152">
        <v>9.4544987721214557E-3</v>
      </c>
      <c r="G10" s="152">
        <v>6.7295248659641205E-2</v>
      </c>
      <c r="H10" s="152">
        <v>0.14722580677619046</v>
      </c>
      <c r="I10" s="152">
        <v>-8.7866000000000111E-2</v>
      </c>
      <c r="J10" s="153">
        <v>-5.3548460687534716E-3</v>
      </c>
    </row>
    <row r="11" spans="1:10" s="20" customFormat="1" collapsed="1" x14ac:dyDescent="0.2">
      <c r="A11" s="21">
        <v>8</v>
      </c>
      <c r="B11" s="150" t="s">
        <v>63</v>
      </c>
      <c r="C11" s="151">
        <v>39884</v>
      </c>
      <c r="D11" s="151">
        <v>40001</v>
      </c>
      <c r="E11" s="152">
        <v>1.4831892396895974E-3</v>
      </c>
      <c r="F11" s="152">
        <v>2.6830735284277818E-3</v>
      </c>
      <c r="G11" s="152">
        <v>3.5253805939258198E-2</v>
      </c>
      <c r="H11" s="152">
        <v>1.3452757982204608</v>
      </c>
      <c r="I11" s="152">
        <v>8.0424000000000051E-2</v>
      </c>
      <c r="J11" s="153">
        <v>4.700274076359312E-3</v>
      </c>
    </row>
    <row r="12" spans="1:10" s="20" customFormat="1" collapsed="1" x14ac:dyDescent="0.2">
      <c r="A12" s="21">
        <v>9</v>
      </c>
      <c r="B12" s="150" t="s">
        <v>49</v>
      </c>
      <c r="C12" s="151">
        <v>40253</v>
      </c>
      <c r="D12" s="151">
        <v>40359</v>
      </c>
      <c r="E12" s="152">
        <v>0.01</v>
      </c>
      <c r="F12" s="152">
        <v>1.5075376884422065E-2</v>
      </c>
      <c r="G12" s="152">
        <v>3.5897435897435992E-2</v>
      </c>
      <c r="H12" s="152">
        <v>0.12849162011173187</v>
      </c>
      <c r="I12" s="152">
        <v>1.02</v>
      </c>
      <c r="J12" s="153">
        <v>4.6359581029948416E-2</v>
      </c>
    </row>
    <row r="13" spans="1:10" s="20" customFormat="1" collapsed="1" x14ac:dyDescent="0.2">
      <c r="A13" s="21">
        <v>10</v>
      </c>
      <c r="B13" s="150" t="s">
        <v>101</v>
      </c>
      <c r="C13" s="151">
        <v>40114</v>
      </c>
      <c r="D13" s="151">
        <v>40401</v>
      </c>
      <c r="E13" s="152">
        <v>-7.2342278375026048E-4</v>
      </c>
      <c r="F13" s="152">
        <v>3.8321791135567107E-3</v>
      </c>
      <c r="G13" s="152">
        <v>3.1454774752674775E-2</v>
      </c>
      <c r="H13" s="152">
        <v>6.4629278660642164E-2</v>
      </c>
      <c r="I13" s="152">
        <v>0.15712970000000004</v>
      </c>
      <c r="J13" s="153">
        <v>9.5218354011497031E-3</v>
      </c>
    </row>
    <row r="14" spans="1:10" s="20" customFormat="1" x14ac:dyDescent="0.2">
      <c r="A14" s="21">
        <v>11</v>
      </c>
      <c r="B14" s="150" t="s">
        <v>52</v>
      </c>
      <c r="C14" s="151">
        <v>40226</v>
      </c>
      <c r="D14" s="151">
        <v>40430</v>
      </c>
      <c r="E14" s="152">
        <v>7.0872443893392756E-3</v>
      </c>
      <c r="F14" s="152">
        <v>1.4428986101888253E-2</v>
      </c>
      <c r="G14" s="152">
        <v>5.200638999100482E-2</v>
      </c>
      <c r="H14" s="152">
        <v>8.666652530038732E-2</v>
      </c>
      <c r="I14" s="152">
        <v>4.6370500000000003</v>
      </c>
      <c r="J14" s="153">
        <v>0.11949593573063866</v>
      </c>
    </row>
    <row r="15" spans="1:10" s="20" customFormat="1" collapsed="1" x14ac:dyDescent="0.2">
      <c r="A15" s="21">
        <v>12</v>
      </c>
      <c r="B15" s="150" t="s">
        <v>66</v>
      </c>
      <c r="C15" s="151">
        <v>40427</v>
      </c>
      <c r="D15" s="151">
        <v>40543</v>
      </c>
      <c r="E15" s="152">
        <v>1.7804702024341035E-2</v>
      </c>
      <c r="F15" s="152">
        <v>3.1649435905634737E-2</v>
      </c>
      <c r="G15" s="152">
        <v>6.5775111888413118E-2</v>
      </c>
      <c r="H15" s="152">
        <v>0.16120360192779226</v>
      </c>
      <c r="I15" s="152">
        <v>5.5921063999999996</v>
      </c>
      <c r="J15" s="153">
        <v>0.13386604870689633</v>
      </c>
    </row>
    <row r="16" spans="1:10" s="20" customFormat="1" collapsed="1" x14ac:dyDescent="0.2">
      <c r="A16" s="21">
        <v>13</v>
      </c>
      <c r="B16" s="150" t="s">
        <v>59</v>
      </c>
      <c r="C16" s="151">
        <v>40444</v>
      </c>
      <c r="D16" s="151">
        <v>40638</v>
      </c>
      <c r="E16" s="152">
        <v>-2.4058563600172223E-3</v>
      </c>
      <c r="F16" s="152">
        <v>4.7262921070503339E-3</v>
      </c>
      <c r="G16" s="152">
        <v>2.7198879461697301E-2</v>
      </c>
      <c r="H16" s="152">
        <v>5.3835243298208324E-2</v>
      </c>
      <c r="I16" s="152">
        <v>1.1390674000000001</v>
      </c>
      <c r="J16" s="153">
        <v>5.2899840815210819E-2</v>
      </c>
    </row>
    <row r="17" spans="1:11" s="20" customFormat="1" collapsed="1" x14ac:dyDescent="0.2">
      <c r="A17" s="21">
        <v>14</v>
      </c>
      <c r="B17" s="150" t="s">
        <v>65</v>
      </c>
      <c r="C17" s="151">
        <v>40427</v>
      </c>
      <c r="D17" s="151">
        <v>40708</v>
      </c>
      <c r="E17" s="152">
        <v>2.7594489700451641E-2</v>
      </c>
      <c r="F17" s="152">
        <v>4.6598110435017492E-2</v>
      </c>
      <c r="G17" s="152">
        <v>9.8036782899596497E-2</v>
      </c>
      <c r="H17" s="152">
        <v>0.23068743797027946</v>
      </c>
      <c r="I17" s="152">
        <v>9.5049358000000002</v>
      </c>
      <c r="J17" s="153">
        <v>0.17531945813304084</v>
      </c>
    </row>
    <row r="18" spans="1:11" s="20" customFormat="1" collapsed="1" x14ac:dyDescent="0.2">
      <c r="A18" s="21">
        <v>15</v>
      </c>
      <c r="B18" s="150" t="s">
        <v>90</v>
      </c>
      <c r="C18" s="151">
        <v>41026</v>
      </c>
      <c r="D18" s="151">
        <v>41242</v>
      </c>
      <c r="E18" s="152">
        <v>3.1225252588998886E-2</v>
      </c>
      <c r="F18" s="152">
        <v>6.3121293749626162E-2</v>
      </c>
      <c r="G18" s="152">
        <v>0.1572639063517538</v>
      </c>
      <c r="H18" s="152">
        <v>1.7194849231494409</v>
      </c>
      <c r="I18" s="152">
        <v>9.1310249999999993</v>
      </c>
      <c r="J18" s="153">
        <v>0.19341508833893517</v>
      </c>
    </row>
    <row r="19" spans="1:11" s="20" customFormat="1" ht="15.75" thickBot="1" x14ac:dyDescent="0.25">
      <c r="A19" s="149"/>
      <c r="B19" s="154" t="s">
        <v>91</v>
      </c>
      <c r="C19" s="155" t="s">
        <v>41</v>
      </c>
      <c r="D19" s="155" t="s">
        <v>41</v>
      </c>
      <c r="E19" s="156">
        <f>AVERAGE(E4:E18)</f>
        <v>7.6627503918052474E-3</v>
      </c>
      <c r="F19" s="156">
        <f>AVERAGE(F4:F18)</f>
        <v>1.7232310634139252E-2</v>
      </c>
      <c r="G19" s="156">
        <f>AVERAGE(G4:G18)</f>
        <v>5.2360494382658308E-2</v>
      </c>
      <c r="H19" s="156">
        <f>AVERAGE(H4:H18)</f>
        <v>0.30208608510272605</v>
      </c>
      <c r="I19" s="155" t="s">
        <v>41</v>
      </c>
      <c r="J19" s="156">
        <f>AVERAGE(J4:J18)</f>
        <v>7.7074494620622144E-2</v>
      </c>
      <c r="K19" s="157"/>
    </row>
    <row r="20" spans="1:11" s="20" customFormat="1" x14ac:dyDescent="0.2">
      <c r="A20" s="180" t="s">
        <v>77</v>
      </c>
      <c r="B20" s="180"/>
      <c r="C20" s="180"/>
      <c r="D20" s="180"/>
      <c r="E20" s="180"/>
      <c r="F20" s="180"/>
      <c r="G20" s="180"/>
      <c r="H20" s="180"/>
      <c r="I20" s="180"/>
      <c r="J20" s="180"/>
    </row>
    <row r="21" spans="1:11" s="20" customFormat="1" collapsed="1" x14ac:dyDescent="0.2"/>
    <row r="22" spans="1:11" s="20" customFormat="1" collapsed="1" x14ac:dyDescent="0.2"/>
    <row r="23" spans="1:11" s="20" customFormat="1" collapsed="1" x14ac:dyDescent="0.2"/>
    <row r="24" spans="1:11" s="20" customFormat="1" collapsed="1" x14ac:dyDescent="0.2"/>
    <row r="25" spans="1:11" s="20" customFormat="1" collapsed="1" x14ac:dyDescent="0.2"/>
    <row r="26" spans="1:11" s="20" customFormat="1" collapsed="1" x14ac:dyDescent="0.2"/>
    <row r="27" spans="1:11" s="20" customFormat="1" collapsed="1" x14ac:dyDescent="0.2"/>
    <row r="28" spans="1:11" s="20" customFormat="1" collapsed="1" x14ac:dyDescent="0.2"/>
    <row r="29" spans="1:11" s="20" customFormat="1" collapsed="1" x14ac:dyDescent="0.2"/>
    <row r="30" spans="1:11" s="20" customFormat="1" x14ac:dyDescent="0.2"/>
    <row r="31" spans="1:11" s="20" customFormat="1" x14ac:dyDescent="0.2"/>
    <row r="32" spans="1:11" s="29" customFormat="1" x14ac:dyDescent="0.2">
      <c r="C32" s="30"/>
      <c r="D32" s="30"/>
      <c r="E32" s="31"/>
      <c r="F32" s="31"/>
      <c r="G32" s="31"/>
      <c r="H32" s="31"/>
    </row>
    <row r="33" spans="3:8" s="29" customFormat="1" x14ac:dyDescent="0.2">
      <c r="C33" s="30"/>
      <c r="D33" s="30"/>
      <c r="E33" s="31"/>
      <c r="F33" s="31"/>
      <c r="G33" s="31"/>
      <c r="H33" s="31"/>
    </row>
    <row r="34" spans="3:8" s="29" customFormat="1" x14ac:dyDescent="0.2">
      <c r="C34" s="30"/>
      <c r="D34" s="30"/>
      <c r="E34" s="31"/>
      <c r="F34" s="31"/>
      <c r="G34" s="31"/>
      <c r="H34" s="31"/>
    </row>
    <row r="35" spans="3:8" s="29" customFormat="1" x14ac:dyDescent="0.2">
      <c r="C35" s="30"/>
      <c r="D35" s="30"/>
      <c r="E35" s="31"/>
      <c r="F35" s="31"/>
      <c r="G35" s="31"/>
      <c r="H35" s="31"/>
    </row>
    <row r="36" spans="3:8" s="29" customFormat="1" x14ac:dyDescent="0.2">
      <c r="C36" s="30"/>
      <c r="D36" s="30"/>
      <c r="E36" s="31"/>
      <c r="F36" s="31"/>
      <c r="G36" s="31"/>
      <c r="H36" s="31"/>
    </row>
    <row r="37" spans="3:8" s="29" customFormat="1" x14ac:dyDescent="0.2">
      <c r="C37" s="30"/>
      <c r="D37" s="30"/>
      <c r="E37" s="31"/>
      <c r="F37" s="31"/>
      <c r="G37" s="31"/>
      <c r="H37" s="31"/>
    </row>
    <row r="38" spans="3:8" s="29" customFormat="1" x14ac:dyDescent="0.2">
      <c r="C38" s="30"/>
      <c r="D38" s="30"/>
      <c r="E38" s="31"/>
      <c r="F38" s="31"/>
      <c r="G38" s="31"/>
      <c r="H38" s="31"/>
    </row>
    <row r="39" spans="3:8" s="29" customFormat="1" x14ac:dyDescent="0.2">
      <c r="C39" s="30"/>
      <c r="D39" s="30"/>
      <c r="E39" s="31"/>
      <c r="F39" s="31"/>
      <c r="G39" s="31"/>
      <c r="H39" s="31"/>
    </row>
    <row r="40" spans="3:8" s="29" customFormat="1" x14ac:dyDescent="0.2">
      <c r="C40" s="30"/>
      <c r="D40" s="30"/>
      <c r="E40" s="31"/>
      <c r="F40" s="31"/>
      <c r="G40" s="31"/>
      <c r="H40" s="31"/>
    </row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</sheetData>
  <mergeCells count="4">
    <mergeCell ref="A1:I1"/>
    <mergeCell ref="A2:A3"/>
    <mergeCell ref="E2:J2"/>
    <mergeCell ref="A20:J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99C0-952C-42AF-942D-80E308DD98CC}">
  <sheetPr>
    <tabColor indexed="42"/>
  </sheetPr>
  <dimension ref="A1:H68"/>
  <sheetViews>
    <sheetView zoomScale="80" workbookViewId="0">
      <selection activeCell="G18" sqref="G18"/>
    </sheetView>
  </sheetViews>
  <sheetFormatPr defaultRowHeight="14.25" x14ac:dyDescent="0.2"/>
  <cols>
    <col min="1" max="1" width="3.85546875" style="29" customWidth="1"/>
    <col min="2" max="2" width="64.4257812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81" t="s">
        <v>71</v>
      </c>
      <c r="B1" s="181"/>
      <c r="C1" s="181"/>
      <c r="D1" s="181"/>
      <c r="E1" s="181"/>
      <c r="F1" s="181"/>
      <c r="G1" s="181"/>
    </row>
    <row r="2" spans="1:8" ht="15.75" thickBot="1" x14ac:dyDescent="0.25">
      <c r="A2" s="177" t="s">
        <v>33</v>
      </c>
      <c r="B2" s="92"/>
      <c r="C2" s="182" t="s">
        <v>21</v>
      </c>
      <c r="D2" s="183"/>
      <c r="E2" s="182" t="s">
        <v>22</v>
      </c>
      <c r="F2" s="183"/>
      <c r="G2" s="93"/>
    </row>
    <row r="3" spans="1:8" ht="45.75" thickBot="1" x14ac:dyDescent="0.25">
      <c r="A3" s="178"/>
      <c r="B3" s="42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83</v>
      </c>
    </row>
    <row r="4" spans="1:8" ht="15" customHeight="1" x14ac:dyDescent="0.2">
      <c r="A4" s="21">
        <v>1</v>
      </c>
      <c r="B4" s="37" t="s">
        <v>65</v>
      </c>
      <c r="C4" s="38">
        <v>4149.5235500000008</v>
      </c>
      <c r="D4" s="98">
        <v>0.15569890815318529</v>
      </c>
      <c r="E4" s="39">
        <v>325</v>
      </c>
      <c r="F4" s="98">
        <v>0.12466436517069429</v>
      </c>
      <c r="G4" s="40">
        <v>3383.1259310305095</v>
      </c>
      <c r="H4" s="53"/>
    </row>
    <row r="5" spans="1:8" ht="14.25" customHeight="1" x14ac:dyDescent="0.2">
      <c r="A5" s="21">
        <v>2</v>
      </c>
      <c r="B5" s="37" t="s">
        <v>66</v>
      </c>
      <c r="C5" s="38">
        <v>455.60670999999991</v>
      </c>
      <c r="D5" s="98">
        <v>0.13501829875519494</v>
      </c>
      <c r="E5" s="39">
        <v>60</v>
      </c>
      <c r="F5" s="98">
        <v>0.11516314779270634</v>
      </c>
      <c r="G5" s="40">
        <v>389.44946846807966</v>
      </c>
      <c r="H5" s="53"/>
    </row>
    <row r="6" spans="1:8" x14ac:dyDescent="0.2">
      <c r="A6" s="21">
        <v>3</v>
      </c>
      <c r="B6" s="37" t="s">
        <v>90</v>
      </c>
      <c r="C6" s="38">
        <v>480.4188900000006</v>
      </c>
      <c r="D6" s="98">
        <v>3.672370087223055E-2</v>
      </c>
      <c r="E6" s="39">
        <v>71</v>
      </c>
      <c r="F6" s="98">
        <v>5.3319315109642534E-3</v>
      </c>
      <c r="G6" s="40">
        <v>71.939902223044328</v>
      </c>
    </row>
    <row r="7" spans="1:8" x14ac:dyDescent="0.2">
      <c r="A7" s="21">
        <v>4</v>
      </c>
      <c r="B7" s="37" t="s">
        <v>95</v>
      </c>
      <c r="C7" s="38">
        <v>460.86156000000238</v>
      </c>
      <c r="D7" s="98">
        <v>1.2898308582309998E-2</v>
      </c>
      <c r="E7" s="39">
        <v>0</v>
      </c>
      <c r="F7" s="98">
        <v>0</v>
      </c>
      <c r="G7" s="40">
        <v>0</v>
      </c>
    </row>
    <row r="8" spans="1:8" x14ac:dyDescent="0.2">
      <c r="A8" s="21">
        <v>5</v>
      </c>
      <c r="B8" s="37" t="s">
        <v>49</v>
      </c>
      <c r="C8" s="38">
        <v>133.86231000000052</v>
      </c>
      <c r="D8" s="98">
        <v>1.2050137027344853E-2</v>
      </c>
      <c r="E8" s="39">
        <v>0</v>
      </c>
      <c r="F8" s="98">
        <v>0</v>
      </c>
      <c r="G8" s="40">
        <v>0</v>
      </c>
    </row>
    <row r="9" spans="1:8" x14ac:dyDescent="0.2">
      <c r="A9" s="21">
        <v>6</v>
      </c>
      <c r="B9" s="37" t="s">
        <v>52</v>
      </c>
      <c r="C9" s="38">
        <v>49.74521999999974</v>
      </c>
      <c r="D9" s="98">
        <v>7.0871026825856118E-3</v>
      </c>
      <c r="E9" s="39">
        <v>0</v>
      </c>
      <c r="F9" s="98">
        <v>0</v>
      </c>
      <c r="G9" s="40">
        <v>0</v>
      </c>
    </row>
    <row r="10" spans="1:8" x14ac:dyDescent="0.2">
      <c r="A10" s="21">
        <v>7</v>
      </c>
      <c r="B10" s="37" t="s">
        <v>50</v>
      </c>
      <c r="C10" s="38">
        <v>40.713620000000112</v>
      </c>
      <c r="D10" s="98">
        <v>7.7278335117957637E-3</v>
      </c>
      <c r="E10" s="39">
        <v>0</v>
      </c>
      <c r="F10" s="98">
        <v>0</v>
      </c>
      <c r="G10" s="40">
        <v>0</v>
      </c>
      <c r="H10" s="53"/>
    </row>
    <row r="11" spans="1:8" x14ac:dyDescent="0.2">
      <c r="A11" s="21">
        <v>8</v>
      </c>
      <c r="B11" s="37" t="s">
        <v>64</v>
      </c>
      <c r="C11" s="38">
        <v>36.670650000000371</v>
      </c>
      <c r="D11" s="98">
        <v>3.6561380537565732E-3</v>
      </c>
      <c r="E11" s="39">
        <v>0</v>
      </c>
      <c r="F11" s="98">
        <v>0</v>
      </c>
      <c r="G11" s="40">
        <v>0</v>
      </c>
    </row>
    <row r="12" spans="1:8" x14ac:dyDescent="0.2">
      <c r="A12" s="21">
        <v>9</v>
      </c>
      <c r="B12" s="37" t="s">
        <v>17</v>
      </c>
      <c r="C12" s="38">
        <v>8.4886800000000502</v>
      </c>
      <c r="D12" s="98">
        <v>8.1948238591222668E-3</v>
      </c>
      <c r="E12" s="39">
        <v>0</v>
      </c>
      <c r="F12" s="98">
        <v>0</v>
      </c>
      <c r="G12" s="40">
        <v>0</v>
      </c>
    </row>
    <row r="13" spans="1:8" x14ac:dyDescent="0.2">
      <c r="A13" s="21">
        <v>10</v>
      </c>
      <c r="B13" s="37" t="s">
        <v>96</v>
      </c>
      <c r="C13" s="38">
        <v>5.2713900000001299</v>
      </c>
      <c r="D13" s="98">
        <v>4.109726875176278E-3</v>
      </c>
      <c r="E13" s="39">
        <v>0</v>
      </c>
      <c r="F13" s="98">
        <v>0</v>
      </c>
      <c r="G13" s="40">
        <v>0</v>
      </c>
    </row>
    <row r="14" spans="1:8" x14ac:dyDescent="0.2">
      <c r="A14" s="21">
        <v>11</v>
      </c>
      <c r="B14" s="37" t="s">
        <v>63</v>
      </c>
      <c r="C14" s="38">
        <v>4.8450899999998507</v>
      </c>
      <c r="D14" s="98">
        <v>1.4831853391349113E-3</v>
      </c>
      <c r="E14" s="39">
        <v>0</v>
      </c>
      <c r="F14" s="98">
        <v>0</v>
      </c>
      <c r="G14" s="40">
        <v>0</v>
      </c>
    </row>
    <row r="15" spans="1:8" x14ac:dyDescent="0.2">
      <c r="A15" s="21">
        <v>12</v>
      </c>
      <c r="B15" s="37" t="s">
        <v>101</v>
      </c>
      <c r="C15" s="38">
        <v>-2.1496000000000932</v>
      </c>
      <c r="D15" s="98">
        <v>-7.2344355281031851E-4</v>
      </c>
      <c r="E15" s="39">
        <v>0</v>
      </c>
      <c r="F15" s="98">
        <v>0</v>
      </c>
      <c r="G15" s="40">
        <v>0</v>
      </c>
    </row>
    <row r="16" spans="1:8" x14ac:dyDescent="0.2">
      <c r="A16" s="21">
        <v>13</v>
      </c>
      <c r="B16" s="37" t="s">
        <v>59</v>
      </c>
      <c r="C16" s="38">
        <v>-9.0123000000002786</v>
      </c>
      <c r="D16" s="98">
        <v>-2.4058699607145298E-3</v>
      </c>
      <c r="E16" s="39">
        <v>0</v>
      </c>
      <c r="F16" s="98">
        <v>0</v>
      </c>
      <c r="G16" s="40">
        <v>0</v>
      </c>
    </row>
    <row r="17" spans="1:8" x14ac:dyDescent="0.2">
      <c r="A17" s="21">
        <v>14</v>
      </c>
      <c r="B17" s="37" t="s">
        <v>67</v>
      </c>
      <c r="C17" s="38">
        <v>-42.507699999999957</v>
      </c>
      <c r="D17" s="98">
        <v>-2.5380663226583684E-2</v>
      </c>
      <c r="E17" s="39">
        <v>0</v>
      </c>
      <c r="F17" s="98">
        <v>0</v>
      </c>
      <c r="G17" s="40">
        <v>0</v>
      </c>
    </row>
    <row r="18" spans="1:8" x14ac:dyDescent="0.2">
      <c r="A18" s="21">
        <v>15</v>
      </c>
      <c r="B18" s="37" t="s">
        <v>15</v>
      </c>
      <c r="C18" s="38">
        <v>743.60029000000657</v>
      </c>
      <c r="D18" s="98">
        <v>8.3575998518155264E-3</v>
      </c>
      <c r="E18" s="39">
        <v>-34</v>
      </c>
      <c r="F18" s="98">
        <v>-3.273637589062199E-3</v>
      </c>
      <c r="G18" s="40">
        <v>-293.83035937737878</v>
      </c>
    </row>
    <row r="19" spans="1:8" ht="15.75" thickBot="1" x14ac:dyDescent="0.25">
      <c r="A19" s="91"/>
      <c r="B19" s="94" t="s">
        <v>40</v>
      </c>
      <c r="C19" s="95">
        <v>6515.938360000011</v>
      </c>
      <c r="D19" s="99">
        <v>3.027652449743224E-2</v>
      </c>
      <c r="E19" s="96">
        <v>422</v>
      </c>
      <c r="F19" s="99">
        <v>7.4544632980736046E-5</v>
      </c>
      <c r="G19" s="97">
        <v>3550.6849423442545</v>
      </c>
      <c r="H19" s="53"/>
    </row>
    <row r="20" spans="1:8" ht="15" x14ac:dyDescent="0.2">
      <c r="B20" s="168"/>
      <c r="C20" s="134"/>
      <c r="D20" s="169"/>
      <c r="E20" s="170"/>
      <c r="F20" s="169"/>
      <c r="G20" s="134"/>
      <c r="H20" s="53"/>
    </row>
    <row r="21" spans="1:8" ht="15" x14ac:dyDescent="0.2">
      <c r="B21" s="168"/>
      <c r="C21" s="134"/>
      <c r="D21" s="169"/>
      <c r="E21" s="170"/>
      <c r="F21" s="169"/>
      <c r="G21" s="134"/>
      <c r="H21" s="53"/>
    </row>
    <row r="22" spans="1:8" ht="15" x14ac:dyDescent="0.2">
      <c r="B22" s="168"/>
      <c r="C22" s="134"/>
      <c r="D22" s="169"/>
      <c r="E22" s="170"/>
      <c r="F22" s="169"/>
      <c r="G22" s="134"/>
      <c r="H22" s="53"/>
    </row>
    <row r="23" spans="1:8" x14ac:dyDescent="0.2">
      <c r="B23" s="68"/>
      <c r="C23" s="69"/>
      <c r="D23" s="70"/>
      <c r="E23" s="71"/>
      <c r="F23" s="70"/>
      <c r="G23" s="69"/>
      <c r="H23" s="53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82"/>
      <c r="C48" s="82"/>
      <c r="D48" s="82"/>
      <c r="E48" s="82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20</v>
      </c>
      <c r="C56" s="35" t="s">
        <v>46</v>
      </c>
      <c r="D56" s="35" t="s">
        <v>47</v>
      </c>
      <c r="E56" s="59" t="s">
        <v>44</v>
      </c>
      <c r="F56"/>
    </row>
    <row r="57" spans="2:6" x14ac:dyDescent="0.2">
      <c r="B57" s="37" t="str">
        <f t="shared" ref="B57:D61" si="0">B4</f>
        <v>УНIВЕР.УА/Михайло Грушевський: Фонд Державних Паперiв</v>
      </c>
      <c r="C57" s="38">
        <f t="shared" si="0"/>
        <v>4149.5235500000008</v>
      </c>
      <c r="D57" s="98">
        <f t="shared" si="0"/>
        <v>0.15569890815318529</v>
      </c>
      <c r="E57" s="40">
        <f>G4</f>
        <v>3383.1259310305095</v>
      </c>
    </row>
    <row r="58" spans="2:6" x14ac:dyDescent="0.2">
      <c r="B58" s="37" t="str">
        <f t="shared" si="0"/>
        <v>УНIВЕР.УА/Тарас Шевченко: Фонд Заощаджень</v>
      </c>
      <c r="C58" s="38">
        <f t="shared" si="0"/>
        <v>455.60670999999991</v>
      </c>
      <c r="D58" s="98">
        <f t="shared" si="0"/>
        <v>0.13501829875519494</v>
      </c>
      <c r="E58" s="40">
        <f>G5</f>
        <v>389.44946846807966</v>
      </c>
    </row>
    <row r="59" spans="2:6" x14ac:dyDescent="0.2">
      <c r="B59" s="37" t="str">
        <f t="shared" si="0"/>
        <v>КІНТО-Казначейський</v>
      </c>
      <c r="C59" s="38">
        <f t="shared" si="0"/>
        <v>480.4188900000006</v>
      </c>
      <c r="D59" s="98">
        <f t="shared" si="0"/>
        <v>3.672370087223055E-2</v>
      </c>
      <c r="E59" s="40">
        <f>G6</f>
        <v>71.939902223044328</v>
      </c>
    </row>
    <row r="60" spans="2:6" x14ac:dyDescent="0.2">
      <c r="B60" s="37" t="str">
        <f t="shared" si="0"/>
        <v>КІНТО-Класичний</v>
      </c>
      <c r="C60" s="38">
        <f t="shared" si="0"/>
        <v>460.86156000000238</v>
      </c>
      <c r="D60" s="98">
        <f t="shared" si="0"/>
        <v>1.2898308582309998E-2</v>
      </c>
      <c r="E60" s="40">
        <f>G7</f>
        <v>0</v>
      </c>
    </row>
    <row r="61" spans="2:6" x14ac:dyDescent="0.2">
      <c r="B61" s="126" t="str">
        <f t="shared" si="0"/>
        <v>ОТП Фонд Акцій</v>
      </c>
      <c r="C61" s="127">
        <f t="shared" si="0"/>
        <v>133.86231000000052</v>
      </c>
      <c r="D61" s="128">
        <f t="shared" si="0"/>
        <v>1.2050137027344853E-2</v>
      </c>
      <c r="E61" s="129">
        <f>G8</f>
        <v>0</v>
      </c>
    </row>
    <row r="62" spans="2:6" x14ac:dyDescent="0.2">
      <c r="B62" s="122" t="str">
        <f t="shared" ref="B62:D65" si="1">B14</f>
        <v>КІНТО-Еквіті</v>
      </c>
      <c r="C62" s="123">
        <f t="shared" si="1"/>
        <v>4.8450899999998507</v>
      </c>
      <c r="D62" s="124">
        <f t="shared" si="1"/>
        <v>1.4831853391349113E-3</v>
      </c>
      <c r="E62" s="125">
        <f>G14</f>
        <v>0</v>
      </c>
    </row>
    <row r="63" spans="2:6" x14ac:dyDescent="0.2">
      <c r="B63" s="122" t="str">
        <f t="shared" si="1"/>
        <v>Софіївський</v>
      </c>
      <c r="C63" s="123">
        <f t="shared" si="1"/>
        <v>-2.1496000000000932</v>
      </c>
      <c r="D63" s="124">
        <f t="shared" si="1"/>
        <v>-7.2344355281031851E-4</v>
      </c>
      <c r="E63" s="125">
        <f>G15</f>
        <v>0</v>
      </c>
    </row>
    <row r="64" spans="2:6" x14ac:dyDescent="0.2">
      <c r="B64" s="122" t="str">
        <f t="shared" si="1"/>
        <v>ВСІ</v>
      </c>
      <c r="C64" s="123">
        <f t="shared" si="1"/>
        <v>-9.0123000000002786</v>
      </c>
      <c r="D64" s="124">
        <f t="shared" si="1"/>
        <v>-2.4058699607145298E-3</v>
      </c>
      <c r="E64" s="125">
        <f>G16</f>
        <v>0</v>
      </c>
    </row>
    <row r="65" spans="2:5" x14ac:dyDescent="0.2">
      <c r="B65" s="122" t="str">
        <f t="shared" si="1"/>
        <v>УНІВЕР.УА/Володимир Великий: Фонд Збалансований</v>
      </c>
      <c r="C65" s="123">
        <f t="shared" si="1"/>
        <v>-42.507699999999957</v>
      </c>
      <c r="D65" s="124">
        <f t="shared" si="1"/>
        <v>-2.5380663226583684E-2</v>
      </c>
      <c r="E65" s="125">
        <f>G17</f>
        <v>0</v>
      </c>
    </row>
    <row r="66" spans="2:5" x14ac:dyDescent="0.2">
      <c r="B66" s="122" t="str">
        <f>B18</f>
        <v>ОТП Класичний</v>
      </c>
      <c r="C66" s="123">
        <f>C18</f>
        <v>743.60029000000657</v>
      </c>
      <c r="D66" s="124">
        <f>D18</f>
        <v>8.3575998518155264E-3</v>
      </c>
      <c r="E66" s="125">
        <f>G18</f>
        <v>-293.83035937737878</v>
      </c>
    </row>
    <row r="67" spans="2:5" x14ac:dyDescent="0.2">
      <c r="B67" s="135" t="s">
        <v>45</v>
      </c>
      <c r="C67" s="136">
        <f>C19-SUM(C57:C66)</f>
        <v>140.88956000000053</v>
      </c>
      <c r="D67" s="137"/>
      <c r="E67" s="136">
        <f>G19-SUM(E57:E66)</f>
        <v>0</v>
      </c>
    </row>
    <row r="68" spans="2:5" ht="15" x14ac:dyDescent="0.2">
      <c r="B68" s="133" t="s">
        <v>40</v>
      </c>
      <c r="C68" s="134">
        <f>SUM(C57:C67)</f>
        <v>6515.938360000011</v>
      </c>
      <c r="D68" s="134"/>
      <c r="E68" s="134">
        <f>SUM(E57:E67)</f>
        <v>3550.6849423442545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65CD-546A-49A9-93B0-81BA1559A037}">
  <sheetPr>
    <tabColor indexed="42"/>
  </sheetPr>
  <dimension ref="A1:C105"/>
  <sheetViews>
    <sheetView zoomScale="80" workbookViewId="0">
      <selection activeCell="B4" sqref="B4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20</v>
      </c>
      <c r="B1" s="67" t="s">
        <v>69</v>
      </c>
      <c r="C1" s="10"/>
    </row>
    <row r="2" spans="1:3" ht="14.25" x14ac:dyDescent="0.2">
      <c r="A2" s="138" t="s">
        <v>67</v>
      </c>
      <c r="B2" s="145">
        <v>-2.5380657108443172E-2</v>
      </c>
      <c r="C2" s="10"/>
    </row>
    <row r="3" spans="1:3" ht="14.25" x14ac:dyDescent="0.2">
      <c r="A3" s="138" t="s">
        <v>59</v>
      </c>
      <c r="B3" s="146">
        <v>-2.4058563600172223E-3</v>
      </c>
      <c r="C3" s="10"/>
    </row>
    <row r="4" spans="1:3" ht="14.25" x14ac:dyDescent="0.2">
      <c r="A4" s="138" t="s">
        <v>101</v>
      </c>
      <c r="B4" s="146">
        <v>-7.2342278375026048E-4</v>
      </c>
      <c r="C4" s="10"/>
    </row>
    <row r="5" spans="1:3" ht="14.25" x14ac:dyDescent="0.2">
      <c r="A5" s="139" t="s">
        <v>63</v>
      </c>
      <c r="B5" s="147">
        <v>1.4831892396895974E-3</v>
      </c>
      <c r="C5" s="10"/>
    </row>
    <row r="6" spans="1:3" ht="14.25" x14ac:dyDescent="0.2">
      <c r="A6" s="138" t="s">
        <v>64</v>
      </c>
      <c r="B6" s="146">
        <v>3.6560933020599595E-3</v>
      </c>
      <c r="C6" s="10"/>
    </row>
    <row r="7" spans="1:3" ht="14.25" x14ac:dyDescent="0.2">
      <c r="A7" s="138" t="s">
        <v>96</v>
      </c>
      <c r="B7" s="146">
        <v>4.1094186378041186E-3</v>
      </c>
      <c r="C7" s="10"/>
    </row>
    <row r="8" spans="1:3" ht="14.25" x14ac:dyDescent="0.2">
      <c r="A8" s="138" t="s">
        <v>52</v>
      </c>
      <c r="B8" s="146">
        <v>7.0872443893392756E-3</v>
      </c>
      <c r="C8" s="10"/>
    </row>
    <row r="9" spans="1:3" ht="14.25" x14ac:dyDescent="0.2">
      <c r="A9" s="138" t="s">
        <v>50</v>
      </c>
      <c r="B9" s="146">
        <v>7.728048838534729E-3</v>
      </c>
      <c r="C9" s="10"/>
    </row>
    <row r="10" spans="1:3" ht="14.25" x14ac:dyDescent="0.2">
      <c r="A10" s="139" t="s">
        <v>17</v>
      </c>
      <c r="B10" s="147">
        <v>8.1948013570507516E-3</v>
      </c>
      <c r="C10" s="10"/>
    </row>
    <row r="11" spans="1:3" ht="14.25" x14ac:dyDescent="0.2">
      <c r="A11" s="138" t="s">
        <v>49</v>
      </c>
      <c r="B11" s="146">
        <v>0.01</v>
      </c>
      <c r="C11" s="10"/>
    </row>
    <row r="12" spans="1:3" ht="14.25" x14ac:dyDescent="0.2">
      <c r="A12" s="138" t="s">
        <v>15</v>
      </c>
      <c r="B12" s="146">
        <v>1.1669713375870527E-2</v>
      </c>
      <c r="C12" s="10"/>
    </row>
    <row r="13" spans="1:3" ht="14.25" x14ac:dyDescent="0.2">
      <c r="A13" s="138" t="s">
        <v>95</v>
      </c>
      <c r="B13" s="146">
        <v>1.2898238675148832E-2</v>
      </c>
      <c r="C13" s="10"/>
    </row>
    <row r="14" spans="1:3" ht="14.25" x14ac:dyDescent="0.2">
      <c r="A14" s="138" t="s">
        <v>66</v>
      </c>
      <c r="B14" s="146">
        <v>1.7804702024341035E-2</v>
      </c>
      <c r="C14" s="10"/>
    </row>
    <row r="15" spans="1:3" ht="14.25" x14ac:dyDescent="0.2">
      <c r="A15" s="138" t="s">
        <v>65</v>
      </c>
      <c r="B15" s="146">
        <v>2.7594489700451641E-2</v>
      </c>
      <c r="C15" s="10"/>
    </row>
    <row r="16" spans="1:3" ht="14.25" x14ac:dyDescent="0.2">
      <c r="A16" s="138" t="s">
        <v>90</v>
      </c>
      <c r="B16" s="146">
        <v>3.1225252588998886E-2</v>
      </c>
      <c r="C16" s="10"/>
    </row>
    <row r="17" spans="1:3" ht="14.25" x14ac:dyDescent="0.2">
      <c r="A17" s="140" t="s">
        <v>25</v>
      </c>
      <c r="B17" s="145">
        <v>7.6627503918052474E-3</v>
      </c>
      <c r="C17" s="10"/>
    </row>
    <row r="18" spans="1:3" ht="14.25" x14ac:dyDescent="0.2">
      <c r="A18" s="140" t="s">
        <v>1</v>
      </c>
      <c r="B18" s="145">
        <v>5.26250400507422E-3</v>
      </c>
      <c r="C18" s="10"/>
    </row>
    <row r="19" spans="1:3" ht="14.25" x14ac:dyDescent="0.2">
      <c r="A19" s="140" t="s">
        <v>117</v>
      </c>
      <c r="B19" s="145">
        <v>-2.300792423560416E-2</v>
      </c>
      <c r="C19" s="57"/>
    </row>
    <row r="20" spans="1:3" ht="14.25" x14ac:dyDescent="0.2">
      <c r="A20" s="140" t="s">
        <v>26</v>
      </c>
      <c r="B20" s="145">
        <v>2.0727610672542029E-2</v>
      </c>
      <c r="C20" s="9"/>
    </row>
    <row r="21" spans="1:3" ht="14.25" x14ac:dyDescent="0.2">
      <c r="A21" s="140" t="s">
        <v>27</v>
      </c>
      <c r="B21" s="145">
        <v>5.7570016815176039E-3</v>
      </c>
      <c r="C21" s="77"/>
    </row>
    <row r="22" spans="1:3" ht="14.25" x14ac:dyDescent="0.2">
      <c r="A22" s="140" t="s">
        <v>28</v>
      </c>
      <c r="B22" s="145">
        <v>1.1861917808219179E-2</v>
      </c>
      <c r="C22" s="10"/>
    </row>
    <row r="23" spans="1:3" ht="15" thickBot="1" x14ac:dyDescent="0.25">
      <c r="A23" s="141" t="s">
        <v>93</v>
      </c>
      <c r="B23" s="148">
        <v>6.3360360089264489E-2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DF1BA9F7-AA03-45D2-AC08-445240B1364E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B04A-676B-4486-A603-0E1441728B0B}">
  <sheetPr>
    <tabColor indexed="22"/>
    <pageSetUpPr fitToPage="1"/>
  </sheetPr>
  <dimension ref="A1:M4"/>
  <sheetViews>
    <sheetView topLeftCell="B1" zoomScale="80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47.85546875" style="29" bestFit="1" customWidth="1"/>
    <col min="10" max="10" width="34.7109375" style="29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72" t="s">
        <v>86</v>
      </c>
      <c r="B1" s="172"/>
      <c r="C1" s="172"/>
      <c r="D1" s="172"/>
      <c r="E1" s="172"/>
      <c r="F1" s="172"/>
      <c r="G1" s="172"/>
      <c r="H1" s="172"/>
      <c r="I1" s="172"/>
      <c r="J1" s="172"/>
      <c r="K1" s="13"/>
      <c r="L1" s="14"/>
      <c r="M1" s="14"/>
    </row>
    <row r="2" spans="1:13" ht="30.75" thickBot="1" x14ac:dyDescent="0.25">
      <c r="A2" s="15" t="s">
        <v>33</v>
      </c>
      <c r="B2" s="15" t="s">
        <v>20</v>
      </c>
      <c r="C2" s="44" t="s">
        <v>30</v>
      </c>
      <c r="D2" s="44" t="s">
        <v>31</v>
      </c>
      <c r="E2" s="44" t="s">
        <v>34</v>
      </c>
      <c r="F2" s="44" t="s">
        <v>35</v>
      </c>
      <c r="G2" s="44" t="s">
        <v>36</v>
      </c>
      <c r="H2" s="44" t="s">
        <v>10</v>
      </c>
      <c r="I2" s="44" t="s">
        <v>11</v>
      </c>
      <c r="J2" s="25" t="s">
        <v>12</v>
      </c>
    </row>
    <row r="3" spans="1:13" x14ac:dyDescent="0.2">
      <c r="A3" s="21">
        <v>1</v>
      </c>
      <c r="B3" s="85" t="s">
        <v>19</v>
      </c>
      <c r="C3" s="111" t="s">
        <v>19</v>
      </c>
      <c r="D3" s="112" t="s">
        <v>19</v>
      </c>
      <c r="E3" s="86" t="s">
        <v>19</v>
      </c>
      <c r="F3" s="87" t="s">
        <v>19</v>
      </c>
      <c r="G3" s="86" t="s">
        <v>19</v>
      </c>
      <c r="H3" s="52" t="s">
        <v>19</v>
      </c>
      <c r="I3" s="85" t="s">
        <v>19</v>
      </c>
      <c r="J3" s="88" t="s">
        <v>19</v>
      </c>
    </row>
    <row r="4" spans="1:13" ht="15.75" thickBot="1" x14ac:dyDescent="0.25">
      <c r="A4" s="173" t="s">
        <v>40</v>
      </c>
      <c r="B4" s="174"/>
      <c r="C4" s="113" t="s">
        <v>41</v>
      </c>
      <c r="D4" s="113" t="s">
        <v>41</v>
      </c>
      <c r="E4" s="100">
        <f>SUM(E3:E3)</f>
        <v>0</v>
      </c>
      <c r="F4" s="101">
        <f>SUM(F3:F3)</f>
        <v>0</v>
      </c>
      <c r="G4" s="113" t="s">
        <v>41</v>
      </c>
      <c r="H4" s="113" t="s">
        <v>41</v>
      </c>
      <c r="I4" s="113" t="s">
        <v>41</v>
      </c>
      <c r="J4" s="113" t="s">
        <v>41</v>
      </c>
    </row>
  </sheetData>
  <mergeCells count="2">
    <mergeCell ref="A1:J1"/>
    <mergeCell ref="A4:B4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4736-F1CE-49DB-838B-07423EADE4EC}">
  <sheetPr>
    <tabColor indexed="22"/>
  </sheetPr>
  <dimension ref="A1:J26"/>
  <sheetViews>
    <sheetView zoomScale="80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 x14ac:dyDescent="0.25">
      <c r="A1" s="184" t="s">
        <v>78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customFormat="1" ht="15.75" customHeight="1" thickBot="1" x14ac:dyDescent="0.25">
      <c r="A2" s="177" t="s">
        <v>33</v>
      </c>
      <c r="B2" s="104"/>
      <c r="C2" s="105"/>
      <c r="D2" s="106"/>
      <c r="E2" s="179" t="s">
        <v>57</v>
      </c>
      <c r="F2" s="179"/>
      <c r="G2" s="179"/>
      <c r="H2" s="179"/>
      <c r="I2" s="179"/>
      <c r="J2" s="179"/>
    </row>
    <row r="3" spans="1:10" customFormat="1" ht="75.75" thickBot="1" x14ac:dyDescent="0.25">
      <c r="A3" s="178"/>
      <c r="B3" s="107" t="s">
        <v>20</v>
      </c>
      <c r="C3" s="26" t="s">
        <v>8</v>
      </c>
      <c r="D3" s="26" t="s">
        <v>9</v>
      </c>
      <c r="E3" s="17" t="s">
        <v>75</v>
      </c>
      <c r="F3" s="17" t="s">
        <v>84</v>
      </c>
      <c r="G3" s="17" t="s">
        <v>88</v>
      </c>
      <c r="H3" s="17" t="s">
        <v>89</v>
      </c>
      <c r="I3" s="17" t="s">
        <v>42</v>
      </c>
      <c r="J3" s="17" t="s">
        <v>76</v>
      </c>
    </row>
    <row r="4" spans="1:10" customFormat="1" collapsed="1" x14ac:dyDescent="0.2">
      <c r="A4" s="21">
        <v>1</v>
      </c>
      <c r="B4" s="27" t="s">
        <v>19</v>
      </c>
      <c r="C4" s="108" t="s">
        <v>19</v>
      </c>
      <c r="D4" s="108" t="s">
        <v>19</v>
      </c>
      <c r="E4" s="102" t="s">
        <v>19</v>
      </c>
      <c r="F4" s="102" t="s">
        <v>19</v>
      </c>
      <c r="G4" s="102" t="s">
        <v>19</v>
      </c>
      <c r="H4" s="102" t="s">
        <v>19</v>
      </c>
      <c r="I4" s="102" t="s">
        <v>19</v>
      </c>
      <c r="J4" s="109" t="s">
        <v>19</v>
      </c>
    </row>
    <row r="5" spans="1:10" ht="15.75" thickBot="1" x14ac:dyDescent="0.25">
      <c r="A5" s="149"/>
      <c r="B5" s="154" t="s">
        <v>91</v>
      </c>
      <c r="C5" s="155" t="s">
        <v>41</v>
      </c>
      <c r="D5" s="155" t="s">
        <v>41</v>
      </c>
      <c r="E5" s="156" t="s">
        <v>19</v>
      </c>
      <c r="F5" s="156" t="s">
        <v>19</v>
      </c>
      <c r="G5" s="156" t="s">
        <v>19</v>
      </c>
      <c r="H5" s="156" t="s">
        <v>19</v>
      </c>
      <c r="I5" s="155" t="s">
        <v>41</v>
      </c>
      <c r="J5" s="156" t="s">
        <v>19</v>
      </c>
    </row>
    <row r="6" spans="1:10" ht="15" thickBot="1" x14ac:dyDescent="0.25">
      <c r="A6" s="185" t="s">
        <v>77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0" x14ac:dyDescent="0.2">
      <c r="B7" s="29"/>
      <c r="C7" s="30"/>
      <c r="D7" s="30"/>
      <c r="E7" s="29"/>
      <c r="F7" s="29"/>
      <c r="G7" s="29"/>
      <c r="H7" s="29"/>
      <c r="I7" s="29"/>
    </row>
    <row r="8" spans="1:10" x14ac:dyDescent="0.2">
      <c r="B8" s="29"/>
      <c r="C8" s="30"/>
      <c r="D8" s="30"/>
      <c r="E8" s="29"/>
      <c r="F8" s="29"/>
      <c r="G8" s="29"/>
      <c r="H8" s="29"/>
      <c r="I8" s="29"/>
    </row>
    <row r="9" spans="1:10" x14ac:dyDescent="0.2">
      <c r="B9" s="29"/>
      <c r="C9" s="30"/>
      <c r="D9" s="30"/>
      <c r="E9" s="119"/>
      <c r="F9" s="29"/>
      <c r="G9" s="29"/>
      <c r="H9" s="29"/>
      <c r="I9" s="29"/>
    </row>
    <row r="10" spans="1:10" x14ac:dyDescent="0.2">
      <c r="B10" s="29"/>
      <c r="C10" s="30"/>
      <c r="D10" s="30"/>
      <c r="E10" s="29"/>
      <c r="F10" s="29"/>
      <c r="G10" s="29"/>
      <c r="H10" s="29"/>
      <c r="I10" s="29"/>
    </row>
    <row r="11" spans="1:10" x14ac:dyDescent="0.2">
      <c r="B11" s="29"/>
      <c r="C11" s="30"/>
      <c r="D11" s="30"/>
      <c r="E11" s="29"/>
      <c r="F11" s="29"/>
      <c r="G11" s="29"/>
      <c r="H11" s="29"/>
      <c r="I11" s="29"/>
    </row>
    <row r="12" spans="1:10" x14ac:dyDescent="0.2">
      <c r="B12" s="29"/>
      <c r="C12" s="30"/>
      <c r="D12" s="30"/>
      <c r="E12" s="29"/>
      <c r="F12" s="29"/>
      <c r="G12" s="29"/>
      <c r="H12" s="29"/>
      <c r="I12" s="29"/>
    </row>
    <row r="13" spans="1:10" x14ac:dyDescent="0.2">
      <c r="B13" s="29"/>
      <c r="C13" s="30"/>
      <c r="D13" s="30"/>
      <c r="E13" s="29"/>
      <c r="F13" s="29"/>
      <c r="G13" s="29"/>
      <c r="H13" s="29"/>
      <c r="I13" s="29"/>
    </row>
    <row r="14" spans="1:10" x14ac:dyDescent="0.2">
      <c r="B14" s="29"/>
      <c r="C14" s="30"/>
      <c r="D14" s="30"/>
      <c r="E14" s="29"/>
      <c r="F14" s="29"/>
      <c r="G14" s="29"/>
      <c r="H14" s="29"/>
      <c r="I14" s="29"/>
    </row>
    <row r="15" spans="1:10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4">
    <mergeCell ref="A2:A3"/>
    <mergeCell ref="A1:J1"/>
    <mergeCell ref="E2:J2"/>
    <mergeCell ref="A6:J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09D6-F7F0-4917-B90A-518B9E3ABBFC}">
  <sheetPr>
    <tabColor indexed="22"/>
  </sheetPr>
  <dimension ref="A1:I40"/>
  <sheetViews>
    <sheetView zoomScale="80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1" customFormat="1" ht="16.5" thickBot="1" x14ac:dyDescent="0.25">
      <c r="A1" s="181" t="s">
        <v>72</v>
      </c>
      <c r="B1" s="181"/>
      <c r="C1" s="181"/>
      <c r="D1" s="181"/>
      <c r="E1" s="181"/>
      <c r="F1" s="181"/>
      <c r="G1" s="181"/>
    </row>
    <row r="2" spans="1:7" s="31" customFormat="1" ht="15.75" customHeight="1" thickBot="1" x14ac:dyDescent="0.25">
      <c r="A2" s="177" t="s">
        <v>33</v>
      </c>
      <c r="B2" s="92"/>
      <c r="C2" s="182" t="s">
        <v>21</v>
      </c>
      <c r="D2" s="183"/>
      <c r="E2" s="182" t="s">
        <v>22</v>
      </c>
      <c r="F2" s="183"/>
      <c r="G2" s="93"/>
    </row>
    <row r="3" spans="1:7" s="31" customFormat="1" ht="45.75" thickBot="1" x14ac:dyDescent="0.25">
      <c r="A3" s="178"/>
      <c r="B3" s="35" t="s">
        <v>20</v>
      </c>
      <c r="C3" s="35" t="s">
        <v>43</v>
      </c>
      <c r="D3" s="35" t="s">
        <v>23</v>
      </c>
      <c r="E3" s="35" t="s">
        <v>24</v>
      </c>
      <c r="F3" s="35" t="s">
        <v>23</v>
      </c>
      <c r="G3" s="36" t="s">
        <v>83</v>
      </c>
    </row>
    <row r="4" spans="1:7" s="31" customFormat="1" x14ac:dyDescent="0.2">
      <c r="A4" s="21">
        <v>1</v>
      </c>
      <c r="B4" s="37" t="s">
        <v>19</v>
      </c>
      <c r="C4" s="38" t="s">
        <v>19</v>
      </c>
      <c r="D4" s="102" t="s">
        <v>104</v>
      </c>
      <c r="E4" s="39" t="s">
        <v>19</v>
      </c>
      <c r="F4" s="102" t="s">
        <v>19</v>
      </c>
      <c r="G4" s="40" t="s">
        <v>19</v>
      </c>
    </row>
    <row r="5" spans="1:7" s="31" customFormat="1" ht="15.75" thickBot="1" x14ac:dyDescent="0.25">
      <c r="A5" s="115"/>
      <c r="B5" s="94" t="s">
        <v>40</v>
      </c>
      <c r="C5" s="116" t="s">
        <v>19</v>
      </c>
      <c r="D5" s="99" t="s">
        <v>104</v>
      </c>
      <c r="E5" s="96" t="s">
        <v>19</v>
      </c>
      <c r="F5" s="99" t="s">
        <v>19</v>
      </c>
      <c r="G5" s="97" t="s">
        <v>19</v>
      </c>
    </row>
    <row r="6" spans="1:7" s="31" customFormat="1" ht="15" x14ac:dyDescent="0.2">
      <c r="A6" s="149"/>
      <c r="B6" s="168"/>
      <c r="C6" s="134"/>
      <c r="D6" s="169"/>
      <c r="E6" s="170"/>
      <c r="F6" s="169"/>
      <c r="G6" s="134"/>
    </row>
    <row r="7" spans="1:7" s="31" customFormat="1" ht="15" x14ac:dyDescent="0.2">
      <c r="A7" s="29"/>
      <c r="B7" s="168"/>
      <c r="C7" s="134"/>
      <c r="D7" s="169"/>
      <c r="E7" s="170"/>
      <c r="F7" s="169"/>
      <c r="G7" s="134"/>
    </row>
    <row r="8" spans="1:7" s="31" customFormat="1" ht="15" x14ac:dyDescent="0.2">
      <c r="A8" s="29"/>
      <c r="B8" s="168"/>
      <c r="C8" s="134"/>
      <c r="D8" s="169"/>
      <c r="E8" s="170"/>
      <c r="F8" s="169"/>
      <c r="G8" s="134"/>
    </row>
    <row r="9" spans="1:7" s="31" customFormat="1" x14ac:dyDescent="0.2">
      <c r="D9" s="41"/>
    </row>
    <row r="10" spans="1:7" s="31" customFormat="1" x14ac:dyDescent="0.2">
      <c r="D10" s="41"/>
    </row>
    <row r="11" spans="1:7" s="31" customFormat="1" x14ac:dyDescent="0.2">
      <c r="D11" s="41"/>
    </row>
    <row r="12" spans="1:7" s="31" customFormat="1" x14ac:dyDescent="0.2">
      <c r="D12" s="41"/>
    </row>
    <row r="13" spans="1:7" s="31" customFormat="1" x14ac:dyDescent="0.2">
      <c r="D13" s="41"/>
    </row>
    <row r="14" spans="1:7" s="31" customFormat="1" x14ac:dyDescent="0.2">
      <c r="D14" s="41"/>
    </row>
    <row r="15" spans="1:7" s="31" customFormat="1" x14ac:dyDescent="0.2">
      <c r="D15" s="41"/>
    </row>
    <row r="16" spans="1:7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>
      <c r="D28" s="41"/>
    </row>
    <row r="29" spans="4:9" s="31" customFormat="1" x14ac:dyDescent="0.2">
      <c r="D29" s="41"/>
    </row>
    <row r="30" spans="4:9" s="31" customFormat="1" x14ac:dyDescent="0.2"/>
    <row r="31" spans="4:9" s="31" customFormat="1" x14ac:dyDescent="0.2"/>
    <row r="32" spans="4:9" s="31" customFormat="1" x14ac:dyDescent="0.2">
      <c r="H32" s="22"/>
      <c r="I32" s="22"/>
    </row>
    <row r="35" spans="1:5" ht="30.75" thickBot="1" x14ac:dyDescent="0.25">
      <c r="B35" s="42" t="s">
        <v>20</v>
      </c>
      <c r="C35" s="35" t="s">
        <v>46</v>
      </c>
      <c r="D35" s="35" t="s">
        <v>47</v>
      </c>
      <c r="E35" s="36" t="s">
        <v>44</v>
      </c>
    </row>
    <row r="36" spans="1:5" x14ac:dyDescent="0.2">
      <c r="A36" s="22">
        <v>1</v>
      </c>
      <c r="B36" s="37" t="str">
        <f>B4</f>
        <v>н.д.</v>
      </c>
      <c r="C36" s="120" t="str">
        <f>C4</f>
        <v>н.д.</v>
      </c>
      <c r="D36" s="102" t="str">
        <f>D4</f>
        <v>н.д</v>
      </c>
      <c r="E36" s="121" t="str">
        <f>G4</f>
        <v>н.д.</v>
      </c>
    </row>
    <row r="37" spans="1:5" x14ac:dyDescent="0.2">
      <c r="B37" s="37"/>
      <c r="C37" s="120"/>
      <c r="D37" s="102"/>
      <c r="E37" s="121"/>
    </row>
    <row r="38" spans="1:5" x14ac:dyDescent="0.2">
      <c r="B38" s="37"/>
      <c r="C38" s="120"/>
      <c r="D38" s="102"/>
      <c r="E38" s="121"/>
    </row>
    <row r="39" spans="1:5" x14ac:dyDescent="0.2">
      <c r="B39" s="37"/>
      <c r="C39" s="120"/>
      <c r="D39" s="102"/>
      <c r="E39" s="121"/>
    </row>
    <row r="40" spans="1:5" x14ac:dyDescent="0.2">
      <c r="B40" s="37"/>
      <c r="C40" s="120"/>
      <c r="D40" s="102"/>
      <c r="E40" s="121"/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7C82-C65F-4B61-AA4F-488F3946EA20}">
  <sheetPr>
    <tabColor indexed="22"/>
  </sheetPr>
  <dimension ref="A1:D22"/>
  <sheetViews>
    <sheetView zoomScale="80" workbookViewId="0">
      <selection activeCell="A4" sqref="A4:B9"/>
    </sheetView>
  </sheetViews>
  <sheetFormatPr defaultRowHeight="12.75" x14ac:dyDescent="0.2"/>
  <cols>
    <col min="1" max="1" width="5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20</v>
      </c>
      <c r="B1" s="67" t="s">
        <v>69</v>
      </c>
      <c r="C1" s="10"/>
      <c r="D1" s="10"/>
    </row>
    <row r="2" spans="1:4" ht="14.25" x14ac:dyDescent="0.2">
      <c r="A2" s="27" t="s">
        <v>19</v>
      </c>
      <c r="B2" s="142" t="s">
        <v>19</v>
      </c>
      <c r="C2" s="10"/>
      <c r="D2" s="10"/>
    </row>
    <row r="3" spans="1:4" ht="14.25" x14ac:dyDescent="0.2">
      <c r="A3" s="27" t="s">
        <v>25</v>
      </c>
      <c r="B3" s="143" t="s">
        <v>19</v>
      </c>
      <c r="C3" s="10"/>
      <c r="D3" s="10"/>
    </row>
    <row r="4" spans="1:4" ht="14.25" x14ac:dyDescent="0.2">
      <c r="A4" s="27" t="s">
        <v>1</v>
      </c>
      <c r="B4" s="143">
        <v>5.26250400507422E-3</v>
      </c>
      <c r="C4" s="10"/>
      <c r="D4" s="10"/>
    </row>
    <row r="5" spans="1:4" ht="14.25" x14ac:dyDescent="0.2">
      <c r="A5" s="27" t="s">
        <v>117</v>
      </c>
      <c r="B5" s="143">
        <v>-2.300792423560416E-2</v>
      </c>
      <c r="C5" s="10"/>
      <c r="D5" s="10"/>
    </row>
    <row r="6" spans="1:4" ht="14.25" x14ac:dyDescent="0.2">
      <c r="A6" s="27" t="s">
        <v>26</v>
      </c>
      <c r="B6" s="143">
        <v>2.0727610672542029E-2</v>
      </c>
      <c r="C6" s="10"/>
      <c r="D6" s="10"/>
    </row>
    <row r="7" spans="1:4" ht="14.25" x14ac:dyDescent="0.2">
      <c r="A7" s="27" t="s">
        <v>27</v>
      </c>
      <c r="B7" s="143">
        <v>5.7570016815176039E-3</v>
      </c>
      <c r="C7" s="10"/>
      <c r="D7" s="10"/>
    </row>
    <row r="8" spans="1:4" ht="14.25" x14ac:dyDescent="0.2">
      <c r="A8" s="27" t="s">
        <v>28</v>
      </c>
      <c r="B8" s="143">
        <v>1.1861917808219179E-2</v>
      </c>
      <c r="C8" s="10"/>
      <c r="D8" s="10"/>
    </row>
    <row r="9" spans="1:4" ht="15" thickBot="1" x14ac:dyDescent="0.25">
      <c r="A9" s="79" t="s">
        <v>93</v>
      </c>
      <c r="B9" s="144">
        <v>6.3360360089264489E-2</v>
      </c>
      <c r="C9" s="10"/>
      <c r="D9" s="10"/>
    </row>
    <row r="10" spans="1:4" ht="14.25" x14ac:dyDescent="0.2">
      <c r="B10" s="16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A0412080-F6A7-4633-B493-B83559D09AD0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2026-01-19T08:48:56Z</dcterms:modified>
</cp:coreProperties>
</file>