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<sst xmlns="http://schemas.openxmlformats.org/spreadsheetml/2006/main" count="440" uniqueCount="149">
  <si>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</si>
  <si>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</si>
  <si>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</si>
  <si>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</si>
  <si>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</si>
  <si>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</si>
  <si>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</si>
  <si>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</si>
  <si>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</si>
  <si>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</si>
  <si>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</si>
  <si>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</si>
  <si>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</si>
  <si>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</si>
  <si>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</si>
  <si>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</si>
  <si>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</si>
  <si>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</si>
  <si>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</si>
  <si>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</si>
  <si>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</si>
  <si>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</si>
  <si>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</si>
  <si>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</si>
  <si>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</si>
  <si>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</si>
  <si>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</si>
  <si>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</si>
  <si>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</si>
  <si>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</si>
  <si>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</si>
  <si>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</si>
  <si>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</si>
  <si>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</si>
  <si>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</si>
  <si>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</si>
  <si>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</si>
  <si>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</si>
  <si>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</si>
  <si>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</si>
  <si>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</si>
  <si>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</si>
  <si>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</si>
  <si>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</si>
  <si>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</si>
  <si>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</si>
  <si>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</si>
  <si>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</si>
  <si>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</si>
  <si>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</si>
  <si>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</si>
  <si>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</si>
  <si>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</si>
  <si>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</si>
  <si>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</si>
  <si>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</si>
  <si>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</si>
  <si>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</si>
  <si>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</si>
  <si>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</si>
  <si>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</si>
  <si>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</si>
  <si>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</si>
  <si>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</si>
  <si>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</si>
  <si>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</si>
  <si>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</si>
  <si>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</si>
  <si>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</si>
  <si>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</si>
  <si>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</si>
  <si>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</si>
  <si>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</si>
  <si>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</si>
  <si>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</si>
  <si>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</si>
  <si>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</si>
  <si>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</si>
  <si>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</si>
  <si>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</si>
  <si>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</si>
  <si>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</si>
  <si>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</si>
  <si>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</si>
  <si>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</si>
  <si>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</si>
  <si>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</si>
  <si>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</si>
  <si>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</si>
  <si>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</si>
  <si>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</si>
  <si>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</si>
  <si>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</si>
  <si>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</si>
  <si>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</si>
  <si>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</si>
  <si>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</si>
  <si>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</si>
  <si>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</si>
  <si>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</si>
  <si>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</si>
  <si>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</si>
  <si>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</si>
  <si>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</si>
  <si>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</si>
  <si>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</si>
  <si>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</si>
  <si>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</si>
  <si>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</si>
  <si>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</si>
  <si>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</si>
  <si>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</si>
  <si>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</si>
  <si>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</si>
  <si>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</si>
  <si>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</si>
  <si>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</si>
  <si>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</si>
  <si>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</si>
  <si>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</si>
  <si>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</si>
  <si>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</si>
  <si>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</si>
  <si>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</si>
  <si>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</si>
  <si>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</si>
  <si>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</si>
  <si>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</si>
  <si>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</si>
  <si>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</si>
  <si>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з початку 2015 року</t>
  </si>
  <si>
    <t>спец.</t>
  </si>
  <si>
    <t>Преміум - фонд збалансований</t>
  </si>
  <si>
    <t>Конкорд Достаток</t>
  </si>
  <si>
    <t>Бонум Оптімум</t>
  </si>
  <si>
    <t>ТОВ КУА "Бонум Груп"</t>
  </si>
  <si>
    <t>http://bonum-group.com/</t>
  </si>
  <si>
    <t>жовтень</t>
  </si>
  <si>
    <t>Конкорд Перспектива</t>
  </si>
  <si>
    <t>листопад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</si>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</sst>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4" xfId="20" applyFont="1" applyFill="1" applyBorder="1" applyAlignment="1">
      <alignment vertical="center" wrapText="1"/>
      <protection/>
    </xf>
    <xf numFmtId="10" fontId="41" fillId="0" borderId="54" xfId="21" applyNumberFormat="1" applyFont="1" applyFill="1" applyBorder="1" applyAlignment="1">
      <alignment horizontal="center" vertical="center" wrapText="1"/>
      <protection/>
    </xf>
    <xf numFmtId="10" fontId="41" fillId="0" borderId="54" xfId="21" applyNumberFormat="1" applyFont="1" applyFill="1" applyBorder="1" applyAlignment="1">
      <alignment horizontal="right" vertical="center" wrapText="1" indent="1"/>
      <protection/>
    </xf>
    <xf numFmtId="0" fontId="11" fillId="0" borderId="5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8989897"/>
        <c:axId val="61147026"/>
      </c:barChart>
      <c:catAx>
        <c:axId val="589898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1147026"/>
        <c:crosses val="autoZero"/>
        <c:auto val="1"/>
        <c:lblOffset val="0"/>
        <c:noMultiLvlLbl val="0"/>
      </c:catAx>
      <c:valAx>
        <c:axId val="61147026"/>
        <c:scaling>
          <c:orientation val="minMax"/>
          <c:max val="0.1"/>
          <c:min val="-0.37"/>
        </c:scaling>
        <c:axPos val="l"/>
        <c:delete val="0"/>
        <c:numFmt formatCode="0%" sourceLinked="0"/>
        <c:majorTickMark val="out"/>
        <c:minorTickMark val="none"/>
        <c:tickLblPos val="nextTo"/>
        <c:crossAx val="58989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3452323"/>
        <c:axId val="53962044"/>
      </c:barChart>
      <c:catAx>
        <c:axId val="13452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62044"/>
        <c:crosses val="autoZero"/>
        <c:auto val="0"/>
        <c:lblOffset val="100"/>
        <c:tickLblSkip val="1"/>
        <c:noMultiLvlLbl val="0"/>
      </c:catAx>
      <c:valAx>
        <c:axId val="53962044"/>
        <c:scaling>
          <c:orientation val="minMax"/>
          <c:max val="0.3"/>
          <c:min val="-0.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52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В_ВЧА!$C$30:$C$40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В_ВЧА!$D$30:$D$40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ВЧА'!$B$62:$B$72</c:f>
              <c:strCache/>
            </c:strRef>
          </c:cat>
          <c:val>
            <c:numRef>
              <c:f>'В_динаміка ВЧА'!$C$62:$C$72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ВЧА'!$B$62:$B$72</c:f>
              <c:strCache/>
            </c:strRef>
          </c:cat>
          <c:val>
            <c:numRef>
              <c:f>'В_динаміка ВЧА'!$E$62:$E$72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15896349"/>
        <c:axId val="8849414"/>
      </c:barChart>
      <c:lineChart>
        <c:grouping val="standard"/>
        <c:varyColors val="0"/>
        <c:ser>
          <c:idx val="2"/>
          <c:order val="2"/>
          <c:tx>
            <c:strRef>
              <c:f>'В_динаміка ВЧА'!$D$61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ВЧА'!$B$62:$B$71</c:f>
              <c:strCache/>
            </c:strRef>
          </c:cat>
          <c:val>
            <c:numRef>
              <c:f>'В_динаміка ВЧА'!$D$62:$D$71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2535863"/>
        <c:axId val="45713904"/>
      </c:lineChart>
      <c:catAx>
        <c:axId val="158963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849414"/>
        <c:crosses val="autoZero"/>
        <c:auto val="0"/>
        <c:lblOffset val="40"/>
        <c:noMultiLvlLbl val="0"/>
      </c:catAx>
      <c:valAx>
        <c:axId val="8849414"/>
        <c:scaling>
          <c:orientation val="minMax"/>
          <c:max val="250"/>
          <c:min val="-3500"/>
        </c:scaling>
        <c:axPos val="l"/>
        <c:delete val="0"/>
        <c:numFmt formatCode="#,##0" sourceLinked="0"/>
        <c:majorTickMark val="in"/>
        <c:minorTickMark val="none"/>
        <c:tickLblPos val="nextTo"/>
        <c:crossAx val="15896349"/>
        <c:crossesAt val="1"/>
        <c:crossBetween val="between"/>
        <c:dispUnits/>
      </c:valAx>
      <c:catAx>
        <c:axId val="12535863"/>
        <c:scaling>
          <c:orientation val="minMax"/>
        </c:scaling>
        <c:axPos val="b"/>
        <c:delete val="1"/>
        <c:majorTickMark val="in"/>
        <c:minorTickMark val="none"/>
        <c:tickLblPos val="nextTo"/>
        <c:crossAx val="45713904"/>
        <c:crosses val="autoZero"/>
        <c:auto val="0"/>
        <c:lblOffset val="100"/>
        <c:noMultiLvlLbl val="0"/>
      </c:catAx>
      <c:valAx>
        <c:axId val="4571390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2535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'В_діаграма(дох)'!$A$2:$A$31</c:f>
              <c:strCache/>
            </c:strRef>
          </c:cat>
          <c:val>
            <c:numRef>
              <c:f>'В_діаграма(дох)'!$B$2:$B$31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60"/>
        <c:axId val="8771953"/>
        <c:axId val="11838714"/>
      </c:barChart>
      <c:catAx>
        <c:axId val="8771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38714"/>
        <c:crosses val="autoZero"/>
        <c:auto val="0"/>
        <c:lblOffset val="0"/>
        <c:tickLblSkip val="1"/>
        <c:noMultiLvlLbl val="0"/>
      </c:catAx>
      <c:valAx>
        <c:axId val="11838714"/>
        <c:scaling>
          <c:orientation val="minMax"/>
          <c:max val="0.06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1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ВЧА'!$E$39:$E$44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0"/>
        <c:axId val="39439563"/>
        <c:axId val="19411748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0488005"/>
        <c:axId val="28847726"/>
      </c:lineChart>
      <c:catAx>
        <c:axId val="394395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9411748"/>
        <c:crosses val="autoZero"/>
        <c:auto val="0"/>
        <c:lblOffset val="100"/>
        <c:noMultiLvlLbl val="0"/>
      </c:catAx>
      <c:valAx>
        <c:axId val="19411748"/>
        <c:scaling>
          <c:orientation val="minMax"/>
          <c:max val="1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439563"/>
        <c:crossesAt val="1"/>
        <c:crossBetween val="between"/>
        <c:dispUnits/>
      </c:valAx>
      <c:catAx>
        <c:axId val="40488005"/>
        <c:scaling>
          <c:orientation val="minMax"/>
        </c:scaling>
        <c:axPos val="b"/>
        <c:delete val="1"/>
        <c:majorTickMark val="in"/>
        <c:minorTickMark val="none"/>
        <c:tickLblPos val="nextTo"/>
        <c:crossAx val="28847726"/>
        <c:crosses val="autoZero"/>
        <c:auto val="0"/>
        <c:lblOffset val="100"/>
        <c:noMultiLvlLbl val="0"/>
      </c:catAx>
      <c:valAx>
        <c:axId val="2884772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4880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375"/>
          <c:w val="0.964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'І_діаграма(дох)'!$A$2:$A$15</c:f>
              <c:strCache/>
            </c:strRef>
          </c:cat>
          <c:val>
            <c:numRef>
              <c:f>'І_діаграма(дох)'!$B$2:$B$15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60"/>
        <c:axId val="58302943"/>
        <c:axId val="54964440"/>
      </c:barChart>
      <c:catAx>
        <c:axId val="58302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64440"/>
        <c:crosses val="autoZero"/>
        <c:auto val="0"/>
        <c:lblOffset val="100"/>
        <c:tickLblSkip val="1"/>
        <c:noMultiLvlLbl val="0"/>
      </c:catAx>
      <c:valAx>
        <c:axId val="54964440"/>
        <c:scaling>
          <c:orientation val="minMax"/>
          <c:max val="0.06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2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0"/>
        <c:axId val="24917913"/>
        <c:axId val="22934626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85043"/>
        <c:axId val="45765388"/>
      </c:lineChart>
      <c:catAx>
        <c:axId val="24917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2934626"/>
        <c:crosses val="autoZero"/>
        <c:auto val="0"/>
        <c:lblOffset val="100"/>
        <c:noMultiLvlLbl val="0"/>
      </c:catAx>
      <c:valAx>
        <c:axId val="2293462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917913"/>
        <c:crossesAt val="1"/>
        <c:crossBetween val="between"/>
        <c:dispUnits/>
      </c:valAx>
      <c:catAx>
        <c:axId val="5085043"/>
        <c:scaling>
          <c:orientation val="minMax"/>
        </c:scaling>
        <c:axPos val="b"/>
        <c:delete val="1"/>
        <c:majorTickMark val="in"/>
        <c:minorTickMark val="none"/>
        <c:tickLblPos val="nextTo"/>
        <c:crossAx val="45765388"/>
        <c:crosses val="autoZero"/>
        <c:auto val="0"/>
        <c:lblOffset val="100"/>
        <c:noMultiLvlLbl val="0"/>
      </c:catAx>
      <c:valAx>
        <c:axId val="4576538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850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60"/>
        <c:axId val="9235309"/>
        <c:axId val="16008918"/>
      </c:barChart>
      <c:catAx>
        <c:axId val="9235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8918"/>
        <c:crosses val="autoZero"/>
        <c:auto val="0"/>
        <c:lblOffset val="100"/>
        <c:tickLblSkip val="1"/>
        <c:noMultiLvlLbl val="0"/>
      </c:catAx>
      <c:valAx>
        <c:axId val="16008918"/>
        <c:scaling>
          <c:orientation val="minMax"/>
          <c:max val="0.1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35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40</xdr:row>
      <xdr:rowOff>95250</xdr:rowOff>
    </xdr:from>
    <xdr:to>
      <xdr:col>4</xdr:col>
      <xdr:colOff>609600</xdr:colOff>
      <xdr:row>64</xdr:row>
      <xdr:rowOff>95250</xdr:rowOff>
    </xdr:to>
    <xdr:graphicFrame>
      <xdr:nvGraphicFramePr>
        <xdr:cNvPr id="1" name="Chart 2"/>
        <xdr:cNvGraphicFramePr/>
      </xdr:nvGraphicFramePr>
      <xdr:xfrm>
        <a:off x="304800" y="75819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95250</xdr:rowOff>
    </xdr:from>
    <xdr:to>
      <xdr:col>7</xdr:col>
      <xdr:colOff>47625</xdr:colOff>
      <xdr:row>55</xdr:row>
      <xdr:rowOff>142875</xdr:rowOff>
    </xdr:to>
    <xdr:graphicFrame>
      <xdr:nvGraphicFramePr>
        <xdr:cNvPr id="1" name="Chart 7"/>
        <xdr:cNvGraphicFramePr/>
      </xdr:nvGraphicFramePr>
      <xdr:xfrm>
        <a:off x="66675" y="59721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7</xdr:col>
      <xdr:colOff>9525</xdr:colOff>
      <xdr:row>35</xdr:row>
      <xdr:rowOff>133350</xdr:rowOff>
    </xdr:to>
    <xdr:graphicFrame>
      <xdr:nvGraphicFramePr>
        <xdr:cNvPr id="1" name="Chart 8"/>
        <xdr:cNvGraphicFramePr/>
      </xdr:nvGraphicFramePr>
      <xdr:xfrm>
        <a:off x="0" y="33909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333375</xdr:colOff>
      <xdr:row>30</xdr:row>
      <xdr:rowOff>76200</xdr:rowOff>
    </xdr:to>
    <xdr:graphicFrame>
      <xdr:nvGraphicFramePr>
        <xdr:cNvPr id="1" name="Chart 8"/>
        <xdr:cNvGraphicFramePr/>
      </xdr:nvGraphicFramePr>
      <xdr:xfrm>
        <a:off x="9525" y="2771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www.vseswit.com.ua/" TargetMode="External" /><Relationship Id="rId15" Type="http://schemas.openxmlformats.org/officeDocument/2006/relationships/hyperlink" Target="http://pioglobal.ua/" TargetMode="External" /><Relationship Id="rId16" Type="http://schemas.openxmlformats.org/officeDocument/2006/relationships/hyperlink" Target="http://www.seb.ua/" TargetMode="External" /><Relationship Id="rId17" Type="http://schemas.openxmlformats.org/officeDocument/2006/relationships/hyperlink" Target="http://art-capital.com.ua/" TargetMode="External" /><Relationship Id="rId18" Type="http://schemas.openxmlformats.org/officeDocument/2006/relationships/hyperlink" Target="http://www.dragon-am.com/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115</v>
      </c>
      <c r="B1" s="75"/>
      <c r="C1" s="75"/>
      <c r="D1" s="76"/>
      <c r="E1" s="76"/>
      <c r="F1" s="76"/>
    </row>
    <row r="2" spans="1:9" ht="15.75" thickBot="1">
      <c r="A2" s="25" t="s">
        <v>70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137</v>
      </c>
      <c r="B3" s="91">
        <v>-0.0966488425387757</v>
      </c>
      <c r="C3" s="91">
        <v>-0.09074339427981881</v>
      </c>
      <c r="D3" s="91">
        <v>-0.054412920570124694</v>
      </c>
      <c r="E3" s="91">
        <v>-0.009500216923174579</v>
      </c>
      <c r="F3" s="91">
        <v>-0.024216709253296248</v>
      </c>
      <c r="G3" s="62"/>
      <c r="H3" s="62"/>
      <c r="I3" s="2"/>
      <c r="J3" s="2"/>
      <c r="K3" s="2"/>
      <c r="L3" s="2"/>
    </row>
    <row r="4" spans="1:12" ht="14.25">
      <c r="A4" s="90" t="s">
        <v>139</v>
      </c>
      <c r="B4" s="91">
        <v>-0.08871649693003414</v>
      </c>
      <c r="C4" s="91">
        <v>-0.09707636253608842</v>
      </c>
      <c r="D4" s="91">
        <v>-0.0181782176541988</v>
      </c>
      <c r="E4" s="91">
        <v>-0.027059148754838707</v>
      </c>
      <c r="F4" s="91">
        <v>0.0017616389444377878</v>
      </c>
      <c r="G4" s="62"/>
      <c r="H4" s="62"/>
      <c r="I4" s="2"/>
      <c r="J4" s="2"/>
      <c r="K4" s="2"/>
      <c r="L4" s="2"/>
    </row>
    <row r="5" spans="1:12" ht="15" thickBot="1">
      <c r="A5" s="79" t="s">
        <v>130</v>
      </c>
      <c r="B5" s="81">
        <v>-0.359402460456942</v>
      </c>
      <c r="C5" s="81">
        <v>-0.30689054485628564</v>
      </c>
      <c r="D5" s="81">
        <v>-0.012298809795444258</v>
      </c>
      <c r="E5" s="81">
        <v>-0.11993680043985867</v>
      </c>
      <c r="F5" s="81">
        <v>-0.17564473210765472</v>
      </c>
      <c r="G5" s="62"/>
      <c r="H5" s="62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105</v>
      </c>
      <c r="B22" s="18" t="s">
        <v>110</v>
      </c>
      <c r="C22" s="18" t="s">
        <v>89</v>
      </c>
      <c r="D22" s="78"/>
      <c r="E22" s="74"/>
      <c r="F22" s="74"/>
    </row>
    <row r="23" spans="1:6" ht="14.25">
      <c r="A23" s="27" t="s">
        <v>1</v>
      </c>
      <c r="B23" s="28">
        <v>-0.09707636253608842</v>
      </c>
      <c r="C23" s="69">
        <v>-0.30689054485628564</v>
      </c>
      <c r="D23" s="78"/>
      <c r="E23" s="74"/>
      <c r="F23" s="74"/>
    </row>
    <row r="24" spans="1:6" ht="14.25">
      <c r="A24" s="27" t="s">
        <v>0</v>
      </c>
      <c r="B24" s="28">
        <v>-0.08871649693003414</v>
      </c>
      <c r="C24" s="69">
        <v>-0.359402460456942</v>
      </c>
      <c r="D24" s="78"/>
      <c r="E24" s="74"/>
      <c r="F24" s="74"/>
    </row>
    <row r="25" spans="1:6" ht="14.25">
      <c r="A25" s="27" t="s">
        <v>125</v>
      </c>
      <c r="B25" s="28">
        <v>-0.06519807963961699</v>
      </c>
      <c r="C25" s="69">
        <v>-0.16849313885506534</v>
      </c>
      <c r="D25" s="78"/>
      <c r="E25" s="74"/>
      <c r="F25" s="74"/>
    </row>
    <row r="26" spans="1:6" ht="14.25">
      <c r="A26" s="27" t="s">
        <v>8</v>
      </c>
      <c r="B26" s="28">
        <v>-0.028428395002835782</v>
      </c>
      <c r="C26" s="69">
        <v>-0.06402593921135613</v>
      </c>
      <c r="D26" s="78"/>
      <c r="E26" s="74"/>
      <c r="F26" s="74"/>
    </row>
    <row r="27" spans="1:6" ht="14.25">
      <c r="A27" s="27" t="s">
        <v>7</v>
      </c>
      <c r="B27" s="28">
        <v>-0.0007860288095279389</v>
      </c>
      <c r="C27" s="69">
        <v>-0.02915992057430883</v>
      </c>
      <c r="D27" s="78"/>
      <c r="E27" s="74"/>
      <c r="F27" s="74"/>
    </row>
    <row r="28" spans="1:6" ht="14.25">
      <c r="A28" s="27" t="s">
        <v>12</v>
      </c>
      <c r="B28" s="28">
        <v>0.0005049630655584725</v>
      </c>
      <c r="C28" s="69">
        <v>2.8841300742543652E-05</v>
      </c>
      <c r="D28" s="78"/>
      <c r="E28" s="74"/>
      <c r="F28" s="74"/>
    </row>
    <row r="29" spans="1:6" ht="14.25">
      <c r="A29" s="27" t="s">
        <v>66</v>
      </c>
      <c r="B29" s="28">
        <v>0.0018449748089979234</v>
      </c>
      <c r="C29" s="69">
        <v>0.07131565302070286</v>
      </c>
      <c r="D29" s="78"/>
      <c r="E29" s="74"/>
      <c r="F29" s="74"/>
    </row>
    <row r="30" spans="1:6" ht="14.25">
      <c r="A30" s="27" t="s">
        <v>11</v>
      </c>
      <c r="B30" s="28">
        <v>0.0031918856582540123</v>
      </c>
      <c r="C30" s="69">
        <v>-0.014633207789326419</v>
      </c>
      <c r="D30" s="78"/>
      <c r="E30" s="74"/>
      <c r="F30" s="74"/>
    </row>
    <row r="31" spans="1:6" ht="14.25">
      <c r="A31" s="27" t="s">
        <v>6</v>
      </c>
      <c r="B31" s="28">
        <v>0.012238497568226592</v>
      </c>
      <c r="C31" s="69">
        <v>0.16771953626629377</v>
      </c>
      <c r="D31" s="78"/>
      <c r="E31" s="74"/>
      <c r="F31" s="74"/>
    </row>
    <row r="32" spans="1:6" ht="28.5">
      <c r="A32" s="27" t="s">
        <v>5</v>
      </c>
      <c r="B32" s="28">
        <v>0.018579123504091744</v>
      </c>
      <c r="C32" s="69">
        <v>0.08831704998088963</v>
      </c>
      <c r="D32" s="78"/>
      <c r="E32" s="74"/>
      <c r="F32" s="74"/>
    </row>
    <row r="33" spans="1:6" ht="14.25">
      <c r="A33" s="27" t="s">
        <v>93</v>
      </c>
      <c r="B33" s="28">
        <v>0.034775902262887515</v>
      </c>
      <c r="C33" s="69">
        <v>0.2681063432167894</v>
      </c>
      <c r="D33" s="78"/>
      <c r="E33" s="74"/>
      <c r="F33" s="74"/>
    </row>
    <row r="34" spans="1:6" ht="14.25">
      <c r="A34" s="27" t="s">
        <v>9</v>
      </c>
      <c r="B34" s="28">
        <v>0.03481457415199851</v>
      </c>
      <c r="C34" s="69">
        <v>0.13161023840208763</v>
      </c>
      <c r="D34" s="78"/>
      <c r="E34" s="74"/>
      <c r="F34" s="74"/>
    </row>
    <row r="35" spans="1:6" ht="15" thickBot="1">
      <c r="A35" s="79" t="s">
        <v>10</v>
      </c>
      <c r="B35" s="80">
        <v>0.049039920222227584</v>
      </c>
      <c r="C35" s="81">
        <v>0.16079465200830145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8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3" t="s">
        <v>146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0.75" thickBot="1">
      <c r="A2" s="15" t="s">
        <v>49</v>
      </c>
      <c r="B2" s="49" t="s">
        <v>31</v>
      </c>
      <c r="C2" s="18" t="s">
        <v>42</v>
      </c>
      <c r="D2" s="18" t="s">
        <v>43</v>
      </c>
      <c r="E2" s="17" t="s">
        <v>50</v>
      </c>
      <c r="F2" s="17" t="s">
        <v>81</v>
      </c>
      <c r="G2" s="17" t="s">
        <v>82</v>
      </c>
      <c r="H2" s="18" t="s">
        <v>83</v>
      </c>
      <c r="I2" s="18" t="s">
        <v>16</v>
      </c>
      <c r="J2" s="18" t="s">
        <v>17</v>
      </c>
    </row>
    <row r="3" spans="1:11" ht="14.25" customHeight="1">
      <c r="A3" s="21">
        <v>1</v>
      </c>
      <c r="B3" s="113" t="s">
        <v>103</v>
      </c>
      <c r="C3" s="114" t="s">
        <v>47</v>
      </c>
      <c r="D3" s="115" t="s">
        <v>44</v>
      </c>
      <c r="E3" s="116">
        <v>4911801.04</v>
      </c>
      <c r="F3" s="117">
        <v>194079</v>
      </c>
      <c r="G3" s="116">
        <v>25.308256122506815</v>
      </c>
      <c r="H3" s="55">
        <v>100</v>
      </c>
      <c r="I3" s="113" t="s">
        <v>116</v>
      </c>
      <c r="J3" s="118" t="s">
        <v>95</v>
      </c>
      <c r="K3" s="50"/>
    </row>
    <row r="4" spans="1:11" ht="14.25">
      <c r="A4" s="21">
        <v>2</v>
      </c>
      <c r="B4" s="113" t="s">
        <v>65</v>
      </c>
      <c r="C4" s="114" t="s">
        <v>47</v>
      </c>
      <c r="D4" s="115" t="s">
        <v>48</v>
      </c>
      <c r="E4" s="116">
        <v>4026719.37</v>
      </c>
      <c r="F4" s="117">
        <v>4806</v>
      </c>
      <c r="G4" s="116">
        <v>837.8525530586767</v>
      </c>
      <c r="H4" s="55">
        <v>1000</v>
      </c>
      <c r="I4" s="113" t="s">
        <v>29</v>
      </c>
      <c r="J4" s="118" t="s">
        <v>119</v>
      </c>
      <c r="K4" s="51"/>
    </row>
    <row r="5" spans="1:11" ht="14.25" customHeight="1">
      <c r="A5" s="21">
        <v>3</v>
      </c>
      <c r="B5" s="113" t="s">
        <v>104</v>
      </c>
      <c r="C5" s="114" t="s">
        <v>47</v>
      </c>
      <c r="D5" s="115" t="s">
        <v>44</v>
      </c>
      <c r="E5" s="116">
        <v>1290984.98</v>
      </c>
      <c r="F5" s="117">
        <v>1011</v>
      </c>
      <c r="G5" s="116">
        <v>1276.9386547972304</v>
      </c>
      <c r="H5" s="55">
        <v>1000</v>
      </c>
      <c r="I5" s="113" t="s">
        <v>80</v>
      </c>
      <c r="J5" s="118" t="s">
        <v>56</v>
      </c>
      <c r="K5" s="52"/>
    </row>
    <row r="6" spans="1:11" ht="14.25" customHeight="1">
      <c r="A6" s="21">
        <v>4</v>
      </c>
      <c r="B6" s="113" t="s">
        <v>129</v>
      </c>
      <c r="C6" s="114" t="s">
        <v>47</v>
      </c>
      <c r="D6" s="115" t="s">
        <v>44</v>
      </c>
      <c r="E6" s="116">
        <v>1123718.1</v>
      </c>
      <c r="F6" s="117">
        <v>648</v>
      </c>
      <c r="G6" s="116">
        <v>1734.1328703703705</v>
      </c>
      <c r="H6" s="55">
        <v>5000</v>
      </c>
      <c r="I6" s="113" t="s">
        <v>24</v>
      </c>
      <c r="J6" s="118" t="s">
        <v>41</v>
      </c>
      <c r="K6" s="52"/>
    </row>
    <row r="7" spans="1:10" ht="15.75" thickBot="1">
      <c r="A7" s="184" t="s">
        <v>60</v>
      </c>
      <c r="B7" s="185"/>
      <c r="C7" s="119" t="s">
        <v>61</v>
      </c>
      <c r="D7" s="119" t="s">
        <v>61</v>
      </c>
      <c r="E7" s="101">
        <f>SUM(E3:E6)</f>
        <v>11353223.49</v>
      </c>
      <c r="F7" s="102">
        <f>SUM(F3:F6)</f>
        <v>200544</v>
      </c>
      <c r="G7" s="119" t="s">
        <v>61</v>
      </c>
      <c r="H7" s="119" t="s">
        <v>61</v>
      </c>
      <c r="I7" s="119" t="s">
        <v>61</v>
      </c>
      <c r="J7" s="120" t="s">
        <v>61</v>
      </c>
    </row>
    <row r="8" spans="1:10" ht="15" thickBot="1">
      <c r="A8" s="201"/>
      <c r="B8" s="201"/>
      <c r="C8" s="201"/>
      <c r="D8" s="201"/>
      <c r="E8" s="201"/>
      <c r="F8" s="201"/>
      <c r="G8" s="201"/>
      <c r="H8" s="201"/>
      <c r="I8" s="177"/>
      <c r="J8" s="177"/>
    </row>
  </sheetData>
  <mergeCells count="3">
    <mergeCell ref="A1:J1"/>
    <mergeCell ref="A7:B7"/>
    <mergeCell ref="A8:H8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E4" activeCellId="1" sqref="B4:B7 E4:E7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9" t="s">
        <v>147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s="22" customFormat="1" ht="15.75" customHeight="1" thickBot="1">
      <c r="A2" s="190" t="s">
        <v>49</v>
      </c>
      <c r="B2" s="105"/>
      <c r="C2" s="106"/>
      <c r="D2" s="107"/>
      <c r="E2" s="192" t="s">
        <v>86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s="22" customFormat="1" ht="14.25" collapsed="1">
      <c r="A4" s="21">
        <v>1</v>
      </c>
      <c r="B4" s="27" t="s">
        <v>129</v>
      </c>
      <c r="C4" s="109">
        <v>38945</v>
      </c>
      <c r="D4" s="109">
        <v>39016</v>
      </c>
      <c r="E4" s="103">
        <v>0.12683656384859954</v>
      </c>
      <c r="F4" s="103">
        <v>0.11259314760587569</v>
      </c>
      <c r="G4" s="103">
        <v>0.049895496111461046</v>
      </c>
      <c r="H4" s="103">
        <v>-0.024834607471367676</v>
      </c>
      <c r="I4" s="103">
        <v>-0.02738437117635606</v>
      </c>
      <c r="J4" s="110">
        <v>-0.6531734259259303</v>
      </c>
      <c r="K4" s="128">
        <v>-0.1098350218527745</v>
      </c>
    </row>
    <row r="5" spans="1:11" s="22" customFormat="1" ht="14.25" collapsed="1">
      <c r="A5" s="21">
        <v>2</v>
      </c>
      <c r="B5" s="27" t="s">
        <v>65</v>
      </c>
      <c r="C5" s="109">
        <v>39205</v>
      </c>
      <c r="D5" s="109">
        <v>39322</v>
      </c>
      <c r="E5" s="103">
        <v>-0.008788557230752447</v>
      </c>
      <c r="F5" s="103">
        <v>0.10407975756807031</v>
      </c>
      <c r="G5" s="103">
        <v>0.06633066232827578</v>
      </c>
      <c r="H5" s="103">
        <v>0.08316651688896859</v>
      </c>
      <c r="I5" s="103" t="s">
        <v>27</v>
      </c>
      <c r="J5" s="110">
        <v>-0.16214744694134742</v>
      </c>
      <c r="K5" s="129">
        <v>-0.021182672399514435</v>
      </c>
    </row>
    <row r="6" spans="1:11" s="22" customFormat="1" ht="14.25" collapsed="1">
      <c r="A6" s="21">
        <v>3</v>
      </c>
      <c r="B6" s="27" t="s">
        <v>104</v>
      </c>
      <c r="C6" s="109">
        <v>40050</v>
      </c>
      <c r="D6" s="109">
        <v>40319</v>
      </c>
      <c r="E6" s="103">
        <v>-0.028759349541356283</v>
      </c>
      <c r="F6" s="103">
        <v>-0.1369882508908854</v>
      </c>
      <c r="G6" s="103">
        <v>-0.2181344694268521</v>
      </c>
      <c r="H6" s="103">
        <v>-0.20570197928695855</v>
      </c>
      <c r="I6" s="103">
        <v>-0.21085175210065432</v>
      </c>
      <c r="J6" s="110">
        <v>0.2769386547972219</v>
      </c>
      <c r="K6" s="129">
        <v>0.04518625820635247</v>
      </c>
    </row>
    <row r="7" spans="1:11" s="22" customFormat="1" ht="14.25" collapsed="1">
      <c r="A7" s="21">
        <v>4</v>
      </c>
      <c r="B7" s="27" t="s">
        <v>103</v>
      </c>
      <c r="C7" s="109">
        <v>40555</v>
      </c>
      <c r="D7" s="109">
        <v>40626</v>
      </c>
      <c r="E7" s="103">
        <v>-0.08224210129873966</v>
      </c>
      <c r="F7" s="103">
        <v>-0.1617768879609267</v>
      </c>
      <c r="G7" s="103">
        <v>-0.2735075863431311</v>
      </c>
      <c r="H7" s="103">
        <v>-0.250844041719925</v>
      </c>
      <c r="I7" s="103">
        <v>-0.28869807304595374</v>
      </c>
      <c r="J7" s="110">
        <v>-0.7469174387749284</v>
      </c>
      <c r="K7" s="129">
        <v>-0.2539379525025577</v>
      </c>
    </row>
    <row r="8" spans="1:11" s="22" customFormat="1" ht="15.75" collapsed="1" thickBot="1">
      <c r="A8" s="178"/>
      <c r="B8" s="179" t="s">
        <v>124</v>
      </c>
      <c r="C8" s="180" t="s">
        <v>61</v>
      </c>
      <c r="D8" s="180" t="s">
        <v>61</v>
      </c>
      <c r="E8" s="181">
        <f>AVERAGE(E4:E7)</f>
        <v>0.0017616389444377878</v>
      </c>
      <c r="F8" s="181">
        <f>AVERAGE(F4:F7)</f>
        <v>-0.020523058419466528</v>
      </c>
      <c r="G8" s="181">
        <f>AVERAGE(G4:G7)</f>
        <v>-0.0938539743325616</v>
      </c>
      <c r="H8" s="181">
        <f>AVERAGE(H4:H7)</f>
        <v>-0.09955352789732066</v>
      </c>
      <c r="I8" s="181">
        <f>AVERAGE(I4:I7)</f>
        <v>-0.17564473210765472</v>
      </c>
      <c r="J8" s="180" t="s">
        <v>61</v>
      </c>
      <c r="K8" s="180" t="s">
        <v>61</v>
      </c>
    </row>
    <row r="9" spans="1:11" s="22" customFormat="1" ht="14.25" hidden="1">
      <c r="A9" s="204" t="s">
        <v>113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s="22" customFormat="1" ht="15" hidden="1" thickBot="1">
      <c r="A10" s="203" t="s">
        <v>114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3:4" s="22" customFormat="1" ht="15.75" customHeight="1" hidden="1">
      <c r="C11" s="68"/>
      <c r="D11" s="68"/>
    </row>
    <row r="12" spans="1:11" ht="15" thickBot="1">
      <c r="A12" s="202"/>
      <c r="B12" s="202"/>
      <c r="C12" s="202"/>
      <c r="D12" s="202"/>
      <c r="E12" s="202"/>
      <c r="F12" s="202"/>
      <c r="G12" s="202"/>
      <c r="H12" s="202"/>
      <c r="I12" s="182"/>
      <c r="J12" s="182"/>
      <c r="K12" s="182"/>
    </row>
    <row r="13" spans="2:5" ht="14.25">
      <c r="B13" s="29"/>
      <c r="C13" s="111"/>
      <c r="E13" s="111"/>
    </row>
    <row r="14" spans="5:6" ht="14.25">
      <c r="E14" s="111"/>
      <c r="F14" s="111"/>
    </row>
  </sheetData>
  <mergeCells count="6">
    <mergeCell ref="A12:H12"/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3"/>
  <sheetViews>
    <sheetView zoomScale="85" zoomScaleNormal="85" workbookViewId="0" topLeftCell="A1">
      <selection activeCell="A2" sqref="A2:A3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5" t="s">
        <v>148</v>
      </c>
      <c r="B1" s="195"/>
      <c r="C1" s="195"/>
      <c r="D1" s="195"/>
      <c r="E1" s="195"/>
      <c r="F1" s="195"/>
      <c r="G1" s="195"/>
    </row>
    <row r="2" spans="1:7" s="29" customFormat="1" ht="15.75" customHeight="1" thickBot="1">
      <c r="A2" s="208" t="s">
        <v>49</v>
      </c>
      <c r="B2" s="93"/>
      <c r="C2" s="196" t="s">
        <v>32</v>
      </c>
      <c r="D2" s="205"/>
      <c r="E2" s="206" t="s">
        <v>84</v>
      </c>
      <c r="F2" s="207"/>
      <c r="G2" s="94"/>
    </row>
    <row r="3" spans="1:7" s="29" customFormat="1" ht="45.75" thickBot="1">
      <c r="A3" s="191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7" s="29" customFormat="1" ht="14.25">
      <c r="A4" s="21">
        <v>1</v>
      </c>
      <c r="B4" s="37" t="s">
        <v>103</v>
      </c>
      <c r="C4" s="38">
        <v>-360.62650999999977</v>
      </c>
      <c r="D4" s="103">
        <v>-0.06839857097704449</v>
      </c>
      <c r="E4" s="39">
        <v>2884</v>
      </c>
      <c r="F4" s="103">
        <v>0.015084076466434792</v>
      </c>
      <c r="G4" s="40">
        <v>72.08488952639996</v>
      </c>
    </row>
    <row r="5" spans="1:7" s="29" customFormat="1" ht="14.25">
      <c r="A5" s="21">
        <v>2</v>
      </c>
      <c r="B5" s="37" t="s">
        <v>129</v>
      </c>
      <c r="C5" s="38">
        <v>126.48555000000006</v>
      </c>
      <c r="D5" s="103">
        <v>0.12683656384862294</v>
      </c>
      <c r="E5" s="39">
        <v>0</v>
      </c>
      <c r="F5" s="103">
        <v>0</v>
      </c>
      <c r="G5" s="40">
        <v>0</v>
      </c>
    </row>
    <row r="6" spans="1:7" s="45" customFormat="1" ht="14.25">
      <c r="A6" s="21">
        <v>3</v>
      </c>
      <c r="B6" s="37" t="s">
        <v>65</v>
      </c>
      <c r="C6" s="38">
        <v>-35.70283000000008</v>
      </c>
      <c r="D6" s="103">
        <v>-0.008788557230708339</v>
      </c>
      <c r="E6" s="39">
        <v>0</v>
      </c>
      <c r="F6" s="103">
        <v>0</v>
      </c>
      <c r="G6" s="40">
        <v>0</v>
      </c>
    </row>
    <row r="7" spans="1:7" s="45" customFormat="1" ht="14.25">
      <c r="A7" s="21">
        <v>4</v>
      </c>
      <c r="B7" s="37" t="s">
        <v>104</v>
      </c>
      <c r="C7" s="38">
        <v>-38.22728000000003</v>
      </c>
      <c r="D7" s="103">
        <v>-0.0287593495413592</v>
      </c>
      <c r="E7" s="39">
        <v>0</v>
      </c>
      <c r="F7" s="103">
        <v>0</v>
      </c>
      <c r="G7" s="40">
        <v>0</v>
      </c>
    </row>
    <row r="8" spans="1:7" s="29" customFormat="1" ht="15.75" thickBot="1">
      <c r="A8" s="123"/>
      <c r="B8" s="95" t="s">
        <v>60</v>
      </c>
      <c r="C8" s="96">
        <v>-308.0710699999998</v>
      </c>
      <c r="D8" s="100">
        <v>-0.026418256430699387</v>
      </c>
      <c r="E8" s="97">
        <v>2884</v>
      </c>
      <c r="F8" s="100">
        <v>0.014590711322472933</v>
      </c>
      <c r="G8" s="124">
        <v>72.08488952639996</v>
      </c>
    </row>
    <row r="9" spans="1:8" s="29" customFormat="1" ht="15" customHeight="1" thickBot="1">
      <c r="A9" s="186"/>
      <c r="B9" s="186"/>
      <c r="C9" s="186"/>
      <c r="D9" s="186"/>
      <c r="E9" s="186"/>
      <c r="F9" s="186"/>
      <c r="G9" s="186"/>
      <c r="H9" s="7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3"/>
      <c r="C30" s="83"/>
      <c r="D30" s="84"/>
      <c r="E30" s="83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31</v>
      </c>
      <c r="C36" s="35" t="s">
        <v>68</v>
      </c>
      <c r="D36" s="35" t="s">
        <v>69</v>
      </c>
      <c r="E36" s="36" t="s">
        <v>64</v>
      </c>
    </row>
    <row r="37" spans="2:5" s="29" customFormat="1" ht="14.25">
      <c r="B37" s="136" t="str">
        <f aca="true" t="shared" si="0" ref="B37:D40">B4</f>
        <v>Індекс Української Біржі</v>
      </c>
      <c r="C37" s="137">
        <f t="shared" si="0"/>
        <v>-360.62650999999977</v>
      </c>
      <c r="D37" s="164">
        <f t="shared" si="0"/>
        <v>-0.06839857097704449</v>
      </c>
      <c r="E37" s="138">
        <f>G4</f>
        <v>72.08488952639996</v>
      </c>
    </row>
    <row r="38" spans="2:5" s="29" customFormat="1" ht="14.25">
      <c r="B38" s="37" t="str">
        <f t="shared" si="0"/>
        <v>ТАСК Універсал</v>
      </c>
      <c r="C38" s="38">
        <f t="shared" si="0"/>
        <v>126.48555000000006</v>
      </c>
      <c r="D38" s="165">
        <f t="shared" si="0"/>
        <v>0.12683656384862294</v>
      </c>
      <c r="E38" s="40">
        <f>G5</f>
        <v>0</v>
      </c>
    </row>
    <row r="39" spans="2:5" s="29" customFormat="1" ht="14.25">
      <c r="B39" s="37" t="str">
        <f t="shared" si="0"/>
        <v>АнтиБанк</v>
      </c>
      <c r="C39" s="38">
        <f t="shared" si="0"/>
        <v>-35.70283000000008</v>
      </c>
      <c r="D39" s="165">
        <f t="shared" si="0"/>
        <v>-0.008788557230708339</v>
      </c>
      <c r="E39" s="40">
        <f>G6</f>
        <v>0</v>
      </c>
    </row>
    <row r="40" spans="2:5" s="29" customFormat="1" ht="14.25">
      <c r="B40" s="37" t="str">
        <f t="shared" si="0"/>
        <v>УНІВЕР.УА/Скiф: Фонд Нерухомостi</v>
      </c>
      <c r="C40" s="38">
        <f t="shared" si="0"/>
        <v>-38.22728000000003</v>
      </c>
      <c r="D40" s="165">
        <f t="shared" si="0"/>
        <v>-0.0287593495413592</v>
      </c>
      <c r="E40" s="40">
        <f>G7</f>
        <v>0</v>
      </c>
    </row>
    <row r="41" spans="2:6" ht="14.25">
      <c r="B41" s="37"/>
      <c r="C41" s="38"/>
      <c r="D41" s="165"/>
      <c r="E41" s="40"/>
      <c r="F41" s="19"/>
    </row>
    <row r="42" spans="2:6" ht="14.25">
      <c r="B42" s="37"/>
      <c r="C42" s="38"/>
      <c r="D42" s="165"/>
      <c r="E42" s="40"/>
      <c r="F42" s="19"/>
    </row>
    <row r="43" spans="2:6" ht="14.25">
      <c r="B43" s="166"/>
      <c r="C43" s="167"/>
      <c r="D43" s="168"/>
      <c r="E43" s="169"/>
      <c r="F43" s="19"/>
    </row>
    <row r="44" spans="2:6" ht="14.25">
      <c r="B44" s="29"/>
      <c r="C44" s="170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5">
    <mergeCell ref="A1:G1"/>
    <mergeCell ref="A9:G9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103</v>
      </c>
      <c r="B2" s="148">
        <v>-0.08224210129873966</v>
      </c>
      <c r="C2" s="10"/>
      <c r="D2" s="10"/>
    </row>
    <row r="3" spans="1:4" ht="14.25">
      <c r="A3" s="27" t="s">
        <v>104</v>
      </c>
      <c r="B3" s="148">
        <v>-0.028759349541356283</v>
      </c>
      <c r="C3" s="10"/>
      <c r="D3" s="10"/>
    </row>
    <row r="4" spans="1:4" ht="14.25">
      <c r="A4" s="27" t="s">
        <v>65</v>
      </c>
      <c r="B4" s="148">
        <v>-0.008788557230752447</v>
      </c>
      <c r="C4" s="10"/>
      <c r="D4" s="10"/>
    </row>
    <row r="5" spans="1:4" ht="14.25">
      <c r="A5" s="27" t="s">
        <v>129</v>
      </c>
      <c r="B5" s="148">
        <v>0.12683656384859954</v>
      </c>
      <c r="C5" s="10"/>
      <c r="D5" s="10"/>
    </row>
    <row r="6" spans="1:4" ht="14.25">
      <c r="A6" s="27" t="s">
        <v>36</v>
      </c>
      <c r="B6" s="149">
        <v>0.0017616389444377878</v>
      </c>
      <c r="C6" s="10"/>
      <c r="D6" s="10"/>
    </row>
    <row r="7" spans="1:4" ht="14.25">
      <c r="A7" s="27" t="s">
        <v>1</v>
      </c>
      <c r="B7" s="149">
        <v>-0.09707636253608842</v>
      </c>
      <c r="C7" s="10"/>
      <c r="D7" s="10"/>
    </row>
    <row r="8" spans="1:4" ht="14.25">
      <c r="A8" s="27" t="s">
        <v>0</v>
      </c>
      <c r="B8" s="149">
        <v>-0.08871649693003414</v>
      </c>
      <c r="C8" s="10"/>
      <c r="D8" s="10"/>
    </row>
    <row r="9" spans="1:4" ht="14.25">
      <c r="A9" s="27" t="s">
        <v>37</v>
      </c>
      <c r="B9" s="149">
        <v>0.017568089948710064</v>
      </c>
      <c r="C9" s="10"/>
      <c r="D9" s="10"/>
    </row>
    <row r="10" spans="1:4" ht="14.25">
      <c r="A10" s="27" t="s">
        <v>38</v>
      </c>
      <c r="B10" s="149">
        <v>0.052116248835695655</v>
      </c>
      <c r="C10" s="10"/>
      <c r="D10" s="10"/>
    </row>
    <row r="11" spans="1:4" ht="14.25">
      <c r="A11" s="27" t="s">
        <v>39</v>
      </c>
      <c r="B11" s="149">
        <v>0.021232876712328767</v>
      </c>
      <c r="C11" s="10"/>
      <c r="D11" s="10"/>
    </row>
    <row r="12" spans="1:4" ht="15" thickBot="1">
      <c r="A12" s="79" t="s">
        <v>127</v>
      </c>
      <c r="B12" s="150">
        <v>-0.03150334536493371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0"/>
  <sheetViews>
    <sheetView zoomScale="80" zoomScaleNormal="80" workbookViewId="0" topLeftCell="A1">
      <selection activeCell="A2" sqref="A2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3" t="s">
        <v>140</v>
      </c>
      <c r="B1" s="183"/>
      <c r="C1" s="183"/>
      <c r="D1" s="183"/>
      <c r="E1" s="183"/>
      <c r="F1" s="183"/>
      <c r="G1" s="183"/>
      <c r="H1" s="183"/>
      <c r="I1" s="13"/>
    </row>
    <row r="2" spans="1:9" ht="30.75" thickBot="1">
      <c r="A2" s="15" t="s">
        <v>49</v>
      </c>
      <c r="B2" s="16" t="s">
        <v>108</v>
      </c>
      <c r="C2" s="17" t="s">
        <v>50</v>
      </c>
      <c r="D2" s="17" t="s">
        <v>51</v>
      </c>
      <c r="E2" s="17" t="s">
        <v>52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94</v>
      </c>
      <c r="C3" s="87">
        <v>21074951.357</v>
      </c>
      <c r="D3" s="88">
        <v>52015</v>
      </c>
      <c r="E3" s="87">
        <v>405.17064994713064</v>
      </c>
      <c r="F3" s="88">
        <v>100</v>
      </c>
      <c r="G3" s="86" t="s">
        <v>116</v>
      </c>
      <c r="H3" s="89" t="s">
        <v>95</v>
      </c>
      <c r="I3" s="19"/>
    </row>
    <row r="4" spans="1:9" ht="14.25">
      <c r="A4" s="21">
        <v>2</v>
      </c>
      <c r="B4" s="86" t="s">
        <v>99</v>
      </c>
      <c r="C4" s="87">
        <v>4264060.03</v>
      </c>
      <c r="D4" s="88">
        <v>1855</v>
      </c>
      <c r="E4" s="87">
        <v>2298.684652291105</v>
      </c>
      <c r="F4" s="88">
        <v>1000</v>
      </c>
      <c r="G4" s="86" t="s">
        <v>19</v>
      </c>
      <c r="H4" s="89" t="s">
        <v>56</v>
      </c>
      <c r="I4" s="19"/>
    </row>
    <row r="5" spans="1:9" ht="14.25" customHeight="1">
      <c r="A5" s="21">
        <v>3</v>
      </c>
      <c r="B5" s="86" t="s">
        <v>96</v>
      </c>
      <c r="C5" s="87">
        <v>3323570.59</v>
      </c>
      <c r="D5" s="88">
        <v>4673</v>
      </c>
      <c r="E5" s="87">
        <v>711.2284592338968</v>
      </c>
      <c r="F5" s="88">
        <v>1000</v>
      </c>
      <c r="G5" s="86" t="s">
        <v>116</v>
      </c>
      <c r="H5" s="89" t="s">
        <v>95</v>
      </c>
      <c r="I5" s="19"/>
    </row>
    <row r="6" spans="1:9" ht="14.25">
      <c r="A6" s="21">
        <v>4</v>
      </c>
      <c r="B6" s="86" t="s">
        <v>78</v>
      </c>
      <c r="C6" s="87">
        <v>3033087.14</v>
      </c>
      <c r="D6" s="88">
        <v>1269</v>
      </c>
      <c r="E6" s="87">
        <v>2390.1395902285267</v>
      </c>
      <c r="F6" s="88">
        <v>1000</v>
      </c>
      <c r="G6" s="86" t="s">
        <v>55</v>
      </c>
      <c r="H6" s="89" t="s">
        <v>77</v>
      </c>
      <c r="I6" s="19"/>
    </row>
    <row r="7" spans="1:9" ht="14.25" customHeight="1">
      <c r="A7" s="21">
        <v>5</v>
      </c>
      <c r="B7" s="86" t="s">
        <v>75</v>
      </c>
      <c r="C7" s="87">
        <v>2955252.3229</v>
      </c>
      <c r="D7" s="88">
        <v>3927</v>
      </c>
      <c r="E7" s="87">
        <v>752.5470646549529</v>
      </c>
      <c r="F7" s="88">
        <v>1000</v>
      </c>
      <c r="G7" s="86" t="s">
        <v>97</v>
      </c>
      <c r="H7" s="89" t="s">
        <v>106</v>
      </c>
      <c r="I7" s="19"/>
    </row>
    <row r="8" spans="1:9" ht="14.25">
      <c r="A8" s="21">
        <v>6</v>
      </c>
      <c r="B8" s="86" t="s">
        <v>100</v>
      </c>
      <c r="C8" s="87">
        <v>2846576.73</v>
      </c>
      <c r="D8" s="88">
        <v>1480</v>
      </c>
      <c r="E8" s="87">
        <v>1923.3626554054053</v>
      </c>
      <c r="F8" s="88">
        <v>1000</v>
      </c>
      <c r="G8" s="86" t="s">
        <v>19</v>
      </c>
      <c r="H8" s="89" t="s">
        <v>56</v>
      </c>
      <c r="I8" s="19"/>
    </row>
    <row r="9" spans="1:9" ht="14.25">
      <c r="A9" s="21">
        <v>7</v>
      </c>
      <c r="B9" s="86" t="s">
        <v>76</v>
      </c>
      <c r="C9" s="87">
        <v>2454256.57</v>
      </c>
      <c r="D9" s="88">
        <v>735</v>
      </c>
      <c r="E9" s="87">
        <v>3339.1245850340133</v>
      </c>
      <c r="F9" s="88">
        <v>1000</v>
      </c>
      <c r="G9" s="86" t="s">
        <v>18</v>
      </c>
      <c r="H9" s="89" t="s">
        <v>77</v>
      </c>
      <c r="I9" s="19"/>
    </row>
    <row r="10" spans="1:9" ht="14.25">
      <c r="A10" s="21">
        <v>8</v>
      </c>
      <c r="B10" s="86" t="s">
        <v>123</v>
      </c>
      <c r="C10" s="87">
        <v>1938707.8899</v>
      </c>
      <c r="D10" s="88">
        <v>14561</v>
      </c>
      <c r="E10" s="87">
        <v>133.14386991964838</v>
      </c>
      <c r="F10" s="88">
        <v>100</v>
      </c>
      <c r="G10" s="86" t="s">
        <v>116</v>
      </c>
      <c r="H10" s="89" t="s">
        <v>95</v>
      </c>
      <c r="I10" s="19"/>
    </row>
    <row r="11" spans="1:9" ht="14.25">
      <c r="A11" s="21">
        <v>9</v>
      </c>
      <c r="B11" s="86" t="s">
        <v>90</v>
      </c>
      <c r="C11" s="87">
        <v>1925528.86</v>
      </c>
      <c r="D11" s="88">
        <v>1796</v>
      </c>
      <c r="E11" s="87">
        <v>1072.1207461024499</v>
      </c>
      <c r="F11" s="88">
        <v>1000</v>
      </c>
      <c r="G11" s="86" t="s">
        <v>91</v>
      </c>
      <c r="H11" s="89" t="s">
        <v>92</v>
      </c>
      <c r="I11" s="19"/>
    </row>
    <row r="12" spans="1:9" ht="14.25">
      <c r="A12" s="21">
        <v>10</v>
      </c>
      <c r="B12" s="86" t="s">
        <v>74</v>
      </c>
      <c r="C12" s="87">
        <v>1729826.6</v>
      </c>
      <c r="D12" s="88">
        <v>2887205</v>
      </c>
      <c r="E12" s="87">
        <v>0.5991353575516807</v>
      </c>
      <c r="F12" s="88">
        <v>1</v>
      </c>
      <c r="G12" s="86" t="s">
        <v>22</v>
      </c>
      <c r="H12" s="89" t="s">
        <v>59</v>
      </c>
      <c r="I12" s="19"/>
    </row>
    <row r="13" spans="1:9" ht="14.25">
      <c r="A13" s="21">
        <v>11</v>
      </c>
      <c r="B13" s="86" t="s">
        <v>30</v>
      </c>
      <c r="C13" s="87">
        <v>1251536.83</v>
      </c>
      <c r="D13" s="88">
        <v>51519</v>
      </c>
      <c r="E13" s="87">
        <v>24.292723655350454</v>
      </c>
      <c r="F13" s="88">
        <v>100</v>
      </c>
      <c r="G13" s="86" t="s">
        <v>53</v>
      </c>
      <c r="H13" s="89" t="s">
        <v>54</v>
      </c>
      <c r="I13" s="19"/>
    </row>
    <row r="14" spans="1:9" ht="14.25">
      <c r="A14" s="21">
        <v>12</v>
      </c>
      <c r="B14" s="86" t="s">
        <v>133</v>
      </c>
      <c r="C14" s="87">
        <v>1098942.29</v>
      </c>
      <c r="D14" s="88">
        <v>25718</v>
      </c>
      <c r="E14" s="87">
        <v>42.73047243175986</v>
      </c>
      <c r="F14" s="88">
        <v>100</v>
      </c>
      <c r="G14" s="86" t="s">
        <v>45</v>
      </c>
      <c r="H14" s="89" t="s">
        <v>46</v>
      </c>
      <c r="I14" s="19"/>
    </row>
    <row r="15" spans="1:9" ht="14.25">
      <c r="A15" s="21">
        <v>13</v>
      </c>
      <c r="B15" s="86" t="s">
        <v>21</v>
      </c>
      <c r="C15" s="87">
        <v>1031239.89</v>
      </c>
      <c r="D15" s="88">
        <v>475</v>
      </c>
      <c r="E15" s="87">
        <v>2171.031347368421</v>
      </c>
      <c r="F15" s="88">
        <v>1000</v>
      </c>
      <c r="G15" s="86" t="s">
        <v>22</v>
      </c>
      <c r="H15" s="89" t="s">
        <v>59</v>
      </c>
      <c r="I15" s="19"/>
    </row>
    <row r="16" spans="1:9" ht="14.25">
      <c r="A16" s="21">
        <v>14</v>
      </c>
      <c r="B16" s="86" t="s">
        <v>101</v>
      </c>
      <c r="C16" s="87">
        <v>978647.36</v>
      </c>
      <c r="D16" s="88">
        <v>601</v>
      </c>
      <c r="E16" s="87">
        <v>1628.3649916805325</v>
      </c>
      <c r="F16" s="88">
        <v>1000</v>
      </c>
      <c r="G16" s="86" t="s">
        <v>19</v>
      </c>
      <c r="H16" s="89" t="s">
        <v>56</v>
      </c>
      <c r="I16" s="19"/>
    </row>
    <row r="17" spans="1:9" ht="14.25">
      <c r="A17" s="21">
        <v>15</v>
      </c>
      <c r="B17" s="86" t="s">
        <v>23</v>
      </c>
      <c r="C17" s="87">
        <v>929797.87</v>
      </c>
      <c r="D17" s="88">
        <v>955</v>
      </c>
      <c r="E17" s="87">
        <v>973.610335078534</v>
      </c>
      <c r="F17" s="88">
        <v>1000</v>
      </c>
      <c r="G17" s="86" t="s">
        <v>24</v>
      </c>
      <c r="H17" s="89" t="s">
        <v>41</v>
      </c>
      <c r="I17" s="19"/>
    </row>
    <row r="18" spans="1:9" ht="14.25">
      <c r="A18" s="21">
        <v>16</v>
      </c>
      <c r="B18" s="86" t="s">
        <v>134</v>
      </c>
      <c r="C18" s="87">
        <v>769832.3199</v>
      </c>
      <c r="D18" s="88">
        <v>8925</v>
      </c>
      <c r="E18" s="87">
        <v>86.25572211764705</v>
      </c>
      <c r="F18" s="88">
        <v>100</v>
      </c>
      <c r="G18" s="86" t="s">
        <v>135</v>
      </c>
      <c r="H18" s="89" t="s">
        <v>136</v>
      </c>
      <c r="I18" s="19"/>
    </row>
    <row r="19" spans="1:9" ht="14.25">
      <c r="A19" s="21">
        <v>17</v>
      </c>
      <c r="B19" s="86" t="s">
        <v>79</v>
      </c>
      <c r="C19" s="87">
        <v>651364.85</v>
      </c>
      <c r="D19" s="88">
        <v>256</v>
      </c>
      <c r="E19" s="87">
        <v>2544.3939453125</v>
      </c>
      <c r="F19" s="88">
        <v>1000</v>
      </c>
      <c r="G19" s="86" t="s">
        <v>55</v>
      </c>
      <c r="H19" s="89" t="s">
        <v>77</v>
      </c>
      <c r="I19" s="19"/>
    </row>
    <row r="20" spans="1:9" ht="14.25">
      <c r="A20" s="21">
        <v>18</v>
      </c>
      <c r="B20" s="86" t="s">
        <v>98</v>
      </c>
      <c r="C20" s="87">
        <v>647796.04</v>
      </c>
      <c r="D20" s="88">
        <v>1343</v>
      </c>
      <c r="E20" s="87">
        <v>482.34999255398367</v>
      </c>
      <c r="F20" s="88">
        <v>1000</v>
      </c>
      <c r="G20" s="86" t="s">
        <v>19</v>
      </c>
      <c r="H20" s="89" t="s">
        <v>56</v>
      </c>
      <c r="I20" s="19"/>
    </row>
    <row r="21" spans="1:9" ht="14.25">
      <c r="A21" s="21">
        <v>19</v>
      </c>
      <c r="B21" s="86" t="s">
        <v>28</v>
      </c>
      <c r="C21" s="87">
        <v>531018.1</v>
      </c>
      <c r="D21" s="88">
        <v>9869</v>
      </c>
      <c r="E21" s="87">
        <v>53.80667747492147</v>
      </c>
      <c r="F21" s="88">
        <v>100</v>
      </c>
      <c r="G21" s="86" t="s">
        <v>57</v>
      </c>
      <c r="H21" s="89" t="s">
        <v>119</v>
      </c>
      <c r="I21" s="19"/>
    </row>
    <row r="22" spans="1:9" ht="14.25">
      <c r="A22" s="21">
        <v>20</v>
      </c>
      <c r="B22" s="86" t="s">
        <v>126</v>
      </c>
      <c r="C22" s="87">
        <v>509933.29</v>
      </c>
      <c r="D22" s="88">
        <v>302</v>
      </c>
      <c r="E22" s="87">
        <v>1688.5208278145694</v>
      </c>
      <c r="F22" s="88">
        <v>1000</v>
      </c>
      <c r="G22" s="86" t="s">
        <v>22</v>
      </c>
      <c r="H22" s="89" t="s">
        <v>59</v>
      </c>
      <c r="I22" s="19"/>
    </row>
    <row r="23" spans="1:9" ht="14.25">
      <c r="A23" s="21">
        <v>21</v>
      </c>
      <c r="B23" s="86" t="s">
        <v>25</v>
      </c>
      <c r="C23" s="87">
        <v>450422.54</v>
      </c>
      <c r="D23" s="88">
        <v>1121</v>
      </c>
      <c r="E23" s="87">
        <v>401.804228367529</v>
      </c>
      <c r="F23" s="88">
        <v>1000</v>
      </c>
      <c r="G23" s="86" t="s">
        <v>26</v>
      </c>
      <c r="H23" s="89" t="s">
        <v>58</v>
      </c>
      <c r="I23" s="19"/>
    </row>
    <row r="24" spans="1:9" ht="14.25">
      <c r="A24" s="21">
        <v>22</v>
      </c>
      <c r="B24" s="86" t="s">
        <v>132</v>
      </c>
      <c r="C24" s="87">
        <v>399273.2104</v>
      </c>
      <c r="D24" s="88">
        <v>1879</v>
      </c>
      <c r="E24" s="87">
        <v>212.4923951037786</v>
      </c>
      <c r="F24" s="88">
        <v>1000</v>
      </c>
      <c r="G24" s="86" t="s">
        <v>45</v>
      </c>
      <c r="H24" s="89" t="s">
        <v>46</v>
      </c>
      <c r="I24" s="19"/>
    </row>
    <row r="25" spans="1:9" ht="14.25">
      <c r="A25" s="21">
        <v>23</v>
      </c>
      <c r="B25" s="86" t="s">
        <v>20</v>
      </c>
      <c r="C25" s="87">
        <v>165358.5602</v>
      </c>
      <c r="D25" s="88">
        <v>7454</v>
      </c>
      <c r="E25" s="87">
        <v>22.18386909042125</v>
      </c>
      <c r="F25" s="88">
        <v>1000</v>
      </c>
      <c r="G25" s="86" t="s">
        <v>45</v>
      </c>
      <c r="H25" s="89" t="s">
        <v>46</v>
      </c>
      <c r="I25" s="19"/>
    </row>
    <row r="26" spans="1:8" ht="15" customHeight="1" thickBot="1">
      <c r="A26" s="184" t="s">
        <v>60</v>
      </c>
      <c r="B26" s="185"/>
      <c r="C26" s="101">
        <f>SUM(C3:C25)</f>
        <v>54960981.24029999</v>
      </c>
      <c r="D26" s="102">
        <f>SUM(D3:D25)</f>
        <v>3079933</v>
      </c>
      <c r="E26" s="59" t="s">
        <v>61</v>
      </c>
      <c r="F26" s="59" t="s">
        <v>61</v>
      </c>
      <c r="G26" s="59" t="s">
        <v>61</v>
      </c>
      <c r="H26" s="60" t="s">
        <v>61</v>
      </c>
    </row>
    <row r="27" spans="1:8" ht="15" customHeight="1">
      <c r="A27" s="187" t="s">
        <v>117</v>
      </c>
      <c r="B27" s="187"/>
      <c r="C27" s="187"/>
      <c r="D27" s="187"/>
      <c r="E27" s="187"/>
      <c r="F27" s="187"/>
      <c r="G27" s="187"/>
      <c r="H27" s="187"/>
    </row>
    <row r="28" spans="1:8" ht="15" customHeight="1" thickBot="1">
      <c r="A28" s="186"/>
      <c r="B28" s="186"/>
      <c r="C28" s="186"/>
      <c r="D28" s="186"/>
      <c r="E28" s="186"/>
      <c r="F28" s="186"/>
      <c r="G28" s="186"/>
      <c r="H28" s="186"/>
    </row>
    <row r="30" spans="2:4" ht="14.25">
      <c r="B30" s="20" t="s">
        <v>67</v>
      </c>
      <c r="C30" s="23">
        <f>C26-SUM(C3:C16)</f>
        <v>5054796.780499995</v>
      </c>
      <c r="D30" s="135">
        <f>C30/$C$26</f>
        <v>0.09197064292574127</v>
      </c>
    </row>
    <row r="31" spans="2:8" ht="14.25">
      <c r="B31" s="86" t="str">
        <f>B3</f>
        <v>КІНТО-Класичний</v>
      </c>
      <c r="C31" s="87">
        <f>C3</f>
        <v>21074951.357</v>
      </c>
      <c r="D31" s="135">
        <f>C31/$C$26</f>
        <v>0.383452967567232</v>
      </c>
      <c r="H31" s="19"/>
    </row>
    <row r="32" spans="2:8" ht="14.25">
      <c r="B32" s="86" t="str">
        <f>B4</f>
        <v>УНIВЕР.УА/Михайло Грушевський: Фонд Державних Паперiв</v>
      </c>
      <c r="C32" s="87">
        <f>C4</f>
        <v>4264060.03</v>
      </c>
      <c r="D32" s="135">
        <f aca="true" t="shared" si="0" ref="D32:D40">C32/$C$26</f>
        <v>0.07758340433109644</v>
      </c>
      <c r="H32" s="19"/>
    </row>
    <row r="33" spans="2:8" ht="14.25">
      <c r="B33" s="86" t="str">
        <f aca="true" t="shared" si="1" ref="B33:C40">B5</f>
        <v>КІНТО-Еквіті</v>
      </c>
      <c r="C33" s="87">
        <f t="shared" si="1"/>
        <v>3323570.59</v>
      </c>
      <c r="D33" s="135">
        <f t="shared" si="0"/>
        <v>0.06047145656786419</v>
      </c>
      <c r="H33" s="19"/>
    </row>
    <row r="34" spans="2:8" ht="14.25">
      <c r="B34" s="86" t="str">
        <f t="shared" si="1"/>
        <v>Альтус-Депозит</v>
      </c>
      <c r="C34" s="87">
        <f t="shared" si="1"/>
        <v>3033087.14</v>
      </c>
      <c r="D34" s="135">
        <f t="shared" si="0"/>
        <v>0.055186189757762134</v>
      </c>
      <c r="H34" s="19"/>
    </row>
    <row r="35" spans="2:8" ht="14.25">
      <c r="B35" s="86" t="str">
        <f t="shared" si="1"/>
        <v>Софіївський</v>
      </c>
      <c r="C35" s="87">
        <f t="shared" si="1"/>
        <v>2955252.3229</v>
      </c>
      <c r="D35" s="135">
        <f t="shared" si="0"/>
        <v>0.05377000657937797</v>
      </c>
      <c r="H35" s="19"/>
    </row>
    <row r="36" spans="2:8" ht="14.25">
      <c r="B36" s="86" t="str">
        <f t="shared" si="1"/>
        <v>УНIВЕР.УА/Тарас Шевченко: Фонд Заощаджень</v>
      </c>
      <c r="C36" s="87">
        <f t="shared" si="1"/>
        <v>2846576.73</v>
      </c>
      <c r="D36" s="135">
        <f t="shared" si="0"/>
        <v>0.051792683932519665</v>
      </c>
      <c r="H36" s="19"/>
    </row>
    <row r="37" spans="2:8" ht="14.25">
      <c r="B37" s="86" t="str">
        <f t="shared" si="1"/>
        <v>Альтус-Збалансований</v>
      </c>
      <c r="C37" s="87">
        <f t="shared" si="1"/>
        <v>2454256.57</v>
      </c>
      <c r="D37" s="135">
        <f t="shared" si="0"/>
        <v>0.04465452607677286</v>
      </c>
      <c r="H37" s="19"/>
    </row>
    <row r="38" spans="2:8" ht="14.25">
      <c r="B38" s="86" t="str">
        <f t="shared" si="1"/>
        <v>КІНТО-Казначейський</v>
      </c>
      <c r="C38" s="87">
        <f t="shared" si="1"/>
        <v>1938707.8899</v>
      </c>
      <c r="D38" s="135">
        <f t="shared" si="0"/>
        <v>0.03527425904977198</v>
      </c>
      <c r="H38" s="19"/>
    </row>
    <row r="39" spans="2:4" ht="14.25">
      <c r="B39" s="86" t="str">
        <f t="shared" si="1"/>
        <v>ВСІ</v>
      </c>
      <c r="C39" s="87">
        <f t="shared" si="1"/>
        <v>1925528.86</v>
      </c>
      <c r="D39" s="135">
        <f t="shared" si="0"/>
        <v>0.03503447021044288</v>
      </c>
    </row>
    <row r="40" spans="2:4" ht="14.25">
      <c r="B40" s="86" t="str">
        <f t="shared" si="1"/>
        <v>ОТП Фонд Акцій</v>
      </c>
      <c r="C40" s="87">
        <f t="shared" si="1"/>
        <v>1729826.6</v>
      </c>
      <c r="D40" s="135">
        <f t="shared" si="0"/>
        <v>0.03147372119207379</v>
      </c>
    </row>
  </sheetData>
  <mergeCells count="4">
    <mergeCell ref="A1:H1"/>
    <mergeCell ref="A26:B26"/>
    <mergeCell ref="A28:H28"/>
    <mergeCell ref="A27:H27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9" r:id="rId10" display="http://www.delta-capital.com.ua/"/>
    <hyperlink ref="H20" r:id="rId11" display="http://www.am.eavex.com.ua/"/>
    <hyperlink ref="H21" r:id="rId12" display="http://www.altus.ua/"/>
    <hyperlink ref="H25" r:id="rId13" display="http://www.delta-capital.com.ua/"/>
    <hyperlink ref="H16" r:id="rId14" display="http://www.vseswit.com.ua/"/>
    <hyperlink ref="H24" r:id="rId15" display="http://pioglobal.ua/"/>
    <hyperlink ref="H22" r:id="rId16" display="http://www.seb.ua/"/>
    <hyperlink ref="H26" r:id="rId17" display="http://art-capital.com.ua/"/>
    <hyperlink ref="H23" r:id="rId18" display="http://www.dragon-am.com/"/>
  </hyperlinks>
  <printOptions/>
  <pageMargins left="0.75" right="0.75" top="1" bottom="1" header="0.5" footer="0.5"/>
  <pageSetup horizontalDpi="600" verticalDpi="600" orientation="portrait" paperSize="9" scale="29" r:id="rId20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9" t="s">
        <v>141</v>
      </c>
      <c r="B1" s="189"/>
      <c r="C1" s="189"/>
      <c r="D1" s="189"/>
      <c r="E1" s="189"/>
      <c r="F1" s="189"/>
      <c r="G1" s="189"/>
      <c r="H1" s="189"/>
      <c r="I1" s="189"/>
      <c r="J1" s="104"/>
    </row>
    <row r="2" spans="1:11" s="20" customFormat="1" ht="15.75" customHeight="1" thickBot="1">
      <c r="A2" s="190" t="s">
        <v>49</v>
      </c>
      <c r="B2" s="105"/>
      <c r="C2" s="106"/>
      <c r="D2" s="107"/>
      <c r="E2" s="192" t="s">
        <v>86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s="20" customFormat="1" ht="14.25" collapsed="1">
      <c r="A4" s="21">
        <v>1</v>
      </c>
      <c r="B4" s="156" t="s">
        <v>94</v>
      </c>
      <c r="C4" s="157">
        <v>38118</v>
      </c>
      <c r="D4" s="157">
        <v>38182</v>
      </c>
      <c r="E4" s="158">
        <v>-0.003146796525787421</v>
      </c>
      <c r="F4" s="158">
        <v>-0.01819435003822878</v>
      </c>
      <c r="G4" s="158">
        <v>-0.020232659863293256</v>
      </c>
      <c r="H4" s="158">
        <v>0.06083236851373397</v>
      </c>
      <c r="I4" s="158">
        <v>0.05349145841657488</v>
      </c>
      <c r="J4" s="159">
        <v>3.0517064994713285</v>
      </c>
      <c r="K4" s="128">
        <v>0.130747674064146</v>
      </c>
    </row>
    <row r="5" spans="1:11" s="20" customFormat="1" ht="14.25" collapsed="1">
      <c r="A5" s="21">
        <v>2</v>
      </c>
      <c r="B5" s="156" t="s">
        <v>132</v>
      </c>
      <c r="C5" s="157">
        <v>38492</v>
      </c>
      <c r="D5" s="157">
        <v>38629</v>
      </c>
      <c r="E5" s="158">
        <v>-0.005547018958365624</v>
      </c>
      <c r="F5" s="158">
        <v>-0.28892735442425244</v>
      </c>
      <c r="G5" s="158">
        <v>-0.3022854308405839</v>
      </c>
      <c r="H5" s="158">
        <v>-0.3146592078153132</v>
      </c>
      <c r="I5" s="158">
        <v>-0.3168559990827836</v>
      </c>
      <c r="J5" s="159">
        <v>-0.7875076048962151</v>
      </c>
      <c r="K5" s="129">
        <v>-0.1413733755607186</v>
      </c>
    </row>
    <row r="6" spans="1:11" s="20" customFormat="1" ht="14.25" collapsed="1">
      <c r="A6" s="21">
        <v>3</v>
      </c>
      <c r="B6" s="156" t="s">
        <v>76</v>
      </c>
      <c r="C6" s="157">
        <v>38828</v>
      </c>
      <c r="D6" s="157">
        <v>39028</v>
      </c>
      <c r="E6" s="158">
        <v>0.023953398619351862</v>
      </c>
      <c r="F6" s="158">
        <v>0.050944231629295844</v>
      </c>
      <c r="G6" s="158">
        <v>0.09908364074517562</v>
      </c>
      <c r="H6" s="158">
        <v>0.2583074286377718</v>
      </c>
      <c r="I6" s="158">
        <v>0.22148731799579036</v>
      </c>
      <c r="J6" s="159">
        <v>2.339124585033974</v>
      </c>
      <c r="K6" s="129">
        <v>0.14219950074932353</v>
      </c>
    </row>
    <row r="7" spans="1:11" s="20" customFormat="1" ht="14.25" collapsed="1">
      <c r="A7" s="21">
        <v>4</v>
      </c>
      <c r="B7" s="156" t="s">
        <v>101</v>
      </c>
      <c r="C7" s="157">
        <v>38919</v>
      </c>
      <c r="D7" s="157">
        <v>39092</v>
      </c>
      <c r="E7" s="158">
        <v>-0.03805289782666865</v>
      </c>
      <c r="F7" s="158">
        <v>-0.06170987747205858</v>
      </c>
      <c r="G7" s="158">
        <v>-0.09569509489061556</v>
      </c>
      <c r="H7" s="158">
        <v>0.008760068790550468</v>
      </c>
      <c r="I7" s="158">
        <v>-0.031789112382198725</v>
      </c>
      <c r="J7" s="159">
        <v>0.6283649916805194</v>
      </c>
      <c r="K7" s="129">
        <v>0.05635685904456644</v>
      </c>
    </row>
    <row r="8" spans="1:11" s="20" customFormat="1" ht="14.25" collapsed="1">
      <c r="A8" s="21">
        <v>5</v>
      </c>
      <c r="B8" s="156" t="s">
        <v>98</v>
      </c>
      <c r="C8" s="157">
        <v>38919</v>
      </c>
      <c r="D8" s="157">
        <v>39092</v>
      </c>
      <c r="E8" s="158">
        <v>-0.14766794445328557</v>
      </c>
      <c r="F8" s="158">
        <v>-0.1979821424585022</v>
      </c>
      <c r="G8" s="158">
        <v>-0.288581560011796</v>
      </c>
      <c r="H8" s="158">
        <v>-0.2528392781149945</v>
      </c>
      <c r="I8" s="158">
        <v>-0.2402084045707109</v>
      </c>
      <c r="J8" s="159">
        <v>-0.5176500074460115</v>
      </c>
      <c r="K8" s="129">
        <v>-0.0787121858449028</v>
      </c>
    </row>
    <row r="9" spans="1:11" s="20" customFormat="1" ht="14.25" collapsed="1">
      <c r="A9" s="21">
        <v>6</v>
      </c>
      <c r="B9" s="156" t="s">
        <v>134</v>
      </c>
      <c r="C9" s="157">
        <v>38968</v>
      </c>
      <c r="D9" s="157">
        <v>39140</v>
      </c>
      <c r="E9" s="158">
        <v>-0.005121752136623581</v>
      </c>
      <c r="F9" s="158">
        <v>-0.0030615481867735106</v>
      </c>
      <c r="G9" s="158">
        <v>-0.02193663018933112</v>
      </c>
      <c r="H9" s="158">
        <v>0.0167419938415172</v>
      </c>
      <c r="I9" s="158">
        <v>0.17102632119054428</v>
      </c>
      <c r="J9" s="159">
        <v>-0.13744277882353306</v>
      </c>
      <c r="K9" s="129">
        <v>-0.016733532464089595</v>
      </c>
    </row>
    <row r="10" spans="1:11" s="20" customFormat="1" ht="14.25" collapsed="1">
      <c r="A10" s="21">
        <v>7</v>
      </c>
      <c r="B10" s="156" t="s">
        <v>133</v>
      </c>
      <c r="C10" s="157">
        <v>39269</v>
      </c>
      <c r="D10" s="157">
        <v>39471</v>
      </c>
      <c r="E10" s="158">
        <v>-0.002775777376690103</v>
      </c>
      <c r="F10" s="158">
        <v>-0.005945643682616075</v>
      </c>
      <c r="G10" s="158">
        <v>-0.08071922382461605</v>
      </c>
      <c r="H10" s="158">
        <v>-0.06632214583510887</v>
      </c>
      <c r="I10" s="158">
        <v>-0.06403541041142358</v>
      </c>
      <c r="J10" s="159">
        <v>-0.5726952756824113</v>
      </c>
      <c r="K10" s="129">
        <v>-0.10259408309097084</v>
      </c>
    </row>
    <row r="11" spans="1:11" s="20" customFormat="1" ht="14.25" collapsed="1">
      <c r="A11" s="21">
        <v>8</v>
      </c>
      <c r="B11" s="156" t="s">
        <v>20</v>
      </c>
      <c r="C11" s="157">
        <v>39378</v>
      </c>
      <c r="D11" s="157">
        <v>39478</v>
      </c>
      <c r="E11" s="158">
        <v>-0.022343165122549857</v>
      </c>
      <c r="F11" s="158">
        <v>-0.9279254120597139</v>
      </c>
      <c r="G11" s="158">
        <v>-0.9284746879787102</v>
      </c>
      <c r="H11" s="158">
        <v>-0.9314140876288745</v>
      </c>
      <c r="I11" s="158">
        <v>-0.9291657309350263</v>
      </c>
      <c r="J11" s="159">
        <v>-0.9778161309095785</v>
      </c>
      <c r="K11" s="129">
        <v>-0.38494019398319534</v>
      </c>
    </row>
    <row r="12" spans="1:11" s="20" customFormat="1" ht="14.25" collapsed="1">
      <c r="A12" s="21">
        <v>9</v>
      </c>
      <c r="B12" s="156" t="s">
        <v>21</v>
      </c>
      <c r="C12" s="157">
        <v>39413</v>
      </c>
      <c r="D12" s="157">
        <v>39589</v>
      </c>
      <c r="E12" s="158">
        <v>0.014657369372492512</v>
      </c>
      <c r="F12" s="158">
        <v>0.028821154801242033</v>
      </c>
      <c r="G12" s="158">
        <v>0.10051882167400938</v>
      </c>
      <c r="H12" s="158">
        <v>0.1923129767103824</v>
      </c>
      <c r="I12" s="158">
        <v>0.169940821946039</v>
      </c>
      <c r="J12" s="159">
        <v>1.1710313473686127</v>
      </c>
      <c r="K12" s="129">
        <v>0.10841151122723147</v>
      </c>
    </row>
    <row r="13" spans="1:11" s="20" customFormat="1" ht="14.25" collapsed="1">
      <c r="A13" s="21">
        <v>10</v>
      </c>
      <c r="B13" s="156" t="s">
        <v>23</v>
      </c>
      <c r="C13" s="157">
        <v>39429</v>
      </c>
      <c r="D13" s="157">
        <v>39618</v>
      </c>
      <c r="E13" s="158">
        <v>-0.005185937572325772</v>
      </c>
      <c r="F13" s="158">
        <v>-0.01243531366202466</v>
      </c>
      <c r="G13" s="158">
        <v>-0.03446722891867948</v>
      </c>
      <c r="H13" s="158">
        <v>-0.03702860726029111</v>
      </c>
      <c r="I13" s="158">
        <v>-0.05399487936678615</v>
      </c>
      <c r="J13" s="159">
        <v>-0.026389664921449674</v>
      </c>
      <c r="K13" s="129">
        <v>-0.0035823930642450152</v>
      </c>
    </row>
    <row r="14" spans="1:11" s="20" customFormat="1" ht="14.25">
      <c r="A14" s="21">
        <v>11</v>
      </c>
      <c r="B14" s="156" t="s">
        <v>25</v>
      </c>
      <c r="C14" s="157">
        <v>39429</v>
      </c>
      <c r="D14" s="157">
        <v>39651</v>
      </c>
      <c r="E14" s="158">
        <v>-0.03827138187892387</v>
      </c>
      <c r="F14" s="158">
        <v>-0.05348347197754655</v>
      </c>
      <c r="G14" s="158">
        <v>-0.08580099573696853</v>
      </c>
      <c r="H14" s="158">
        <v>-0.1911948874438988</v>
      </c>
      <c r="I14" s="158">
        <v>-0.1760805846520569</v>
      </c>
      <c r="J14" s="159">
        <v>-0.5981957716324708</v>
      </c>
      <c r="K14" s="129">
        <v>-0.11649372866086849</v>
      </c>
    </row>
    <row r="15" spans="1:11" s="20" customFormat="1" ht="14.25">
      <c r="A15" s="21">
        <v>12</v>
      </c>
      <c r="B15" s="156" t="s">
        <v>79</v>
      </c>
      <c r="C15" s="157">
        <v>39527</v>
      </c>
      <c r="D15" s="157">
        <v>39715</v>
      </c>
      <c r="E15" s="158">
        <v>0.012146846348678908</v>
      </c>
      <c r="F15" s="158">
        <v>0.022015654846110788</v>
      </c>
      <c r="G15" s="158">
        <v>0.06112205425477346</v>
      </c>
      <c r="H15" s="158">
        <v>0.2659485024969743</v>
      </c>
      <c r="I15" s="158">
        <v>0.22929574793361018</v>
      </c>
      <c r="J15" s="159">
        <v>1.544393945312549</v>
      </c>
      <c r="K15" s="129">
        <v>0.13877661294862453</v>
      </c>
    </row>
    <row r="16" spans="1:11" s="20" customFormat="1" ht="14.25">
      <c r="A16" s="21">
        <v>13</v>
      </c>
      <c r="B16" s="156" t="s">
        <v>28</v>
      </c>
      <c r="C16" s="157">
        <v>39560</v>
      </c>
      <c r="D16" s="157">
        <v>39770</v>
      </c>
      <c r="E16" s="158">
        <v>-0.04064113917218093</v>
      </c>
      <c r="F16" s="158">
        <v>-0.0944552451465962</v>
      </c>
      <c r="G16" s="158">
        <v>-0.1889612880864644</v>
      </c>
      <c r="H16" s="158">
        <v>-0.15911504104867424</v>
      </c>
      <c r="I16" s="158" t="s">
        <v>27</v>
      </c>
      <c r="J16" s="159">
        <v>-0.46193322525079994</v>
      </c>
      <c r="K16" s="129">
        <v>-0.08432220933345813</v>
      </c>
    </row>
    <row r="17" spans="1:11" s="20" customFormat="1" ht="14.25" collapsed="1">
      <c r="A17" s="21">
        <v>14</v>
      </c>
      <c r="B17" s="156" t="s">
        <v>96</v>
      </c>
      <c r="C17" s="157">
        <v>39884</v>
      </c>
      <c r="D17" s="157">
        <v>40001</v>
      </c>
      <c r="E17" s="158">
        <v>-0.021768522309367988</v>
      </c>
      <c r="F17" s="158">
        <v>-0.05864433588905105</v>
      </c>
      <c r="G17" s="158">
        <v>-0.10796713010401027</v>
      </c>
      <c r="H17" s="158">
        <v>-0.05234856491986828</v>
      </c>
      <c r="I17" s="158">
        <v>-0.03396026860403589</v>
      </c>
      <c r="J17" s="159">
        <v>-0.28877154076610734</v>
      </c>
      <c r="K17" s="129">
        <v>-0.0518297590496255</v>
      </c>
    </row>
    <row r="18" spans="1:11" s="20" customFormat="1" ht="14.25" collapsed="1">
      <c r="A18" s="21">
        <v>15</v>
      </c>
      <c r="B18" s="156" t="s">
        <v>30</v>
      </c>
      <c r="C18" s="157">
        <v>40031</v>
      </c>
      <c r="D18" s="157">
        <v>40129</v>
      </c>
      <c r="E18" s="158">
        <v>-0.08122678589680499</v>
      </c>
      <c r="F18" s="158">
        <v>-0.15904960808961566</v>
      </c>
      <c r="G18" s="158">
        <v>-0.2860382927308275</v>
      </c>
      <c r="H18" s="158">
        <v>-0.2803885243425095</v>
      </c>
      <c r="I18" s="158">
        <v>-0.3191092558527281</v>
      </c>
      <c r="J18" s="159">
        <v>-0.7570727634464983</v>
      </c>
      <c r="K18" s="129">
        <v>-0.20848289188244118</v>
      </c>
    </row>
    <row r="19" spans="1:11" s="20" customFormat="1" ht="14.25" collapsed="1">
      <c r="A19" s="21">
        <v>16</v>
      </c>
      <c r="B19" s="156" t="s">
        <v>74</v>
      </c>
      <c r="C19" s="157">
        <v>40253</v>
      </c>
      <c r="D19" s="157">
        <v>40366</v>
      </c>
      <c r="E19" s="158">
        <v>-0.0796534034637344</v>
      </c>
      <c r="F19" s="158">
        <v>-0.09650052550797639</v>
      </c>
      <c r="G19" s="158">
        <v>-0.16234805226575733</v>
      </c>
      <c r="H19" s="158">
        <v>-0.14581003991246588</v>
      </c>
      <c r="I19" s="158">
        <v>-0.15584576378859316</v>
      </c>
      <c r="J19" s="159">
        <v>-0.4008646424483271</v>
      </c>
      <c r="K19" s="129">
        <v>-0.09045998881173667</v>
      </c>
    </row>
    <row r="20" spans="1:11" s="20" customFormat="1" ht="14.25" collapsed="1">
      <c r="A20" s="21">
        <v>17</v>
      </c>
      <c r="B20" s="156" t="s">
        <v>75</v>
      </c>
      <c r="C20" s="157">
        <v>40114</v>
      </c>
      <c r="D20" s="157">
        <v>40401</v>
      </c>
      <c r="E20" s="158">
        <v>-0.032861263707008814</v>
      </c>
      <c r="F20" s="158">
        <v>-0.016544005720548927</v>
      </c>
      <c r="G20" s="158">
        <v>-0.16495469129089657</v>
      </c>
      <c r="H20" s="158">
        <v>-0.10212960776125946</v>
      </c>
      <c r="I20" s="158">
        <v>-0.09996006053167517</v>
      </c>
      <c r="J20" s="159">
        <v>-0.2474529353450462</v>
      </c>
      <c r="K20" s="129">
        <v>-0.052161092745344306</v>
      </c>
    </row>
    <row r="21" spans="1:11" s="20" customFormat="1" ht="14.25" collapsed="1">
      <c r="A21" s="21">
        <v>18</v>
      </c>
      <c r="B21" s="156" t="s">
        <v>78</v>
      </c>
      <c r="C21" s="157">
        <v>40226</v>
      </c>
      <c r="D21" s="157">
        <v>40430</v>
      </c>
      <c r="E21" s="158">
        <v>0.02320838820016813</v>
      </c>
      <c r="F21" s="158">
        <v>0.04945783479491839</v>
      </c>
      <c r="G21" s="158">
        <v>0.09952196855367346</v>
      </c>
      <c r="H21" s="158">
        <v>0.2701594481258567</v>
      </c>
      <c r="I21" s="158">
        <v>0.2305244726943112</v>
      </c>
      <c r="J21" s="159">
        <v>1.3901395902285274</v>
      </c>
      <c r="K21" s="129">
        <v>0.18138728238399549</v>
      </c>
    </row>
    <row r="22" spans="1:11" s="20" customFormat="1" ht="14.25" collapsed="1">
      <c r="A22" s="21">
        <v>19</v>
      </c>
      <c r="B22" s="156" t="s">
        <v>100</v>
      </c>
      <c r="C22" s="157">
        <v>40427</v>
      </c>
      <c r="D22" s="157">
        <v>40543</v>
      </c>
      <c r="E22" s="158">
        <v>0.01982839400148584</v>
      </c>
      <c r="F22" s="158">
        <v>0.046778622956875404</v>
      </c>
      <c r="G22" s="158">
        <v>0.08771418180819923</v>
      </c>
      <c r="H22" s="158">
        <v>0.22390894344296464</v>
      </c>
      <c r="I22" s="158">
        <v>0.24008881239577273</v>
      </c>
      <c r="J22" s="159">
        <v>0.9233626554054115</v>
      </c>
      <c r="K22" s="129">
        <v>0.14225151830129978</v>
      </c>
    </row>
    <row r="23" spans="1:11" s="20" customFormat="1" ht="14.25" collapsed="1">
      <c r="A23" s="21">
        <v>20</v>
      </c>
      <c r="B23" s="156" t="s">
        <v>90</v>
      </c>
      <c r="C23" s="157">
        <v>40444</v>
      </c>
      <c r="D23" s="157">
        <v>40638</v>
      </c>
      <c r="E23" s="158">
        <v>0.013038961057828535</v>
      </c>
      <c r="F23" s="158">
        <v>0.06250167979127341</v>
      </c>
      <c r="G23" s="158">
        <v>0.07874736278333994</v>
      </c>
      <c r="H23" s="158">
        <v>0.2767183264585462</v>
      </c>
      <c r="I23" s="158">
        <v>0.2697405151672885</v>
      </c>
      <c r="J23" s="159">
        <v>0.07212074610244823</v>
      </c>
      <c r="K23" s="129">
        <v>0.015064174841185718</v>
      </c>
    </row>
    <row r="24" spans="1:11" s="20" customFormat="1" ht="14.25">
      <c r="A24" s="21">
        <v>21</v>
      </c>
      <c r="B24" s="156" t="s">
        <v>99</v>
      </c>
      <c r="C24" s="157">
        <v>40427</v>
      </c>
      <c r="D24" s="157">
        <v>40708</v>
      </c>
      <c r="E24" s="158">
        <v>0.017989900815485793</v>
      </c>
      <c r="F24" s="158">
        <v>0.06297444485105741</v>
      </c>
      <c r="G24" s="158">
        <v>0.11784630777018545</v>
      </c>
      <c r="H24" s="158">
        <v>0.280950543461884</v>
      </c>
      <c r="I24" s="158">
        <v>0.28551310877993474</v>
      </c>
      <c r="J24" s="159">
        <v>1.298684652291112</v>
      </c>
      <c r="K24" s="129">
        <v>0.20488271121655677</v>
      </c>
    </row>
    <row r="25" spans="1:11" s="20" customFormat="1" ht="14.25">
      <c r="A25" s="21">
        <v>22</v>
      </c>
      <c r="B25" s="156" t="s">
        <v>123</v>
      </c>
      <c r="C25" s="157">
        <v>41026</v>
      </c>
      <c r="D25" s="157">
        <v>41242</v>
      </c>
      <c r="E25" s="158">
        <v>-0.03286882722863205</v>
      </c>
      <c r="F25" s="158">
        <v>-0.01410487190532339</v>
      </c>
      <c r="G25" s="158">
        <v>-0.048752156801669666</v>
      </c>
      <c r="H25" s="158">
        <v>0.1191858071511318</v>
      </c>
      <c r="I25" s="158">
        <v>0.08774090780656763</v>
      </c>
      <c r="J25" s="159">
        <v>0.33143869919649127</v>
      </c>
      <c r="K25" s="129">
        <v>0.10002506586927584</v>
      </c>
    </row>
    <row r="26" spans="1:11" s="20" customFormat="1" ht="14.25">
      <c r="A26" s="21">
        <v>23</v>
      </c>
      <c r="B26" s="156" t="s">
        <v>126</v>
      </c>
      <c r="C26" s="157">
        <v>41127</v>
      </c>
      <c r="D26" s="157">
        <v>41332</v>
      </c>
      <c r="E26" s="158">
        <v>0.014210349166885683</v>
      </c>
      <c r="F26" s="158">
        <v>0.030456448469533326</v>
      </c>
      <c r="G26" s="158">
        <v>0.10155634017098913</v>
      </c>
      <c r="H26" s="158">
        <v>0.2527972730144916</v>
      </c>
      <c r="I26" s="158">
        <v>0.1915821703518108</v>
      </c>
      <c r="J26" s="159">
        <v>0.6885208278145425</v>
      </c>
      <c r="K26" s="129">
        <v>0.20932930376555547</v>
      </c>
    </row>
    <row r="27" spans="1:12" s="20" customFormat="1" ht="15.75" thickBot="1">
      <c r="A27" s="155"/>
      <c r="B27" s="160" t="s">
        <v>124</v>
      </c>
      <c r="C27" s="161" t="s">
        <v>61</v>
      </c>
      <c r="D27" s="161" t="s">
        <v>61</v>
      </c>
      <c r="E27" s="162">
        <f>AVERAGE(E4:E26)</f>
        <v>-0.0181782176541988</v>
      </c>
      <c r="F27" s="162">
        <f>AVERAGE(F4:F26)</f>
        <v>-0.07195711452524008</v>
      </c>
      <c r="G27" s="162">
        <f>AVERAGE(G4:G26)</f>
        <v>-0.09004801938147279</v>
      </c>
      <c r="H27" s="162">
        <f>AVERAGE(H4:H26)</f>
        <v>-0.013331578758150131</v>
      </c>
      <c r="I27" s="162">
        <f>AVERAGE(I4:I26)</f>
        <v>-0.012298809795444258</v>
      </c>
      <c r="J27" s="161" t="s">
        <v>61</v>
      </c>
      <c r="K27" s="161" t="s">
        <v>61</v>
      </c>
      <c r="L27" s="163"/>
    </row>
    <row r="28" spans="1:11" s="20" customFormat="1" ht="14.25">
      <c r="A28" s="193" t="s">
        <v>113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</row>
    <row r="29" spans="1:11" s="20" customFormat="1" ht="15" collapsed="1" thickBot="1">
      <c r="A29" s="188"/>
      <c r="B29" s="188"/>
      <c r="C29" s="188"/>
      <c r="D29" s="188"/>
      <c r="E29" s="188"/>
      <c r="F29" s="188"/>
      <c r="G29" s="188"/>
      <c r="H29" s="188"/>
      <c r="I29" s="176"/>
      <c r="J29" s="176"/>
      <c r="K29" s="176"/>
    </row>
    <row r="30" spans="5:10" s="20" customFormat="1" ht="14.25" collapsed="1">
      <c r="E30" s="111"/>
      <c r="J30" s="19"/>
    </row>
    <row r="31" spans="5:10" s="20" customFormat="1" ht="14.25" collapsed="1">
      <c r="E31" s="112"/>
      <c r="J31" s="19"/>
    </row>
    <row r="32" spans="5:10" s="20" customFormat="1" ht="14.25">
      <c r="E32" s="111"/>
      <c r="F32" s="111"/>
      <c r="J32" s="19"/>
    </row>
    <row r="33" spans="5:10" s="20" customFormat="1" ht="14.25" collapsed="1">
      <c r="E33" s="112"/>
      <c r="I33" s="112"/>
      <c r="J33" s="19"/>
    </row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/>
    <row r="48" s="20" customFormat="1" ht="14.25"/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</sheetData>
  <mergeCells count="5">
    <mergeCell ref="A29:H29"/>
    <mergeCell ref="A1:I1"/>
    <mergeCell ref="A2:A3"/>
    <mergeCell ref="E2:K2"/>
    <mergeCell ref="A28:K28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3"/>
  <sheetViews>
    <sheetView zoomScale="85" zoomScaleNormal="85" workbookViewId="0" topLeftCell="A1">
      <selection activeCell="E69" sqref="E69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5" t="s">
        <v>142</v>
      </c>
      <c r="B1" s="195"/>
      <c r="C1" s="195"/>
      <c r="D1" s="195"/>
      <c r="E1" s="195"/>
      <c r="F1" s="195"/>
      <c r="G1" s="195"/>
    </row>
    <row r="2" spans="1:7" ht="15.75" thickBot="1">
      <c r="A2" s="190" t="s">
        <v>49</v>
      </c>
      <c r="B2" s="93"/>
      <c r="C2" s="196" t="s">
        <v>32</v>
      </c>
      <c r="D2" s="197"/>
      <c r="E2" s="196" t="s">
        <v>33</v>
      </c>
      <c r="F2" s="197"/>
      <c r="G2" s="94"/>
    </row>
    <row r="3" spans="1:7" ht="45.75" thickBot="1">
      <c r="A3" s="191"/>
      <c r="B3" s="42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8" ht="15" customHeight="1">
      <c r="A4" s="21">
        <v>1</v>
      </c>
      <c r="B4" s="37" t="s">
        <v>99</v>
      </c>
      <c r="C4" s="38">
        <v>298.9025700000003</v>
      </c>
      <c r="D4" s="99">
        <v>0.07538226993890938</v>
      </c>
      <c r="E4" s="39">
        <v>99</v>
      </c>
      <c r="F4" s="99">
        <v>0.056378132118451024</v>
      </c>
      <c r="G4" s="40">
        <v>226.05242068906637</v>
      </c>
      <c r="H4" s="56"/>
    </row>
    <row r="5" spans="1:8" ht="14.25" customHeight="1">
      <c r="A5" s="21">
        <v>2</v>
      </c>
      <c r="B5" s="37" t="s">
        <v>90</v>
      </c>
      <c r="C5" s="38">
        <v>237.50633000000008</v>
      </c>
      <c r="D5" s="99">
        <v>0.14070092417546112</v>
      </c>
      <c r="E5" s="39">
        <v>201</v>
      </c>
      <c r="F5" s="99">
        <v>0.12601880877742946</v>
      </c>
      <c r="G5" s="40">
        <v>208.81290228952932</v>
      </c>
      <c r="H5" s="56"/>
    </row>
    <row r="6" spans="1:7" ht="14.25">
      <c r="A6" s="21">
        <v>3</v>
      </c>
      <c r="B6" s="37" t="s">
        <v>79</v>
      </c>
      <c r="C6" s="38">
        <v>151.10700999999995</v>
      </c>
      <c r="D6" s="99">
        <v>0.30205825459926816</v>
      </c>
      <c r="E6" s="39">
        <v>57</v>
      </c>
      <c r="F6" s="99">
        <v>0.2864321608040201</v>
      </c>
      <c r="G6" s="40">
        <v>144.84205839195982</v>
      </c>
    </row>
    <row r="7" spans="1:7" ht="14.25">
      <c r="A7" s="21">
        <v>4</v>
      </c>
      <c r="B7" s="37" t="s">
        <v>30</v>
      </c>
      <c r="C7" s="38">
        <v>-59.37779000000004</v>
      </c>
      <c r="D7" s="99">
        <v>-0.04529493309030304</v>
      </c>
      <c r="E7" s="39">
        <v>1939</v>
      </c>
      <c r="F7" s="99">
        <v>0.0391085114965712</v>
      </c>
      <c r="G7" s="40">
        <v>50.34877737710967</v>
      </c>
    </row>
    <row r="8" spans="1:7" ht="14.25">
      <c r="A8" s="21">
        <v>5</v>
      </c>
      <c r="B8" s="37" t="s">
        <v>78</v>
      </c>
      <c r="C8" s="38">
        <v>68.79641000000015</v>
      </c>
      <c r="D8" s="99">
        <v>0.023208388200168257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76</v>
      </c>
      <c r="C9" s="38">
        <v>57.41256000000005</v>
      </c>
      <c r="D9" s="99">
        <v>0.023953398619378678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100</v>
      </c>
      <c r="C10" s="38">
        <v>55.345629999999886</v>
      </c>
      <c r="D10" s="99">
        <v>0.01982839400148554</v>
      </c>
      <c r="E10" s="39">
        <v>0</v>
      </c>
      <c r="F10" s="99">
        <v>0</v>
      </c>
      <c r="G10" s="40">
        <v>0</v>
      </c>
      <c r="H10" s="56"/>
    </row>
    <row r="11" spans="1:7" ht="14.25">
      <c r="A11" s="21">
        <v>8</v>
      </c>
      <c r="B11" s="37" t="s">
        <v>126</v>
      </c>
      <c r="C11" s="38">
        <v>7.1447999999999885</v>
      </c>
      <c r="D11" s="99">
        <v>0.014210349166903141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132</v>
      </c>
      <c r="C12" s="38">
        <v>-2.2271300000000047</v>
      </c>
      <c r="D12" s="99">
        <v>-0.005547018958392905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133</v>
      </c>
      <c r="C13" s="38">
        <v>-3.058909999999916</v>
      </c>
      <c r="D13" s="99">
        <v>-0.002775777376648879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20</v>
      </c>
      <c r="C14" s="38">
        <v>-3.7790700000000066</v>
      </c>
      <c r="D14" s="99">
        <v>-0.022343165122577235</v>
      </c>
      <c r="E14" s="39">
        <v>0</v>
      </c>
      <c r="F14" s="99">
        <v>0</v>
      </c>
      <c r="G14" s="40">
        <v>0</v>
      </c>
    </row>
    <row r="15" spans="1:7" ht="14.25">
      <c r="A15" s="21">
        <v>12</v>
      </c>
      <c r="B15" s="37" t="s">
        <v>134</v>
      </c>
      <c r="C15" s="38">
        <v>-3.9631888000000033</v>
      </c>
      <c r="D15" s="99">
        <v>-0.005121752136631396</v>
      </c>
      <c r="E15" s="39">
        <v>0</v>
      </c>
      <c r="F15" s="99">
        <v>0</v>
      </c>
      <c r="G15" s="40">
        <v>0</v>
      </c>
    </row>
    <row r="16" spans="1:7" ht="14.25">
      <c r="A16" s="21">
        <v>13</v>
      </c>
      <c r="B16" s="37" t="s">
        <v>23</v>
      </c>
      <c r="C16" s="38">
        <v>-4.847010000000009</v>
      </c>
      <c r="D16" s="99">
        <v>-0.005185937572353694</v>
      </c>
      <c r="E16" s="39">
        <v>0</v>
      </c>
      <c r="F16" s="99">
        <v>0</v>
      </c>
      <c r="G16" s="40">
        <v>0</v>
      </c>
    </row>
    <row r="17" spans="1:7" ht="14.25">
      <c r="A17" s="21">
        <v>14</v>
      </c>
      <c r="B17" s="37" t="s">
        <v>25</v>
      </c>
      <c r="C17" s="38">
        <v>-17.924280000000028</v>
      </c>
      <c r="D17" s="99">
        <v>-0.03827138187892474</v>
      </c>
      <c r="E17" s="39">
        <v>0</v>
      </c>
      <c r="F17" s="99">
        <v>0</v>
      </c>
      <c r="G17" s="40">
        <v>0</v>
      </c>
    </row>
    <row r="18" spans="1:7" ht="14.25">
      <c r="A18" s="21">
        <v>15</v>
      </c>
      <c r="B18" s="37" t="s">
        <v>28</v>
      </c>
      <c r="C18" s="38">
        <v>-22.495420000000045</v>
      </c>
      <c r="D18" s="99">
        <v>-0.04064113917217423</v>
      </c>
      <c r="E18" s="39">
        <v>0</v>
      </c>
      <c r="F18" s="99">
        <v>0</v>
      </c>
      <c r="G18" s="40">
        <v>0</v>
      </c>
    </row>
    <row r="19" spans="1:7" ht="14.25">
      <c r="A19" s="21">
        <v>16</v>
      </c>
      <c r="B19" s="37" t="s">
        <v>101</v>
      </c>
      <c r="C19" s="38">
        <v>-38.71353000000003</v>
      </c>
      <c r="D19" s="99">
        <v>-0.03805289782665031</v>
      </c>
      <c r="E19" s="39">
        <v>0</v>
      </c>
      <c r="F19" s="99">
        <v>0</v>
      </c>
      <c r="G19" s="40">
        <v>0</v>
      </c>
    </row>
    <row r="20" spans="1:7" ht="14.25">
      <c r="A20" s="21">
        <v>17</v>
      </c>
      <c r="B20" s="37" t="s">
        <v>98</v>
      </c>
      <c r="C20" s="38">
        <v>-112.23174</v>
      </c>
      <c r="D20" s="99">
        <v>-0.14766794445329354</v>
      </c>
      <c r="E20" s="39">
        <v>0</v>
      </c>
      <c r="F20" s="99">
        <v>0</v>
      </c>
      <c r="G20" s="40">
        <v>0</v>
      </c>
    </row>
    <row r="21" spans="1:7" ht="13.5" customHeight="1">
      <c r="A21" s="21">
        <v>18</v>
      </c>
      <c r="B21" s="37" t="s">
        <v>74</v>
      </c>
      <c r="C21" s="38">
        <v>-152.96655999999982</v>
      </c>
      <c r="D21" s="99">
        <v>-0.08124448465703998</v>
      </c>
      <c r="E21" s="39">
        <v>-5000</v>
      </c>
      <c r="F21" s="99">
        <v>-0.0017287847853108614</v>
      </c>
      <c r="G21" s="40">
        <v>-3.245233602044207</v>
      </c>
    </row>
    <row r="22" spans="1:7" ht="14.25">
      <c r="A22" s="21">
        <v>19</v>
      </c>
      <c r="B22" s="37" t="s">
        <v>96</v>
      </c>
      <c r="C22" s="38">
        <v>-77.59447999999998</v>
      </c>
      <c r="D22" s="99">
        <v>-0.022814088232418542</v>
      </c>
      <c r="E22" s="39">
        <v>-5</v>
      </c>
      <c r="F22" s="99">
        <v>-0.0010688328345446773</v>
      </c>
      <c r="G22" s="40">
        <v>-3.559248450192568</v>
      </c>
    </row>
    <row r="23" spans="1:7" ht="14.25">
      <c r="A23" s="21">
        <v>20</v>
      </c>
      <c r="B23" s="37" t="s">
        <v>123</v>
      </c>
      <c r="C23" s="38">
        <v>-75.80089999999991</v>
      </c>
      <c r="D23" s="99">
        <v>-0.03762748536022156</v>
      </c>
      <c r="E23" s="39">
        <v>-72</v>
      </c>
      <c r="F23" s="99">
        <v>-0.0049203854301920315</v>
      </c>
      <c r="G23" s="40">
        <v>-9.425274449705604</v>
      </c>
    </row>
    <row r="24" spans="1:7" ht="14.25">
      <c r="A24" s="21">
        <v>21</v>
      </c>
      <c r="B24" s="37" t="s">
        <v>94</v>
      </c>
      <c r="C24" s="38">
        <v>-109.61159799999743</v>
      </c>
      <c r="D24" s="99">
        <v>-0.005174126000750315</v>
      </c>
      <c r="E24" s="39">
        <v>-106</v>
      </c>
      <c r="F24" s="99">
        <v>-0.0020337292070374707</v>
      </c>
      <c r="G24" s="40">
        <v>-42.89275828745609</v>
      </c>
    </row>
    <row r="25" spans="1:7" ht="14.25">
      <c r="A25" s="21">
        <v>22</v>
      </c>
      <c r="B25" s="37" t="s">
        <v>21</v>
      </c>
      <c r="C25" s="38">
        <v>-42.87416000000003</v>
      </c>
      <c r="D25" s="99">
        <v>-0.039915835753195884</v>
      </c>
      <c r="E25" s="39">
        <v>-27</v>
      </c>
      <c r="F25" s="99">
        <v>-0.053784860557768925</v>
      </c>
      <c r="G25" s="40">
        <v>-58.019903821760735</v>
      </c>
    </row>
    <row r="26" spans="1:7" ht="14.25">
      <c r="A26" s="21">
        <v>23</v>
      </c>
      <c r="B26" s="37" t="s">
        <v>75</v>
      </c>
      <c r="C26" s="38">
        <v>-621.7513958</v>
      </c>
      <c r="D26" s="99">
        <v>-0.1738190521160444</v>
      </c>
      <c r="E26" s="39">
        <v>-670</v>
      </c>
      <c r="F26" s="99">
        <v>-0.14574722645203395</v>
      </c>
      <c r="G26" s="40">
        <v>-488.77598788340237</v>
      </c>
    </row>
    <row r="27" spans="1:8" ht="15.75" thickBot="1">
      <c r="A27" s="92"/>
      <c r="B27" s="95" t="s">
        <v>60</v>
      </c>
      <c r="C27" s="96">
        <v>-473.0018525999968</v>
      </c>
      <c r="D27" s="100">
        <v>-0.008532705503180396</v>
      </c>
      <c r="E27" s="97">
        <v>-3584</v>
      </c>
      <c r="F27" s="100">
        <v>-0.001162309142450001</v>
      </c>
      <c r="G27" s="98">
        <v>24.137752253103656</v>
      </c>
      <c r="H27" s="56"/>
    </row>
    <row r="28" spans="1:8" ht="15" customHeight="1" thickBot="1">
      <c r="A28" s="194"/>
      <c r="B28" s="194"/>
      <c r="C28" s="194"/>
      <c r="D28" s="194"/>
      <c r="E28" s="194"/>
      <c r="F28" s="194"/>
      <c r="G28" s="194"/>
      <c r="H28" s="175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">
      <c r="B50" s="64"/>
      <c r="C50" s="65"/>
      <c r="D50" s="66"/>
      <c r="E50" s="67"/>
    </row>
    <row r="51" spans="2:5" ht="15">
      <c r="B51" s="64"/>
      <c r="C51" s="65"/>
      <c r="D51" s="66"/>
      <c r="E51" s="67"/>
    </row>
    <row r="52" spans="2:5" ht="15">
      <c r="B52" s="64"/>
      <c r="C52" s="65"/>
      <c r="D52" s="66"/>
      <c r="E52" s="67"/>
    </row>
    <row r="53" spans="2:5" ht="15.75" thickBot="1">
      <c r="B53" s="82"/>
      <c r="C53" s="82"/>
      <c r="D53" s="82"/>
      <c r="E53" s="82"/>
    </row>
    <row r="56" ht="14.25" customHeight="1"/>
    <row r="57" ht="14.25">
      <c r="F57" s="56"/>
    </row>
    <row r="59" ht="14.25">
      <c r="F59"/>
    </row>
    <row r="60" ht="14.25">
      <c r="F60"/>
    </row>
    <row r="61" spans="2:6" ht="30.75" thickBot="1">
      <c r="B61" s="42" t="s">
        <v>31</v>
      </c>
      <c r="C61" s="35" t="s">
        <v>68</v>
      </c>
      <c r="D61" s="35" t="s">
        <v>69</v>
      </c>
      <c r="E61" s="63" t="s">
        <v>64</v>
      </c>
      <c r="F61"/>
    </row>
    <row r="62" spans="2:5" ht="14.25">
      <c r="B62" s="37" t="str">
        <f aca="true" t="shared" si="0" ref="B62:D66">B4</f>
        <v>УНIВЕР.УА/Михайло Грушевський: Фонд Державних Паперiв</v>
      </c>
      <c r="C62" s="38">
        <f t="shared" si="0"/>
        <v>298.9025700000003</v>
      </c>
      <c r="D62" s="99">
        <f t="shared" si="0"/>
        <v>0.07538226993890938</v>
      </c>
      <c r="E62" s="40">
        <f>G4</f>
        <v>226.05242068906637</v>
      </c>
    </row>
    <row r="63" spans="2:5" ht="14.25">
      <c r="B63" s="37" t="str">
        <f t="shared" si="0"/>
        <v>ВСІ</v>
      </c>
      <c r="C63" s="38">
        <f t="shared" si="0"/>
        <v>237.50633000000008</v>
      </c>
      <c r="D63" s="99">
        <f t="shared" si="0"/>
        <v>0.14070092417546112</v>
      </c>
      <c r="E63" s="40">
        <f>G5</f>
        <v>208.81290228952932</v>
      </c>
    </row>
    <row r="64" spans="2:5" ht="14.25">
      <c r="B64" s="37" t="str">
        <f t="shared" si="0"/>
        <v>Альтус-Стратегічний</v>
      </c>
      <c r="C64" s="38">
        <f t="shared" si="0"/>
        <v>151.10700999999995</v>
      </c>
      <c r="D64" s="99">
        <f t="shared" si="0"/>
        <v>0.30205825459926816</v>
      </c>
      <c r="E64" s="40">
        <f>G6</f>
        <v>144.84205839195982</v>
      </c>
    </row>
    <row r="65" spans="2:5" ht="14.25">
      <c r="B65" s="37" t="str">
        <f t="shared" si="0"/>
        <v>Аргентум</v>
      </c>
      <c r="C65" s="38">
        <f t="shared" si="0"/>
        <v>-59.37779000000004</v>
      </c>
      <c r="D65" s="99">
        <f t="shared" si="0"/>
        <v>-0.04529493309030304</v>
      </c>
      <c r="E65" s="40">
        <f>G7</f>
        <v>50.34877737710967</v>
      </c>
    </row>
    <row r="66" spans="2:5" ht="14.25">
      <c r="B66" s="131" t="str">
        <f t="shared" si="0"/>
        <v>Альтус-Депозит</v>
      </c>
      <c r="C66" s="132">
        <f t="shared" si="0"/>
        <v>68.79641000000015</v>
      </c>
      <c r="D66" s="133">
        <f t="shared" si="0"/>
        <v>0.023208388200168257</v>
      </c>
      <c r="E66" s="134">
        <f>G8</f>
        <v>0</v>
      </c>
    </row>
    <row r="67" spans="2:5" ht="14.25">
      <c r="B67" s="130" t="str">
        <f aca="true" t="shared" si="1" ref="B67:D70">B21</f>
        <v>ОТП Фонд Акцій</v>
      </c>
      <c r="C67" s="38">
        <f t="shared" si="1"/>
        <v>-152.96655999999982</v>
      </c>
      <c r="D67" s="99">
        <f t="shared" si="1"/>
        <v>-0.08124448465703998</v>
      </c>
      <c r="E67" s="40">
        <f>G21</f>
        <v>-3.245233602044207</v>
      </c>
    </row>
    <row r="68" spans="2:5" ht="14.25">
      <c r="B68" s="130" t="str">
        <f t="shared" si="1"/>
        <v>КІНТО-Еквіті</v>
      </c>
      <c r="C68" s="38">
        <f t="shared" si="1"/>
        <v>-77.59447999999998</v>
      </c>
      <c r="D68" s="99">
        <f t="shared" si="1"/>
        <v>-0.022814088232418542</v>
      </c>
      <c r="E68" s="40">
        <f>G22</f>
        <v>-3.559248450192568</v>
      </c>
    </row>
    <row r="69" spans="2:5" ht="14.25">
      <c r="B69" s="130" t="str">
        <f t="shared" si="1"/>
        <v>КІНТО-Казначейський</v>
      </c>
      <c r="C69" s="38">
        <f t="shared" si="1"/>
        <v>-75.80089999999991</v>
      </c>
      <c r="D69" s="99">
        <f t="shared" si="1"/>
        <v>-0.03762748536022156</v>
      </c>
      <c r="E69" s="40">
        <f>G23</f>
        <v>-9.425274449705604</v>
      </c>
    </row>
    <row r="70" spans="2:5" ht="14.25">
      <c r="B70" s="130" t="str">
        <f t="shared" si="1"/>
        <v>КІНТО-Класичний</v>
      </c>
      <c r="C70" s="38">
        <f t="shared" si="1"/>
        <v>-109.61159799999743</v>
      </c>
      <c r="D70" s="99">
        <f t="shared" si="1"/>
        <v>-0.005174126000750315</v>
      </c>
      <c r="E70" s="40">
        <f>G24</f>
        <v>-42.89275828745609</v>
      </c>
    </row>
    <row r="71" spans="2:5" ht="14.25">
      <c r="B71" s="130" t="str">
        <f>B25</f>
        <v>ОТП Класичний</v>
      </c>
      <c r="C71" s="38">
        <f>C25</f>
        <v>-42.87416000000003</v>
      </c>
      <c r="D71" s="99">
        <f>D25</f>
        <v>-0.039915835753195884</v>
      </c>
      <c r="E71" s="40">
        <f>G25</f>
        <v>-58.019903821760735</v>
      </c>
    </row>
    <row r="72" spans="2:5" ht="14.25">
      <c r="B72" s="141" t="s">
        <v>67</v>
      </c>
      <c r="C72" s="142">
        <f>C27-SUM(C62:C71)</f>
        <v>-711.0886846000001</v>
      </c>
      <c r="D72" s="143"/>
      <c r="E72" s="142">
        <f>G27-SUM(E62:E71)</f>
        <v>-488.77598788340237</v>
      </c>
    </row>
    <row r="73" spans="2:5" ht="15">
      <c r="B73" s="139" t="s">
        <v>60</v>
      </c>
      <c r="C73" s="140">
        <f>SUM(C62:C72)</f>
        <v>-473.00185259999677</v>
      </c>
      <c r="D73" s="140"/>
      <c r="E73" s="140">
        <f>SUM(E62:E72)</f>
        <v>24.137752253103656</v>
      </c>
    </row>
  </sheetData>
  <mergeCells count="5">
    <mergeCell ref="A28:G28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3"/>
  <sheetViews>
    <sheetView zoomScale="80" zoomScaleNormal="80" workbookViewId="0" topLeftCell="A1">
      <selection activeCell="A31" sqref="A3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31</v>
      </c>
      <c r="B1" s="71" t="s">
        <v>107</v>
      </c>
      <c r="C1" s="10"/>
    </row>
    <row r="2" spans="1:3" ht="14.25">
      <c r="A2" s="173" t="s">
        <v>98</v>
      </c>
      <c r="B2" s="174">
        <v>-0.14766794445328557</v>
      </c>
      <c r="C2" s="10"/>
    </row>
    <row r="3" spans="1:3" ht="14.25">
      <c r="A3" s="144" t="s">
        <v>30</v>
      </c>
      <c r="B3" s="151">
        <v>-0.08122678589680499</v>
      </c>
      <c r="C3" s="10"/>
    </row>
    <row r="4" spans="1:3" ht="14.25">
      <c r="A4" s="144" t="s">
        <v>74</v>
      </c>
      <c r="B4" s="151">
        <v>-0.0796534034637344</v>
      </c>
      <c r="C4" s="10"/>
    </row>
    <row r="5" spans="1:3" ht="14.25">
      <c r="A5" s="145" t="s">
        <v>28</v>
      </c>
      <c r="B5" s="153">
        <v>-0.04064113917218093</v>
      </c>
      <c r="C5" s="10"/>
    </row>
    <row r="6" spans="1:3" ht="14.25">
      <c r="A6" s="144" t="s">
        <v>25</v>
      </c>
      <c r="B6" s="152">
        <v>-0.03827138187892387</v>
      </c>
      <c r="C6" s="10"/>
    </row>
    <row r="7" spans="1:3" ht="14.25">
      <c r="A7" s="144" t="s">
        <v>101</v>
      </c>
      <c r="B7" s="152">
        <v>-0.03805289782666865</v>
      </c>
      <c r="C7" s="10"/>
    </row>
    <row r="8" spans="1:3" ht="14.25">
      <c r="A8" s="144" t="s">
        <v>123</v>
      </c>
      <c r="B8" s="152">
        <v>-0.03286882722863205</v>
      </c>
      <c r="C8" s="10"/>
    </row>
    <row r="9" spans="1:3" ht="14.25">
      <c r="A9" s="144" t="s">
        <v>75</v>
      </c>
      <c r="B9" s="152">
        <v>-0.032861263707008814</v>
      </c>
      <c r="C9" s="10"/>
    </row>
    <row r="10" spans="1:3" ht="14.25">
      <c r="A10" s="144" t="s">
        <v>20</v>
      </c>
      <c r="B10" s="152">
        <v>-0.022343165122549857</v>
      </c>
      <c r="C10" s="10"/>
    </row>
    <row r="11" spans="1:3" ht="14.25">
      <c r="A11" s="144" t="s">
        <v>96</v>
      </c>
      <c r="B11" s="152">
        <v>-0.021768522309367988</v>
      </c>
      <c r="C11" s="10"/>
    </row>
    <row r="12" spans="1:3" ht="14.25">
      <c r="A12" s="144" t="s">
        <v>132</v>
      </c>
      <c r="B12" s="152">
        <v>-0.005547018958365624</v>
      </c>
      <c r="C12" s="10"/>
    </row>
    <row r="13" spans="1:3" ht="14.25">
      <c r="A13" s="144" t="s">
        <v>23</v>
      </c>
      <c r="B13" s="152">
        <v>-0.005185937572325772</v>
      </c>
      <c r="C13" s="10"/>
    </row>
    <row r="14" spans="1:3" ht="14.25">
      <c r="A14" s="144" t="s">
        <v>134</v>
      </c>
      <c r="B14" s="152">
        <v>-0.005121752136623581</v>
      </c>
      <c r="C14" s="10"/>
    </row>
    <row r="15" spans="1:3" ht="14.25">
      <c r="A15" s="144" t="s">
        <v>94</v>
      </c>
      <c r="B15" s="152">
        <v>-0.003146796525787421</v>
      </c>
      <c r="C15" s="10"/>
    </row>
    <row r="16" spans="1:3" ht="14.25">
      <c r="A16" s="144" t="s">
        <v>133</v>
      </c>
      <c r="B16" s="152">
        <v>-0.002775777376690103</v>
      </c>
      <c r="C16" s="10"/>
    </row>
    <row r="17" spans="1:3" ht="14.25">
      <c r="A17" s="145" t="s">
        <v>79</v>
      </c>
      <c r="B17" s="153">
        <v>0.012146846348678908</v>
      </c>
      <c r="C17" s="10"/>
    </row>
    <row r="18" spans="1:3" ht="14.25">
      <c r="A18" s="144" t="s">
        <v>90</v>
      </c>
      <c r="B18" s="152">
        <v>0.013038961057828535</v>
      </c>
      <c r="C18" s="10"/>
    </row>
    <row r="19" spans="1:3" ht="14.25">
      <c r="A19" s="144" t="s">
        <v>126</v>
      </c>
      <c r="B19" s="152">
        <v>0.014210349166885683</v>
      </c>
      <c r="C19" s="10"/>
    </row>
    <row r="20" spans="1:3" ht="14.25">
      <c r="A20" s="144" t="s">
        <v>21</v>
      </c>
      <c r="B20" s="152">
        <v>0.014657369372492512</v>
      </c>
      <c r="C20" s="10"/>
    </row>
    <row r="21" spans="1:3" ht="14.25">
      <c r="A21" s="144" t="s">
        <v>99</v>
      </c>
      <c r="B21" s="152">
        <v>0.017989900815485793</v>
      </c>
      <c r="C21" s="10"/>
    </row>
    <row r="22" spans="1:3" ht="14.25">
      <c r="A22" s="144" t="s">
        <v>100</v>
      </c>
      <c r="B22" s="151">
        <v>0.01982839400148584</v>
      </c>
      <c r="C22" s="10"/>
    </row>
    <row r="23" spans="1:3" ht="14.25">
      <c r="A23" s="144" t="s">
        <v>78</v>
      </c>
      <c r="B23" s="151">
        <v>0.02320838820016813</v>
      </c>
      <c r="C23" s="10"/>
    </row>
    <row r="24" spans="1:3" ht="14.25">
      <c r="A24" s="144" t="s">
        <v>76</v>
      </c>
      <c r="B24" s="151">
        <v>0.023953398619351862</v>
      </c>
      <c r="C24" s="10"/>
    </row>
    <row r="25" spans="1:3" ht="14.25">
      <c r="A25" s="146" t="s">
        <v>36</v>
      </c>
      <c r="B25" s="151">
        <v>-0.0181782176541988</v>
      </c>
      <c r="C25" s="10"/>
    </row>
    <row r="26" spans="1:3" ht="14.25">
      <c r="A26" s="146" t="s">
        <v>1</v>
      </c>
      <c r="B26" s="151">
        <v>-0.09707636253608842</v>
      </c>
      <c r="C26" s="10"/>
    </row>
    <row r="27" spans="1:3" ht="14.25">
      <c r="A27" s="146" t="s">
        <v>0</v>
      </c>
      <c r="B27" s="151">
        <v>-0.08871649693003414</v>
      </c>
      <c r="C27" s="61"/>
    </row>
    <row r="28" spans="1:3" ht="14.25">
      <c r="A28" s="146" t="s">
        <v>37</v>
      </c>
      <c r="B28" s="151">
        <v>0.017568089948710064</v>
      </c>
      <c r="C28" s="9"/>
    </row>
    <row r="29" spans="1:3" ht="14.25">
      <c r="A29" s="146" t="s">
        <v>38</v>
      </c>
      <c r="B29" s="151">
        <v>0.052116248835695655</v>
      </c>
      <c r="C29" s="77"/>
    </row>
    <row r="30" spans="1:3" ht="14.25">
      <c r="A30" s="146" t="s">
        <v>39</v>
      </c>
      <c r="B30" s="151">
        <v>0.021232876712328767</v>
      </c>
      <c r="C30" s="10"/>
    </row>
    <row r="31" spans="1:3" ht="15" thickBot="1">
      <c r="A31" s="147" t="s">
        <v>127</v>
      </c>
      <c r="B31" s="154">
        <v>-0.03150334536493371</v>
      </c>
      <c r="C31" s="10"/>
    </row>
    <row r="32" spans="2:3" ht="12.75">
      <c r="B32" s="10"/>
      <c r="C32" s="10"/>
    </row>
    <row r="33" ht="12.75">
      <c r="C33" s="10"/>
    </row>
    <row r="34" spans="2:3" ht="12.75">
      <c r="B34" s="10"/>
      <c r="C34" s="10"/>
    </row>
    <row r="35" ht="12.75">
      <c r="C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3"/>
      <c r="L1" s="14"/>
      <c r="M1" s="14"/>
    </row>
    <row r="2" spans="1:10" ht="30.75" thickBot="1">
      <c r="A2" s="15" t="s">
        <v>49</v>
      </c>
      <c r="B2" s="15" t="s">
        <v>31</v>
      </c>
      <c r="C2" s="44" t="s">
        <v>42</v>
      </c>
      <c r="D2" s="44" t="s">
        <v>43</v>
      </c>
      <c r="E2" s="44" t="s">
        <v>50</v>
      </c>
      <c r="F2" s="44" t="s">
        <v>51</v>
      </c>
      <c r="G2" s="44" t="s">
        <v>52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3" t="s">
        <v>71</v>
      </c>
      <c r="C3" s="114" t="s">
        <v>47</v>
      </c>
      <c r="D3" s="115" t="s">
        <v>48</v>
      </c>
      <c r="E3" s="116">
        <v>8741569.89</v>
      </c>
      <c r="F3" s="117">
        <v>32163</v>
      </c>
      <c r="G3" s="116">
        <v>271.78963063147097</v>
      </c>
      <c r="H3" s="55">
        <v>100</v>
      </c>
      <c r="I3" s="113" t="s">
        <v>72</v>
      </c>
      <c r="J3" s="118" t="s">
        <v>73</v>
      </c>
    </row>
    <row r="4" spans="1:10" ht="14.25" customHeight="1">
      <c r="A4" s="21">
        <v>2</v>
      </c>
      <c r="B4" s="113" t="s">
        <v>138</v>
      </c>
      <c r="C4" s="114" t="s">
        <v>47</v>
      </c>
      <c r="D4" s="115" t="s">
        <v>48</v>
      </c>
      <c r="E4" s="116">
        <v>2367373.24</v>
      </c>
      <c r="F4" s="117">
        <v>44741</v>
      </c>
      <c r="G4" s="116">
        <v>52.91283699514987</v>
      </c>
      <c r="H4" s="85">
        <v>100</v>
      </c>
      <c r="I4" s="113" t="s">
        <v>45</v>
      </c>
      <c r="J4" s="118" t="s">
        <v>46</v>
      </c>
    </row>
    <row r="5" spans="1:10" ht="14.25">
      <c r="A5" s="21">
        <v>3</v>
      </c>
      <c r="B5" s="113" t="s">
        <v>85</v>
      </c>
      <c r="C5" s="114" t="s">
        <v>47</v>
      </c>
      <c r="D5" s="115" t="s">
        <v>131</v>
      </c>
      <c r="E5" s="116">
        <v>1579159.61</v>
      </c>
      <c r="F5" s="117">
        <v>55310</v>
      </c>
      <c r="G5" s="116">
        <v>28.551068703670225</v>
      </c>
      <c r="H5" s="55">
        <v>100</v>
      </c>
      <c r="I5" s="113" t="s">
        <v>53</v>
      </c>
      <c r="J5" s="118" t="s">
        <v>54</v>
      </c>
    </row>
    <row r="6" spans="1:10" ht="14.25">
      <c r="A6" s="21">
        <v>4</v>
      </c>
      <c r="B6" s="113" t="s">
        <v>128</v>
      </c>
      <c r="C6" s="114" t="s">
        <v>47</v>
      </c>
      <c r="D6" s="115" t="s">
        <v>131</v>
      </c>
      <c r="E6" s="116">
        <v>1233051.0702</v>
      </c>
      <c r="F6" s="117">
        <v>2940</v>
      </c>
      <c r="G6" s="116">
        <v>419.40512591836733</v>
      </c>
      <c r="H6" s="55">
        <v>1000</v>
      </c>
      <c r="I6" s="113" t="s">
        <v>24</v>
      </c>
      <c r="J6" s="118" t="s">
        <v>41</v>
      </c>
    </row>
    <row r="7" spans="1:10" ht="14.25">
      <c r="A7" s="21">
        <v>5</v>
      </c>
      <c r="B7" s="113" t="s">
        <v>40</v>
      </c>
      <c r="C7" s="114" t="s">
        <v>47</v>
      </c>
      <c r="D7" s="115" t="s">
        <v>48</v>
      </c>
      <c r="E7" s="116">
        <v>1171854.76</v>
      </c>
      <c r="F7" s="117">
        <v>784</v>
      </c>
      <c r="G7" s="116">
        <v>1494.7127040816326</v>
      </c>
      <c r="H7" s="55">
        <v>1000</v>
      </c>
      <c r="I7" s="113" t="s">
        <v>29</v>
      </c>
      <c r="J7" s="118" t="s">
        <v>119</v>
      </c>
    </row>
    <row r="8" spans="1:10" s="45" customFormat="1" ht="14.25" collapsed="1">
      <c r="A8" s="21">
        <v>6</v>
      </c>
      <c r="B8" s="113" t="s">
        <v>102</v>
      </c>
      <c r="C8" s="114" t="s">
        <v>47</v>
      </c>
      <c r="D8" s="115" t="s">
        <v>48</v>
      </c>
      <c r="E8" s="116">
        <v>684006.8</v>
      </c>
      <c r="F8" s="117">
        <v>910</v>
      </c>
      <c r="G8" s="116">
        <v>751.6558241758243</v>
      </c>
      <c r="H8" s="55">
        <v>1000</v>
      </c>
      <c r="I8" s="113" t="s">
        <v>19</v>
      </c>
      <c r="J8" s="118" t="s">
        <v>56</v>
      </c>
    </row>
    <row r="9" spans="1:10" s="45" customFormat="1" ht="14.25">
      <c r="A9" s="21">
        <v>7</v>
      </c>
      <c r="B9" s="113" t="s">
        <v>87</v>
      </c>
      <c r="C9" s="114" t="s">
        <v>47</v>
      </c>
      <c r="D9" s="115" t="s">
        <v>48</v>
      </c>
      <c r="E9" s="116">
        <v>605831.38</v>
      </c>
      <c r="F9" s="117">
        <v>679</v>
      </c>
      <c r="G9" s="116">
        <v>892.2406185567011</v>
      </c>
      <c r="H9" s="55">
        <v>1000</v>
      </c>
      <c r="I9" s="113" t="s">
        <v>88</v>
      </c>
      <c r="J9" s="118" t="s">
        <v>58</v>
      </c>
    </row>
    <row r="10" spans="1:10" ht="15.75" thickBot="1">
      <c r="A10" s="184" t="s">
        <v>60</v>
      </c>
      <c r="B10" s="185"/>
      <c r="C10" s="119" t="s">
        <v>61</v>
      </c>
      <c r="D10" s="119" t="s">
        <v>61</v>
      </c>
      <c r="E10" s="101">
        <f>SUM(E3:E9)</f>
        <v>16382846.750200002</v>
      </c>
      <c r="F10" s="102">
        <f>SUM(F3:F9)</f>
        <v>137527</v>
      </c>
      <c r="G10" s="119" t="s">
        <v>61</v>
      </c>
      <c r="H10" s="119" t="s">
        <v>61</v>
      </c>
      <c r="I10" s="119" t="s">
        <v>61</v>
      </c>
      <c r="J10" s="120" t="s">
        <v>61</v>
      </c>
    </row>
    <row r="11" spans="1:8" ht="14.25">
      <c r="A11" s="187"/>
      <c r="B11" s="187"/>
      <c r="C11" s="187"/>
      <c r="D11" s="187"/>
      <c r="E11" s="187"/>
      <c r="F11" s="187"/>
      <c r="G11" s="187"/>
      <c r="H11" s="187"/>
    </row>
  </sheetData>
  <mergeCells count="3">
    <mergeCell ref="A1:J1"/>
    <mergeCell ref="A10:B10"/>
    <mergeCell ref="A11:H11"/>
  </mergeCells>
  <hyperlinks>
    <hyperlink ref="J5" r:id="rId1" display="http://am.concorde.ua/"/>
    <hyperlink ref="J7" r:id="rId2" display="http://www.dragon-am.com/"/>
    <hyperlink ref="J8" r:id="rId3" display="http://otpcapital.com.ua/"/>
    <hyperlink ref="J3" r:id="rId4" display="http://dragon-am.com/"/>
    <hyperlink ref="J10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9" t="s">
        <v>144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ht="15.75" customHeight="1" thickBot="1">
      <c r="A2" s="190" t="s">
        <v>49</v>
      </c>
      <c r="B2" s="105"/>
      <c r="C2" s="106"/>
      <c r="D2" s="107"/>
      <c r="E2" s="192" t="s">
        <v>86</v>
      </c>
      <c r="F2" s="192"/>
      <c r="G2" s="192"/>
      <c r="H2" s="192"/>
      <c r="I2" s="192"/>
      <c r="J2" s="192"/>
      <c r="K2" s="192"/>
    </row>
    <row r="3" spans="1:11" ht="45.75" thickBot="1">
      <c r="A3" s="19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ht="14.25" collapsed="1">
      <c r="A4" s="21">
        <v>1</v>
      </c>
      <c r="B4" s="27" t="s">
        <v>87</v>
      </c>
      <c r="C4" s="109">
        <v>38441</v>
      </c>
      <c r="D4" s="109">
        <v>38625</v>
      </c>
      <c r="E4" s="103">
        <v>-0.03209526015493902</v>
      </c>
      <c r="F4" s="103">
        <v>-0.038472548805345896</v>
      </c>
      <c r="G4" s="103">
        <v>-0.05424662172161421</v>
      </c>
      <c r="H4" s="103">
        <v>-0.09064407073756187</v>
      </c>
      <c r="I4" s="103">
        <v>-0.06918942905319247</v>
      </c>
      <c r="J4" s="110">
        <v>-0.10775938144329855</v>
      </c>
      <c r="K4" s="171">
        <v>-0.011145900639984774</v>
      </c>
    </row>
    <row r="5" spans="1:11" ht="14.25" collapsed="1">
      <c r="A5" s="21">
        <v>2</v>
      </c>
      <c r="B5" s="27" t="s">
        <v>71</v>
      </c>
      <c r="C5" s="109">
        <v>38862</v>
      </c>
      <c r="D5" s="109">
        <v>38958</v>
      </c>
      <c r="E5" s="103">
        <v>-0.025987264296141732</v>
      </c>
      <c r="F5" s="103">
        <v>-0.11643500022334419</v>
      </c>
      <c r="G5" s="103">
        <v>-0.18693351541141634</v>
      </c>
      <c r="H5" s="103">
        <v>-0.02364001914892666</v>
      </c>
      <c r="I5" s="103">
        <v>-0.09459405154409883</v>
      </c>
      <c r="J5" s="110">
        <v>1.7178963063147368</v>
      </c>
      <c r="K5" s="172">
        <v>0.114017498398431</v>
      </c>
    </row>
    <row r="6" spans="1:11" ht="14.25">
      <c r="A6" s="21">
        <v>3</v>
      </c>
      <c r="B6" s="27" t="s">
        <v>128</v>
      </c>
      <c r="C6" s="109">
        <v>39048</v>
      </c>
      <c r="D6" s="109">
        <v>39140</v>
      </c>
      <c r="E6" s="103">
        <v>-0.028085893181973853</v>
      </c>
      <c r="F6" s="103">
        <v>-0.05068940036897229</v>
      </c>
      <c r="G6" s="103">
        <v>-0.10261279056091788</v>
      </c>
      <c r="H6" s="103">
        <v>-0.17023048361818338</v>
      </c>
      <c r="I6" s="103">
        <v>-0.17195990063447042</v>
      </c>
      <c r="J6" s="110">
        <v>-0.5805948740816246</v>
      </c>
      <c r="K6" s="172">
        <v>-0.09441391345780048</v>
      </c>
    </row>
    <row r="7" spans="1:11" ht="14.25">
      <c r="A7" s="21">
        <v>4</v>
      </c>
      <c r="B7" s="27" t="s">
        <v>40</v>
      </c>
      <c r="C7" s="109">
        <v>39100</v>
      </c>
      <c r="D7" s="109">
        <v>39268</v>
      </c>
      <c r="E7" s="103">
        <v>-0.01594629934501579</v>
      </c>
      <c r="F7" s="103">
        <v>0.12251301658638969</v>
      </c>
      <c r="G7" s="103">
        <v>0.08964747704422082</v>
      </c>
      <c r="H7" s="103">
        <v>0.14022215792704773</v>
      </c>
      <c r="I7" s="103" t="s">
        <v>27</v>
      </c>
      <c r="J7" s="110">
        <v>0.49471270408158374</v>
      </c>
      <c r="K7" s="172">
        <v>0.04894714641543185</v>
      </c>
    </row>
    <row r="8" spans="1:11" ht="14.25">
      <c r="A8" s="21">
        <v>5</v>
      </c>
      <c r="B8" s="27" t="s">
        <v>138</v>
      </c>
      <c r="C8" s="109">
        <v>39269</v>
      </c>
      <c r="D8" s="109">
        <v>39420</v>
      </c>
      <c r="E8" s="103">
        <v>-0.0020070017331539347</v>
      </c>
      <c r="F8" s="103" t="s">
        <v>27</v>
      </c>
      <c r="G8" s="103">
        <v>-0.01189212100091075</v>
      </c>
      <c r="H8" s="103">
        <v>-0.025446490590965598</v>
      </c>
      <c r="I8" s="103">
        <v>-0.023371177757314565</v>
      </c>
      <c r="J8" s="110">
        <v>-0.4708716300484964</v>
      </c>
      <c r="K8" s="172">
        <v>-0.07653285879329408</v>
      </c>
    </row>
    <row r="9" spans="1:11" ht="14.25">
      <c r="A9" s="21">
        <v>6</v>
      </c>
      <c r="B9" s="27" t="s">
        <v>102</v>
      </c>
      <c r="C9" s="109">
        <v>39647</v>
      </c>
      <c r="D9" s="109">
        <v>39861</v>
      </c>
      <c r="E9" s="103">
        <v>-0.04215541344432594</v>
      </c>
      <c r="F9" s="103">
        <v>-0.06822222422925439</v>
      </c>
      <c r="G9" s="103">
        <v>-0.17038467691473536</v>
      </c>
      <c r="H9" s="103">
        <v>-0.1325268432714618</v>
      </c>
      <c r="I9" s="103">
        <v>-0.14310473444835392</v>
      </c>
      <c r="J9" s="110">
        <v>-0.2483441758241801</v>
      </c>
      <c r="K9" s="172">
        <v>-0.04119409430614507</v>
      </c>
    </row>
    <row r="10" spans="1:11" ht="14.25">
      <c r="A10" s="21">
        <v>7</v>
      </c>
      <c r="B10" s="27" t="s">
        <v>85</v>
      </c>
      <c r="C10" s="109">
        <v>40253</v>
      </c>
      <c r="D10" s="109">
        <v>40445</v>
      </c>
      <c r="E10" s="103">
        <v>-0.04313690912832069</v>
      </c>
      <c r="F10" s="103">
        <v>-0.08885955362580311</v>
      </c>
      <c r="G10" s="103">
        <v>-0.20064573903078597</v>
      </c>
      <c r="H10" s="103">
        <v>-0.1881469070051548</v>
      </c>
      <c r="I10" s="103">
        <v>-0.21740150920172185</v>
      </c>
      <c r="J10" s="110">
        <v>-0.7144893129632999</v>
      </c>
      <c r="K10" s="172">
        <v>-0.2147002113486638</v>
      </c>
    </row>
    <row r="11" spans="1:11" ht="15.75" thickBot="1">
      <c r="A11" s="155"/>
      <c r="B11" s="160" t="s">
        <v>124</v>
      </c>
      <c r="C11" s="161" t="s">
        <v>61</v>
      </c>
      <c r="D11" s="161" t="s">
        <v>61</v>
      </c>
      <c r="E11" s="162">
        <f>AVERAGE(E4:E10)</f>
        <v>-0.027059148754838707</v>
      </c>
      <c r="F11" s="162">
        <f>AVERAGE(F4:F10)</f>
        <v>-0.04002761844438837</v>
      </c>
      <c r="G11" s="162">
        <f>AVERAGE(G4:G10)</f>
        <v>-0.0910097125137371</v>
      </c>
      <c r="H11" s="162">
        <f>AVERAGE(H4:H10)</f>
        <v>-0.07005895092074377</v>
      </c>
      <c r="I11" s="162">
        <f>AVERAGE(I4:I10)</f>
        <v>-0.11993680043985867</v>
      </c>
      <c r="J11" s="161" t="s">
        <v>61</v>
      </c>
      <c r="K11" s="161" t="s">
        <v>61</v>
      </c>
    </row>
    <row r="12" spans="1:11" ht="14.25">
      <c r="A12" s="200" t="s">
        <v>113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5" thickBo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5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5">
    <mergeCell ref="A13:K13"/>
    <mergeCell ref="A2:A3"/>
    <mergeCell ref="A1:J1"/>
    <mergeCell ref="E2:K2"/>
    <mergeCell ref="A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45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5" t="s">
        <v>145</v>
      </c>
      <c r="B1" s="195"/>
      <c r="C1" s="195"/>
      <c r="D1" s="195"/>
      <c r="E1" s="195"/>
      <c r="F1" s="195"/>
      <c r="G1" s="195"/>
    </row>
    <row r="2" spans="1:7" s="31" customFormat="1" ht="15.75" customHeight="1" thickBot="1">
      <c r="A2" s="190" t="s">
        <v>49</v>
      </c>
      <c r="B2" s="93"/>
      <c r="C2" s="196" t="s">
        <v>32</v>
      </c>
      <c r="D2" s="197"/>
      <c r="E2" s="196" t="s">
        <v>33</v>
      </c>
      <c r="F2" s="197"/>
      <c r="G2" s="94"/>
    </row>
    <row r="3" spans="1:7" s="31" customFormat="1" ht="45.75" thickBot="1">
      <c r="A3" s="191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7" s="31" customFormat="1" ht="14.25">
      <c r="A4" s="21">
        <v>1</v>
      </c>
      <c r="B4" s="37" t="s">
        <v>40</v>
      </c>
      <c r="C4" s="38">
        <v>-18.989560000000058</v>
      </c>
      <c r="D4" s="103">
        <v>-0.015946299344989156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87</v>
      </c>
      <c r="C5" s="38">
        <v>-20.089079999999957</v>
      </c>
      <c r="D5" s="103">
        <v>-0.03209526015494039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102</v>
      </c>
      <c r="C6" s="38">
        <v>-30.103619999999996</v>
      </c>
      <c r="D6" s="103">
        <v>-0.04215541344432419</v>
      </c>
      <c r="E6" s="39">
        <v>0</v>
      </c>
      <c r="F6" s="103">
        <v>0</v>
      </c>
      <c r="G6" s="40">
        <v>0</v>
      </c>
    </row>
    <row r="7" spans="1:7" s="31" customFormat="1" ht="14.25">
      <c r="A7" s="21">
        <v>4</v>
      </c>
      <c r="B7" s="37" t="s">
        <v>128</v>
      </c>
      <c r="C7" s="38">
        <v>-35.632100000000094</v>
      </c>
      <c r="D7" s="103">
        <v>-0.028085893181969863</v>
      </c>
      <c r="E7" s="39">
        <v>0</v>
      </c>
      <c r="F7" s="103">
        <v>0</v>
      </c>
      <c r="G7" s="40">
        <v>0</v>
      </c>
    </row>
    <row r="8" spans="1:7" s="31" customFormat="1" ht="14.25">
      <c r="A8" s="21">
        <v>5</v>
      </c>
      <c r="B8" s="37" t="s">
        <v>71</v>
      </c>
      <c r="C8" s="38">
        <v>-233.23050999999978</v>
      </c>
      <c r="D8" s="103">
        <v>-0.025987264296150784</v>
      </c>
      <c r="E8" s="39">
        <v>0</v>
      </c>
      <c r="F8" s="103">
        <v>0</v>
      </c>
      <c r="G8" s="40">
        <v>0</v>
      </c>
    </row>
    <row r="9" spans="1:7" s="31" customFormat="1" ht="14.25">
      <c r="A9" s="21">
        <v>6</v>
      </c>
      <c r="B9" s="37" t="s">
        <v>138</v>
      </c>
      <c r="C9" s="38">
        <v>-21.461939999999945</v>
      </c>
      <c r="D9" s="103">
        <v>-0.008984269898436419</v>
      </c>
      <c r="E9" s="39">
        <v>-315</v>
      </c>
      <c r="F9" s="103">
        <v>-0.006991299715909091</v>
      </c>
      <c r="G9" s="40">
        <v>-16.667993587979336</v>
      </c>
    </row>
    <row r="10" spans="1:7" s="31" customFormat="1" ht="14.25">
      <c r="A10" s="21">
        <v>7</v>
      </c>
      <c r="B10" s="37" t="s">
        <v>85</v>
      </c>
      <c r="C10" s="38">
        <v>-112.6362799999998</v>
      </c>
      <c r="D10" s="103">
        <v>-0.0665779368928481</v>
      </c>
      <c r="E10" s="39">
        <v>-1389</v>
      </c>
      <c r="F10" s="103">
        <v>-0.024497786557082134</v>
      </c>
      <c r="G10" s="40">
        <v>-40.24890612256007</v>
      </c>
    </row>
    <row r="11" spans="1:7" s="31" customFormat="1" ht="15.75" thickBot="1">
      <c r="A11" s="121"/>
      <c r="B11" s="95" t="s">
        <v>60</v>
      </c>
      <c r="C11" s="122">
        <v>-472.1430899999997</v>
      </c>
      <c r="D11" s="100">
        <v>-0.028012066128566545</v>
      </c>
      <c r="E11" s="97">
        <v>-1704</v>
      </c>
      <c r="F11" s="100">
        <v>-0.01223865374808771</v>
      </c>
      <c r="G11" s="98">
        <v>-56.91689971053941</v>
      </c>
    </row>
    <row r="12" spans="1:11" s="31" customFormat="1" ht="15" customHeight="1" thickBot="1">
      <c r="A12" s="198"/>
      <c r="B12" s="198"/>
      <c r="C12" s="198"/>
      <c r="D12" s="198"/>
      <c r="E12" s="198"/>
      <c r="F12" s="198"/>
      <c r="G12" s="198"/>
      <c r="H12" s="7"/>
      <c r="I12" s="7"/>
      <c r="J12" s="7"/>
      <c r="K12" s="7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31</v>
      </c>
      <c r="C38" s="35" t="s">
        <v>68</v>
      </c>
      <c r="D38" s="35" t="s">
        <v>69</v>
      </c>
      <c r="E38" s="36" t="s">
        <v>64</v>
      </c>
    </row>
    <row r="39" spans="1:5" ht="14.25">
      <c r="A39" s="22">
        <v>1</v>
      </c>
      <c r="B39" s="37" t="str">
        <f aca="true" t="shared" si="0" ref="B39:D40">B4</f>
        <v>Збалансований фонд "Паритет"</v>
      </c>
      <c r="C39" s="126">
        <f t="shared" si="0"/>
        <v>-18.989560000000058</v>
      </c>
      <c r="D39" s="103">
        <f t="shared" si="0"/>
        <v>-0.015946299344989156</v>
      </c>
      <c r="E39" s="127">
        <f aca="true" t="shared" si="1" ref="E39:E44">G4</f>
        <v>0</v>
      </c>
    </row>
    <row r="40" spans="1:5" ht="14.25">
      <c r="A40" s="22">
        <v>2</v>
      </c>
      <c r="B40" s="37" t="str">
        <f t="shared" si="0"/>
        <v>Оптімум</v>
      </c>
      <c r="C40" s="126">
        <f t="shared" si="0"/>
        <v>-20.089079999999957</v>
      </c>
      <c r="D40" s="103">
        <f t="shared" si="0"/>
        <v>-0.03209526015494039</v>
      </c>
      <c r="E40" s="127">
        <f t="shared" si="1"/>
        <v>0</v>
      </c>
    </row>
    <row r="41" spans="1:5" ht="14.25">
      <c r="A41" s="22">
        <v>3</v>
      </c>
      <c r="B41" s="37" t="str">
        <f aca="true" t="shared" si="2" ref="B41:D44">B6</f>
        <v>УНІВЕР.УА/Отаман: Фонд Перспективних Акцій</v>
      </c>
      <c r="C41" s="126">
        <f t="shared" si="2"/>
        <v>-30.103619999999996</v>
      </c>
      <c r="D41" s="103">
        <f t="shared" si="2"/>
        <v>-0.04215541344432419</v>
      </c>
      <c r="E41" s="127">
        <f t="shared" si="1"/>
        <v>0</v>
      </c>
    </row>
    <row r="42" spans="1:5" ht="14.25">
      <c r="A42" s="22">
        <v>4</v>
      </c>
      <c r="B42" s="37" t="str">
        <f t="shared" si="2"/>
        <v>ТАСК Український Капітал</v>
      </c>
      <c r="C42" s="126">
        <f t="shared" si="2"/>
        <v>-35.632100000000094</v>
      </c>
      <c r="D42" s="103">
        <f t="shared" si="2"/>
        <v>-0.028085893181969863</v>
      </c>
      <c r="E42" s="127">
        <f t="shared" si="1"/>
        <v>0</v>
      </c>
    </row>
    <row r="43" spans="1:5" ht="14.25">
      <c r="A43" s="22">
        <v>5</v>
      </c>
      <c r="B43" s="37" t="str">
        <f t="shared" si="2"/>
        <v>Платинум</v>
      </c>
      <c r="C43" s="126">
        <f t="shared" si="2"/>
        <v>-233.23050999999978</v>
      </c>
      <c r="D43" s="103">
        <f t="shared" si="2"/>
        <v>-0.025987264296150784</v>
      </c>
      <c r="E43" s="127">
        <f t="shared" si="1"/>
        <v>0</v>
      </c>
    </row>
    <row r="44" spans="1:5" ht="14.25">
      <c r="A44" s="22">
        <v>6</v>
      </c>
      <c r="B44" s="37" t="str">
        <f t="shared" si="2"/>
        <v>Конкорд Перспектива</v>
      </c>
      <c r="C44" s="126">
        <f t="shared" si="2"/>
        <v>-21.461939999999945</v>
      </c>
      <c r="D44" s="103">
        <f t="shared" si="2"/>
        <v>-0.008984269898436419</v>
      </c>
      <c r="E44" s="127">
        <f t="shared" si="1"/>
        <v>-16.667993587979336</v>
      </c>
    </row>
    <row r="45" spans="2:5" ht="14.25">
      <c r="B45" s="37"/>
      <c r="C45" s="126"/>
      <c r="D45" s="103"/>
      <c r="E45" s="127"/>
    </row>
  </sheetData>
  <mergeCells count="5">
    <mergeCell ref="A12:G12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zoomScale="85" zoomScaleNormal="85" workbookViewId="0" topLeftCell="A1">
      <selection activeCell="B10" sqref="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85</v>
      </c>
      <c r="B2" s="148">
        <v>-0.0431369091283207</v>
      </c>
      <c r="C2" s="10"/>
      <c r="D2" s="10"/>
    </row>
    <row r="3" spans="1:4" ht="14.25">
      <c r="A3" s="27" t="s">
        <v>102</v>
      </c>
      <c r="B3" s="148">
        <v>-0.04215541344432594</v>
      </c>
      <c r="C3" s="10"/>
      <c r="D3" s="10"/>
    </row>
    <row r="4" spans="1:4" ht="14.25">
      <c r="A4" s="27" t="s">
        <v>87</v>
      </c>
      <c r="B4" s="148">
        <v>-0.03209526015493902</v>
      </c>
      <c r="C4" s="10"/>
      <c r="D4" s="10"/>
    </row>
    <row r="5" spans="1:4" ht="14.25">
      <c r="A5" s="27" t="s">
        <v>128</v>
      </c>
      <c r="B5" s="148">
        <v>-0.028085893181973853</v>
      </c>
      <c r="C5" s="10"/>
      <c r="D5" s="10"/>
    </row>
    <row r="6" spans="1:4" ht="14.25">
      <c r="A6" s="27" t="s">
        <v>71</v>
      </c>
      <c r="B6" s="148">
        <v>-0.025987264296141732</v>
      </c>
      <c r="C6" s="10"/>
      <c r="D6" s="10"/>
    </row>
    <row r="7" spans="1:4" ht="14.25">
      <c r="A7" s="27" t="s">
        <v>40</v>
      </c>
      <c r="B7" s="148">
        <v>-0.01594629934501579</v>
      </c>
      <c r="C7" s="10"/>
      <c r="D7" s="10"/>
    </row>
    <row r="8" spans="1:4" ht="14.25">
      <c r="A8" s="27" t="s">
        <v>138</v>
      </c>
      <c r="B8" s="149">
        <v>-0.0020070017331539347</v>
      </c>
      <c r="C8" s="10"/>
      <c r="D8" s="10"/>
    </row>
    <row r="9" spans="1:4" ht="14.25">
      <c r="A9" s="27" t="s">
        <v>36</v>
      </c>
      <c r="B9" s="149">
        <v>-0.0270591487548387</v>
      </c>
      <c r="C9" s="10"/>
      <c r="D9" s="10"/>
    </row>
    <row r="10" spans="1:4" ht="14.25">
      <c r="A10" s="27" t="s">
        <v>1</v>
      </c>
      <c r="B10" s="149">
        <v>-0.09707636253608842</v>
      </c>
      <c r="C10" s="10"/>
      <c r="D10" s="10"/>
    </row>
    <row r="11" spans="1:4" ht="14.25">
      <c r="A11" s="27" t="s">
        <v>0</v>
      </c>
      <c r="B11" s="149">
        <v>-0.08871649693003414</v>
      </c>
      <c r="C11" s="10"/>
      <c r="D11" s="10"/>
    </row>
    <row r="12" spans="1:4" ht="14.25">
      <c r="A12" s="27" t="s">
        <v>37</v>
      </c>
      <c r="B12" s="149">
        <v>0.017568089948710064</v>
      </c>
      <c r="C12" s="10"/>
      <c r="D12" s="10"/>
    </row>
    <row r="13" spans="1:4" ht="14.25">
      <c r="A13" s="27" t="s">
        <v>38</v>
      </c>
      <c r="B13" s="149">
        <v>0.052116248835695655</v>
      </c>
      <c r="C13" s="10"/>
      <c r="D13" s="10"/>
    </row>
    <row r="14" spans="1:4" ht="14.25">
      <c r="A14" s="27" t="s">
        <v>39</v>
      </c>
      <c r="B14" s="149">
        <v>0.021232876712328767</v>
      </c>
      <c r="C14" s="10"/>
      <c r="D14" s="10"/>
    </row>
    <row r="15" spans="1:4" ht="15" thickBot="1">
      <c r="A15" s="79" t="s">
        <v>127</v>
      </c>
      <c r="B15" s="150">
        <v>-0.03150334536493371</v>
      </c>
      <c r="C15" s="10"/>
      <c r="D15" s="10"/>
    </row>
    <row r="16" spans="2:4" ht="12.75">
      <c r="B16" s="10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spans="1:4" ht="14.25">
      <c r="A21" s="57"/>
      <c r="B21" s="58"/>
      <c r="C21" s="10"/>
      <c r="D21" s="10"/>
    </row>
    <row r="22" ht="12.75">
      <c r="B22" s="10"/>
    </row>
    <row r="26" spans="1:2" ht="12.75">
      <c r="A26" s="7"/>
      <c r="B26" s="8"/>
    </row>
    <row r="27" ht="12.75">
      <c r="B27" s="8"/>
    </row>
    <row r="28" ht="12.75">
      <c r="B28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2015-12-09T10:27:55Z</dcterms:modified>
  <cp:category/>
  <cp:version/>
  <cp:contentType/>
  <cp:contentStatus/>
</cp:coreProperties>
</file>