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АНАЛІТИКА РИНКУ\! КВАРТАЛЬНІ ЗВІТИ\2020\Q2 2020\! final\"/>
    </mc:Choice>
  </mc:AlternateContent>
  <bookViews>
    <workbookView xWindow="0" yWindow="0" windowWidth="24990" windowHeight="11475" tabRatio="917"/>
  </bookViews>
  <sheets>
    <sheet name="Індекси світу та України" sheetId="30" r:id="rId1"/>
    <sheet name="Біржовий ФР України" sheetId="54" r:id="rId2"/>
    <sheet name="КУА-ІСІ-НПФ та СК в управлінні" sheetId="55" r:id="rId3"/>
    <sheet name="Активи-ВЧА-Чистий притік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1" hidden="1">{#N/A,#N/A,FALSE,"т02бд"}</definedName>
    <definedName name="____________a11" localSheetId="2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2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1" hidden="1">{#N/A,#N/A,FALSE,"т02бд"}</definedName>
    <definedName name="__________a11" localSheetId="2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2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2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2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1" hidden="1">{#N/A,#N/A,FALSE,"т02бд"}</definedName>
    <definedName name="______a11" localSheetId="2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2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1" hidden="1">{#N/A,#N/A,FALSE,"т02бд"}</definedName>
    <definedName name="____a11" localSheetId="2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2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1" hidden="1">{#N/A,#N/A,FALSE,"т02бд"}</definedName>
    <definedName name="__a11" localSheetId="2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2" hidden="1">{#N/A,#N/A,FALSE,"т04"}</definedName>
    <definedName name="__t06" hidden="1">{#N/A,#N/A,FALSE,"т04"}</definedName>
    <definedName name="_18_Лют_09" localSheetId="1">#REF!</definedName>
    <definedName name="_18_Лют_09" localSheetId="2">#REF!</definedName>
    <definedName name="_18_Лют_09">#REF!</definedName>
    <definedName name="_19_Лют_09" localSheetId="1">#REF!</definedName>
    <definedName name="_19_Лют_09" localSheetId="2">#REF!</definedName>
    <definedName name="_19_Лют_09">#REF!</definedName>
    <definedName name="_19_Лют_09_ВЧА" localSheetId="1">#REF!</definedName>
    <definedName name="_19_Лют_09_ВЧА" localSheetId="2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_xlnm._FilterDatabase" localSheetId="0" hidden="1">'Індекси світу та України'!#REF!</definedName>
    <definedName name="BAZA">'[1]Мульт-ор М2, швидкість'!$E$1:$E$65536</definedName>
    <definedName name="cevv" localSheetId="1">[2]табл1!#REF!</definedName>
    <definedName name="cevv" localSheetId="2">[2]табл1!#REF!</definedName>
    <definedName name="cevv">[2]табл1!#REF!</definedName>
    <definedName name="d" localSheetId="1" hidden="1">{#N/A,#N/A,FALSE,"т02бд"}</definedName>
    <definedName name="d" localSheetId="2" hidden="1">{#N/A,#N/A,FALSE,"т02бд"}</definedName>
    <definedName name="d" hidden="1">{#N/A,#N/A,FALSE,"т02бд"}</definedName>
    <definedName name="ic" localSheetId="3" hidden="1">{#N/A,#N/A,FALSE,"т02бд"}</definedName>
    <definedName name="ic" localSheetId="1" hidden="1">{#N/A,#N/A,FALSE,"т02бд"}</definedName>
    <definedName name="ic" localSheetId="0" hidden="1">{#N/A,#N/A,FALSE,"т02бд"}</definedName>
    <definedName name="ic" localSheetId="2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1" hidden="1">{#N/A,#N/A,FALSE,"т02бд"}</definedName>
    <definedName name="q" localSheetId="0" hidden="1">{#N/A,#N/A,FALSE,"т02бд"}</definedName>
    <definedName name="q" localSheetId="2" hidden="1">{#N/A,#N/A,FALSE,"т02бд"}</definedName>
    <definedName name="q" hidden="1">{#N/A,#N/A,FALSE,"т02бд"}</definedName>
    <definedName name="tt" localSheetId="3" hidden="1">{#N/A,#N/A,FALSE,"т02бд"}</definedName>
    <definedName name="tt" localSheetId="1" hidden="1">{#N/A,#N/A,FALSE,"т02бд"}</definedName>
    <definedName name="tt" localSheetId="0" hidden="1">{#N/A,#N/A,FALSE,"т02бд"}</definedName>
    <definedName name="tt" localSheetId="2" hidden="1">{#N/A,#N/A,FALSE,"т02бд"}</definedName>
    <definedName name="tt" hidden="1">{#N/A,#N/A,FALSE,"т02бд"}</definedName>
    <definedName name="V">'[3]146024'!$A$1:$K$1</definedName>
    <definedName name="ven_vcha" localSheetId="1" hidden="1">{#N/A,#N/A,FALSE,"т02бд"}</definedName>
    <definedName name="ven_vcha" localSheetId="2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2">#REF!</definedName>
    <definedName name="_xlnm.Database">#REF!</definedName>
    <definedName name="ГЦ" localSheetId="3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hidden="1">{#N/A,#N/A,FALSE,"т02бд"}</definedName>
    <definedName name="збз1998" localSheetId="1">#REF!</definedName>
    <definedName name="збз1998" localSheetId="2">#REF!</definedName>
    <definedName name="збз1998">#REF!</definedName>
    <definedName name="ии" localSheetId="3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2">#REF!</definedName>
    <definedName name="т01">#REF!</definedName>
    <definedName name="т05" localSheetId="3" hidden="1">{#N/A,#N/A,FALSE,"т04"}</definedName>
    <definedName name="т05" localSheetId="1" hidden="1">{#N/A,#N/A,FALSE,"т04"}</definedName>
    <definedName name="т05" localSheetId="0" hidden="1">{#N/A,#N/A,FALSE,"т04"}</definedName>
    <definedName name="т05" localSheetId="2" hidden="1">{#N/A,#N/A,FALSE,"т04"}</definedName>
    <definedName name="т05" hidden="1">{#N/A,#N/A,FALSE,"т04"}</definedName>
    <definedName name="т06" localSheetId="1">#REF!</definedName>
    <definedName name="т06" localSheetId="2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1">#REF!</definedName>
    <definedName name="т17.2" localSheetId="2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1">#REF!</definedName>
    <definedName name="т17.4" localSheetId="2">#REF!</definedName>
    <definedName name="т17.4">#REF!</definedName>
    <definedName name="т17.4.1999" localSheetId="1">#REF!</definedName>
    <definedName name="т17.4.1999" localSheetId="2">#REF!</definedName>
    <definedName name="т17.4.1999">#REF!</definedName>
    <definedName name="т17.4.2001" localSheetId="1">#REF!</definedName>
    <definedName name="т17.4.2001" localSheetId="2">#REF!</definedName>
    <definedName name="т17.4.2001">#REF!</definedName>
    <definedName name="т17.5" localSheetId="1">#REF!</definedName>
    <definedName name="т17.5" localSheetId="2">#REF!</definedName>
    <definedName name="т17.5">#REF!</definedName>
    <definedName name="т17.5.2001" localSheetId="1">#REF!</definedName>
    <definedName name="т17.5.2001" localSheetId="2">#REF!</definedName>
    <definedName name="т17.5.2001">#REF!</definedName>
    <definedName name="т17.7" localSheetId="1">#REF!</definedName>
    <definedName name="т17.7" localSheetId="2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1" hidden="1">{#N/A,#N/A,FALSE,"т02бд"}</definedName>
    <definedName name="ц" localSheetId="2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H22" i="54" l="1"/>
  <c r="B28" i="36"/>
  <c r="B27" i="36"/>
  <c r="B9" i="36" l="1"/>
  <c r="H17" i="36" l="1"/>
  <c r="G17" i="36"/>
  <c r="F17" i="36"/>
  <c r="H16" i="36"/>
  <c r="G16" i="36"/>
  <c r="F16" i="36"/>
  <c r="H15" i="36"/>
  <c r="G15" i="36"/>
  <c r="F15" i="36"/>
  <c r="H8" i="36"/>
  <c r="G8" i="36"/>
  <c r="F8" i="36"/>
  <c r="H7" i="36"/>
  <c r="G7" i="36"/>
  <c r="F7" i="36"/>
  <c r="H6" i="36"/>
  <c r="G6" i="36"/>
  <c r="F6" i="36"/>
  <c r="H5" i="36"/>
  <c r="G5" i="36"/>
  <c r="F5" i="36"/>
  <c r="F4" i="36"/>
  <c r="G4" i="36"/>
  <c r="H4" i="36"/>
  <c r="D9" i="36"/>
  <c r="B18" i="54" l="1"/>
  <c r="H10" i="54"/>
  <c r="G6" i="54"/>
  <c r="F3" i="54"/>
  <c r="F30" i="54"/>
  <c r="F28" i="54"/>
  <c r="F26" i="54"/>
  <c r="F24" i="54"/>
  <c r="F22" i="54"/>
  <c r="F20" i="54"/>
  <c r="F19" i="54"/>
  <c r="F14" i="54"/>
  <c r="F12" i="54"/>
  <c r="F10" i="54"/>
  <c r="F8" i="54"/>
  <c r="F6" i="54"/>
  <c r="F4" i="54"/>
  <c r="G3" i="54"/>
  <c r="H3" i="54"/>
  <c r="H20" i="30" l="1"/>
  <c r="G20" i="30"/>
  <c r="F20" i="30"/>
  <c r="H8" i="30"/>
  <c r="G8" i="30"/>
  <c r="F8" i="30"/>
  <c r="H19" i="30"/>
  <c r="G19" i="30"/>
  <c r="F19" i="30"/>
  <c r="H14" i="30"/>
  <c r="G14" i="30"/>
  <c r="F14" i="30"/>
  <c r="H12" i="30"/>
  <c r="G12" i="30"/>
  <c r="F12" i="30"/>
  <c r="H16" i="30"/>
  <c r="G16" i="30"/>
  <c r="F16" i="30"/>
  <c r="H9" i="30"/>
  <c r="G9" i="30"/>
  <c r="F9" i="30"/>
  <c r="H7" i="30"/>
  <c r="G7" i="30"/>
  <c r="F7" i="30"/>
  <c r="H10" i="30"/>
  <c r="G10" i="30"/>
  <c r="F10" i="30"/>
  <c r="H3" i="30"/>
  <c r="G3" i="30"/>
  <c r="F3" i="30"/>
  <c r="H17" i="30"/>
  <c r="G17" i="30"/>
  <c r="F17" i="30"/>
  <c r="H6" i="30"/>
  <c r="G6" i="30"/>
  <c r="F6" i="30"/>
  <c r="H15" i="30"/>
  <c r="G15" i="30"/>
  <c r="F15" i="30"/>
  <c r="H11" i="30"/>
  <c r="G11" i="30"/>
  <c r="F11" i="30"/>
  <c r="H5" i="30"/>
  <c r="G5" i="30"/>
  <c r="F5" i="30"/>
  <c r="H18" i="30"/>
  <c r="G18" i="30"/>
  <c r="F18" i="30"/>
  <c r="H13" i="30"/>
  <c r="G13" i="30"/>
  <c r="F13" i="30"/>
  <c r="H4" i="30"/>
  <c r="G4" i="30"/>
  <c r="F4" i="30"/>
  <c r="E27" i="54" l="1"/>
  <c r="F27" i="54" s="1"/>
  <c r="C9" i="36" l="1"/>
  <c r="E29" i="54" l="1"/>
  <c r="H28" i="54"/>
  <c r="G28" i="54"/>
  <c r="E15" i="54"/>
  <c r="F15" i="54" s="1"/>
  <c r="E17" i="54"/>
  <c r="C17" i="54"/>
  <c r="C18" i="54" s="1"/>
  <c r="H30" i="54"/>
  <c r="G30" i="54"/>
  <c r="H26" i="54"/>
  <c r="G26" i="54"/>
  <c r="H24" i="54"/>
  <c r="G24" i="54"/>
  <c r="H20" i="54"/>
  <c r="G20" i="54"/>
  <c r="H14" i="54"/>
  <c r="G14" i="54"/>
  <c r="E25" i="54"/>
  <c r="E21" i="54"/>
  <c r="E13" i="54"/>
  <c r="F13" i="54" s="1"/>
  <c r="E5" i="54"/>
  <c r="F5" i="54" s="1"/>
  <c r="H21" i="54" l="1"/>
  <c r="G21" i="54"/>
  <c r="F21" i="54"/>
  <c r="H25" i="54"/>
  <c r="F25" i="54"/>
  <c r="H29" i="54"/>
  <c r="F29" i="54"/>
  <c r="G29" i="54"/>
  <c r="G25" i="54"/>
  <c r="H15" i="54"/>
  <c r="G15" i="54"/>
  <c r="H19" i="54"/>
  <c r="G19" i="54"/>
  <c r="H16" i="54"/>
  <c r="G8" i="54"/>
  <c r="G10" i="54"/>
  <c r="H13" i="54"/>
  <c r="G13" i="54"/>
  <c r="H12" i="54"/>
  <c r="G12" i="54"/>
  <c r="H6" i="54"/>
  <c r="H5" i="54"/>
  <c r="G5" i="54"/>
  <c r="H4" i="54"/>
  <c r="G4" i="54"/>
  <c r="E9" i="36" l="1"/>
  <c r="E31" i="54"/>
  <c r="F31" i="54" s="1"/>
  <c r="E23" i="54"/>
  <c r="H23" i="54" s="1"/>
  <c r="E9" i="54"/>
  <c r="F9" i="54" s="1"/>
  <c r="E11" i="54"/>
  <c r="F11" i="54" s="1"/>
  <c r="E7" i="54"/>
  <c r="G9" i="36" l="1"/>
  <c r="F9" i="36"/>
  <c r="H9" i="36"/>
  <c r="F23" i="54"/>
  <c r="E32" i="54"/>
  <c r="F32" i="54" s="1"/>
  <c r="H7" i="54"/>
  <c r="F7" i="54"/>
  <c r="E18" i="54"/>
  <c r="H31" i="54"/>
  <c r="G31" i="54"/>
  <c r="H27" i="54"/>
  <c r="G27" i="54"/>
  <c r="H17" i="54"/>
  <c r="G7" i="54"/>
  <c r="H11" i="54"/>
  <c r="G11" i="54"/>
  <c r="G9" i="54"/>
  <c r="G18" i="54" l="1"/>
  <c r="F18" i="54"/>
  <c r="H18" i="54"/>
  <c r="G32" i="54"/>
  <c r="H32" i="54"/>
</calcChain>
</file>

<file path=xl/sharedStrings.xml><?xml version="1.0" encoding="utf-8"?>
<sst xmlns="http://schemas.openxmlformats.org/spreadsheetml/2006/main" count="163" uniqueCount="115">
  <si>
    <t>Фонди</t>
  </si>
  <si>
    <t>РТС (Росія)</t>
  </si>
  <si>
    <t>ПФТС (Україна)</t>
  </si>
  <si>
    <t>S&amp;P 500 (США)</t>
  </si>
  <si>
    <t>NIKKEI 225 (Японія)</t>
  </si>
  <si>
    <t>Відкриті</t>
  </si>
  <si>
    <t>УБ (Україна)</t>
  </si>
  <si>
    <t>ММВБ (Росія)</t>
  </si>
  <si>
    <t>WSE WIG 20 (Польща)</t>
  </si>
  <si>
    <t>DAX (ФРН)</t>
  </si>
  <si>
    <t>CAC 40 (Франція)</t>
  </si>
  <si>
    <t>DJIA (США)</t>
  </si>
  <si>
    <t>SHANGHAI SE COMPOSITE (Китай)</t>
  </si>
  <si>
    <t>Венчурні</t>
  </si>
  <si>
    <t>млн. грн.</t>
  </si>
  <si>
    <t>FTSE/JSE Africa All-Share Index (ПАР)</t>
  </si>
  <si>
    <t>Cyprus SE General Index (Кіпр)</t>
  </si>
  <si>
    <t>BIST 100 National Index (Туреччина)</t>
  </si>
  <si>
    <t>Ibovespa Sao Paulo SE Index (Бразилія)</t>
  </si>
  <si>
    <t>Фондові індекси світу та України</t>
  </si>
  <si>
    <t>ВЧА ІСІ*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</si>
  <si>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</si>
  <si>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</si>
  <si>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</si>
  <si>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Кількість зареєстрованих ІСІ на одну КУА</t>
  </si>
  <si>
    <t>Кількість ЦП у реєстрах (лістингу) фондових бірж, у т. ч.:</t>
  </si>
  <si>
    <t>облігацій підприємств</t>
  </si>
  <si>
    <t>Показник / Дата</t>
  </si>
  <si>
    <t>Кількість цінних паперів (ЦП) у списках фондових бірж, у т. ч.:</t>
  </si>
  <si>
    <t>http://www.bloomberg.com/markets/stocks/world-indexes</t>
  </si>
  <si>
    <t>Показники біржового фондового ринку України</t>
  </si>
  <si>
    <t>акцій*</t>
  </si>
  <si>
    <t>частка (разом)</t>
  </si>
  <si>
    <t>акціями</t>
  </si>
  <si>
    <t>облігаціями підприємств</t>
  </si>
  <si>
    <t>деривативами (без держ. деривативів)</t>
  </si>
  <si>
    <t>муніципальними облігаціями</t>
  </si>
  <si>
    <t>Дата</t>
  </si>
  <si>
    <t>Джерела: дані щодо цінних паперів у списках фондових бірж та щодо обсягів торгів - НКЦПФР, фондові біржі; розрахунки - УАІБ.</t>
  </si>
  <si>
    <t xml:space="preserve">Обсяг торгів на фондових біржах (загальний), млн. грн., у т. ч.: </t>
  </si>
  <si>
    <t>FTSE 100 (Великобританія)</t>
  </si>
  <si>
    <t>S&amp;P BSE SENSEX Index (Індія)</t>
  </si>
  <si>
    <t xml:space="preserve">Кількість ІСІ в управлінні (зареєстрованих) </t>
  </si>
  <si>
    <t>Кількість КУА без ІСІ в управлінні</t>
  </si>
  <si>
    <t>Разом</t>
  </si>
  <si>
    <t>Кількість КУА та ІСІ</t>
  </si>
  <si>
    <t>Кількість КУА з ІСІ в управлінні</t>
  </si>
  <si>
    <t>Індекси</t>
  </si>
  <si>
    <t>Вартість активів в управлінні</t>
  </si>
  <si>
    <t>ІСІ*, у т. ч.</t>
  </si>
  <si>
    <t>Чистий притік/відтік капіталу у відкритих ІСІ</t>
  </si>
  <si>
    <t>Кількість НПФ в управлінні КУА (права шкала)</t>
  </si>
  <si>
    <t>Кількість СК з активами в управлінні КУА (права шкала)</t>
  </si>
  <si>
    <t>Відкриті (права шкала)</t>
  </si>
  <si>
    <t>НПФ (права шкала)</t>
  </si>
  <si>
    <t>СК (права шкала)</t>
  </si>
  <si>
    <t>ОВДП+ОЗДП</t>
  </si>
  <si>
    <t>ОВДП</t>
  </si>
  <si>
    <t>частка "лістингових" ЦП у всіх ЦП у списках усіх ФБ</t>
  </si>
  <si>
    <t>частка в "лістингових" ЦП усіх ФБ</t>
  </si>
  <si>
    <t>частка в обсязі торгів на усіх ФБ</t>
  </si>
  <si>
    <t>Ренкінгування в таблиці - за квартальним показником.</t>
  </si>
  <si>
    <t>x</t>
  </si>
  <si>
    <t>***SEs' Trading Volume, UAH bn</t>
  </si>
  <si>
    <t>Кількість КУА (усіх)</t>
  </si>
  <si>
    <t xml:space="preserve">Кількість сформованих ІСІ (такі, що досягли нормативу мін. обсягу активів) </t>
  </si>
  <si>
    <t>* КУА - компанії з управління активами; ІСІ - інститути спільного інвестування; НПФ - недержавні пенсійні фонди.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</si>
  <si>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</t>
  </si>
  <si>
    <t>31.12.2019 (4 кв. 2019)</t>
  </si>
  <si>
    <t>https://www.uaib.com.ua/analituaib/rankings/kua</t>
  </si>
  <si>
    <t>https://www.uaib.com.ua/analituaib/rankings/ici</t>
  </si>
  <si>
    <t>Період</t>
  </si>
  <si>
    <t>Чистий притік/відтік за відповідний квартал, млн. грн.</t>
  </si>
  <si>
    <t>HANG SENG (Гонконг)</t>
  </si>
  <si>
    <t>Рік</t>
  </si>
  <si>
    <t>31.03.2020 (1 кв. 2020)</t>
  </si>
  <si>
    <t>інвестиційних сертифікатів</t>
  </si>
  <si>
    <t>муніципальних облігацій</t>
  </si>
  <si>
    <t>акцій КІФ</t>
  </si>
  <si>
    <t>інвестиційними сертифікатами (та акціями КІФ)</t>
  </si>
  <si>
    <t>* З урахуванням депозитарних розписок MHP S.A. Без урахування акцій КІФ.</t>
  </si>
  <si>
    <t>30.06.2019</t>
  </si>
  <si>
    <t>30.09.2019</t>
  </si>
  <si>
    <t>31.12.2019</t>
  </si>
  <si>
    <t>31.03.2020</t>
  </si>
  <si>
    <t>Зміна за рік</t>
  </si>
  <si>
    <t>х</t>
  </si>
  <si>
    <t>2 квартал '19</t>
  </si>
  <si>
    <t>3 квартал '19</t>
  </si>
  <si>
    <t>4 квартал '19</t>
  </si>
  <si>
    <t>1 квартал '20</t>
  </si>
  <si>
    <t>Рік у попередньому кварталі</t>
  </si>
  <si>
    <t>2-й квартал 2020 року</t>
  </si>
  <si>
    <t>З початку 2020 року</t>
  </si>
  <si>
    <t>30.06.2019*</t>
  </si>
  <si>
    <t>* За даними агентства Bloomberg та бірж станом на 27 червня 2018 та 2019 року відповідно (останній робочий день червня для українських бірж).</t>
  </si>
  <si>
    <t>Ренкінгування на графіку - за квартальним показником.</t>
  </si>
  <si>
    <t>30.06.2020 (2 кв. 2020)</t>
  </si>
  <si>
    <t>Зміна за 2 кв. 2020</t>
  </si>
  <si>
    <t>Зміна з початку року</t>
  </si>
  <si>
    <t>Зміна за рік у 2 кв. 2020</t>
  </si>
  <si>
    <t>30.06.2010</t>
  </si>
  <si>
    <t>30.06.2011</t>
  </si>
  <si>
    <t>30.06.2012</t>
  </si>
  <si>
    <t>30.06.2013</t>
  </si>
  <si>
    <t>30.06.2014</t>
  </si>
  <si>
    <t>30.06.2015</t>
  </si>
  <si>
    <t>30.06.2016</t>
  </si>
  <si>
    <t>30.06.2017</t>
  </si>
  <si>
    <t>30.06.2018</t>
  </si>
  <si>
    <t>30.06.2020</t>
  </si>
  <si>
    <t>Зміна за 2-й квартал 2020 року</t>
  </si>
  <si>
    <t xml:space="preserve">Зміна з початку 2020 року </t>
  </si>
  <si>
    <t>2 квартал '20</t>
  </si>
  <si>
    <t>30.06.2019 (2 кв.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</si>
</sst>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&quot;$&quot;#,##0_);[Red]\(&quot;$&quot;#,##0\)"/>
    <numFmt numFmtId="167" formatCode="#,##0.0"/>
    <numFmt numFmtId="168" formatCode="#,##0.000"/>
  </numFmts>
  <fonts count="72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6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38"/>
    </font>
    <font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0"/>
      <name val="Arial"/>
      <family val="2"/>
      <charset val="204"/>
    </font>
    <font>
      <b/>
      <sz val="10"/>
      <color theme="0" tint="-0.34998626667073579"/>
      <name val="Arial"/>
      <family val="2"/>
      <charset val="204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/>
      <right/>
      <top/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indexed="23"/>
      </top>
      <bottom/>
      <diagonal/>
    </border>
    <border>
      <left style="dotted">
        <color indexed="23"/>
      </left>
      <right style="dotted">
        <color theme="0" tint="-0.499984740745262"/>
      </right>
      <top style="medium">
        <color indexed="21"/>
      </top>
      <bottom style="dotted">
        <color theme="0" tint="-0.499984740745262"/>
      </bottom>
      <diagonal/>
    </border>
  </borders>
  <cellStyleXfs count="237">
    <xf numFmtId="0" fontId="0" fillId="0" borderId="0"/>
    <xf numFmtId="49" fontId="12" fillId="0" borderId="0">
      <alignment horizontal="centerContinuous" vertical="top" wrapText="1"/>
    </xf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10" fillId="0" borderId="0"/>
    <xf numFmtId="0" fontId="6" fillId="0" borderId="0"/>
    <xf numFmtId="0" fontId="6" fillId="0" borderId="0"/>
    <xf numFmtId="0" fontId="11" fillId="0" borderId="0"/>
    <xf numFmtId="0" fontId="45" fillId="0" borderId="0"/>
    <xf numFmtId="0" fontId="6" fillId="0" borderId="0"/>
    <xf numFmtId="0" fontId="11" fillId="0" borderId="0"/>
    <xf numFmtId="0" fontId="6" fillId="0" borderId="0"/>
    <xf numFmtId="0" fontId="8" fillId="0" borderId="0"/>
    <xf numFmtId="0" fontId="8" fillId="0" borderId="0"/>
    <xf numFmtId="0" fontId="41" fillId="0" borderId="0"/>
    <xf numFmtId="0" fontId="23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9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0" fontId="51" fillId="0" borderId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3" fillId="0" borderId="0">
      <alignment vertical="top"/>
    </xf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6" fillId="35" borderId="63" applyNumberFormat="0" applyAlignment="0" applyProtection="0"/>
    <xf numFmtId="0" fontId="56" fillId="35" borderId="63" applyNumberFormat="0" applyAlignment="0" applyProtection="0"/>
    <xf numFmtId="0" fontId="57" fillId="36" borderId="64" applyNumberFormat="0" applyAlignment="0" applyProtection="0"/>
    <xf numFmtId="0" fontId="57" fillId="36" borderId="64" applyNumberFormat="0" applyAlignment="0" applyProtection="0"/>
    <xf numFmtId="0" fontId="58" fillId="36" borderId="63" applyNumberFormat="0" applyAlignment="0" applyProtection="0"/>
    <xf numFmtId="0" fontId="58" fillId="36" borderId="63" applyNumberFormat="0" applyAlignment="0" applyProtection="0"/>
    <xf numFmtId="0" fontId="59" fillId="0" borderId="60" applyNumberFormat="0" applyFill="0" applyAlignment="0" applyProtection="0"/>
    <xf numFmtId="0" fontId="59" fillId="0" borderId="60" applyNumberFormat="0" applyFill="0" applyAlignment="0" applyProtection="0"/>
    <xf numFmtId="0" fontId="60" fillId="0" borderId="61" applyNumberFormat="0" applyFill="0" applyAlignment="0" applyProtection="0"/>
    <xf numFmtId="0" fontId="60" fillId="0" borderId="61" applyNumberFormat="0" applyFill="0" applyAlignment="0" applyProtection="0"/>
    <xf numFmtId="0" fontId="61" fillId="0" borderId="62" applyNumberFormat="0" applyFill="0" applyAlignment="0" applyProtection="0"/>
    <xf numFmtId="0" fontId="61" fillId="0" borderId="62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68" applyNumberFormat="0" applyFill="0" applyAlignment="0" applyProtection="0"/>
    <xf numFmtId="0" fontId="62" fillId="0" borderId="68" applyNumberFormat="0" applyFill="0" applyAlignment="0" applyProtection="0"/>
    <xf numFmtId="0" fontId="63" fillId="37" borderId="66" applyNumberFormat="0" applyAlignment="0" applyProtection="0"/>
    <xf numFmtId="0" fontId="63" fillId="37" borderId="66" applyNumberFormat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52" fillId="0" borderId="0"/>
    <xf numFmtId="0" fontId="52" fillId="0" borderId="0"/>
    <xf numFmtId="0" fontId="65" fillId="33" borderId="0" applyNumberFormat="0" applyBorder="0" applyAlignment="0" applyProtection="0"/>
    <xf numFmtId="0" fontId="65" fillId="33" borderId="0" applyNumberFormat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4" fillId="38" borderId="67" applyNumberFormat="0" applyFont="0" applyAlignment="0" applyProtection="0"/>
    <xf numFmtId="0" fontId="54" fillId="38" borderId="67" applyNumberFormat="0" applyFont="0" applyAlignment="0" applyProtection="0"/>
    <xf numFmtId="0" fontId="67" fillId="0" borderId="65" applyNumberFormat="0" applyFill="0" applyAlignment="0" applyProtection="0"/>
    <xf numFmtId="0" fontId="67" fillId="0" borderId="65" applyNumberFormat="0" applyFill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32" borderId="0" applyNumberFormat="0" applyBorder="0" applyAlignment="0" applyProtection="0"/>
    <xf numFmtId="0" fontId="69" fillId="32" borderId="0" applyNumberFormat="0" applyBorder="0" applyAlignment="0" applyProtection="0"/>
    <xf numFmtId="0" fontId="4" fillId="0" borderId="0"/>
    <xf numFmtId="0" fontId="4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4" fillId="22" borderId="0" applyNumberFormat="0" applyBorder="0" applyAlignment="0" applyProtection="0"/>
    <xf numFmtId="0" fontId="6" fillId="0" borderId="0"/>
    <xf numFmtId="0" fontId="1" fillId="0" borderId="0"/>
    <xf numFmtId="0" fontId="11" fillId="0" borderId="0"/>
    <xf numFmtId="0" fontId="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4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39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9" fontId="70" fillId="0" borderId="0" applyFont="0" applyFill="0" applyBorder="0" applyAlignment="0" applyProtection="0"/>
  </cellStyleXfs>
  <cellXfs count="242">
    <xf numFmtId="0" fontId="0" fillId="0" borderId="0" xfId="0"/>
    <xf numFmtId="0" fontId="6" fillId="0" borderId="0" xfId="59"/>
    <xf numFmtId="0" fontId="6" fillId="0" borderId="0" xfId="59" applyAlignment="1">
      <alignment horizontal="center"/>
    </xf>
    <xf numFmtId="0" fontId="6" fillId="0" borderId="0" xfId="57" applyBorder="1"/>
    <xf numFmtId="0" fontId="6" fillId="0" borderId="0" xfId="57"/>
    <xf numFmtId="14" fontId="6" fillId="0" borderId="0" xfId="57" applyNumberFormat="1" applyBorder="1"/>
    <xf numFmtId="0" fontId="6" fillId="0" borderId="0" xfId="57" applyAlignment="1"/>
    <xf numFmtId="4" fontId="6" fillId="0" borderId="0" xfId="57" applyNumberFormat="1" applyBorder="1"/>
    <xf numFmtId="0" fontId="6" fillId="0" borderId="0" xfId="60"/>
    <xf numFmtId="0" fontId="7" fillId="0" borderId="25" xfId="57" applyFont="1" applyBorder="1" applyAlignment="1">
      <alignment horizontal="center" vertical="center" wrapText="1"/>
    </xf>
    <xf numFmtId="0" fontId="7" fillId="0" borderId="15" xfId="57" applyFont="1" applyFill="1" applyBorder="1" applyAlignment="1">
      <alignment horizontal="center" vertical="center" wrapText="1"/>
    </xf>
    <xf numFmtId="14" fontId="7" fillId="0" borderId="23" xfId="57" applyNumberFormat="1" applyFont="1" applyFill="1" applyBorder="1" applyAlignment="1">
      <alignment horizontal="center" vertical="center" wrapText="1"/>
    </xf>
    <xf numFmtId="0" fontId="6" fillId="0" borderId="17" xfId="57" applyFont="1" applyFill="1" applyBorder="1" applyAlignment="1">
      <alignment vertical="center"/>
    </xf>
    <xf numFmtId="0" fontId="19" fillId="0" borderId="0" xfId="0" applyFont="1" applyAlignment="1">
      <alignment horizontal="left"/>
    </xf>
    <xf numFmtId="0" fontId="14" fillId="0" borderId="17" xfId="57" applyFont="1" applyFill="1" applyBorder="1" applyAlignment="1">
      <alignment vertical="center"/>
    </xf>
    <xf numFmtId="0" fontId="6" fillId="0" borderId="0" xfId="57" applyFill="1"/>
    <xf numFmtId="165" fontId="15" fillId="0" borderId="19" xfId="57" applyNumberFormat="1" applyFont="1" applyFill="1" applyBorder="1" applyAlignment="1">
      <alignment horizontal="right" vertical="center"/>
    </xf>
    <xf numFmtId="0" fontId="14" fillId="0" borderId="0" xfId="57" applyFont="1" applyFill="1"/>
    <xf numFmtId="0" fontId="20" fillId="0" borderId="45" xfId="57" applyFont="1" applyFill="1" applyBorder="1" applyAlignment="1"/>
    <xf numFmtId="0" fontId="6" fillId="0" borderId="0" xfId="57" applyAlignment="1">
      <alignment horizontal="left"/>
    </xf>
    <xf numFmtId="0" fontId="21" fillId="0" borderId="0" xfId="31" applyFont="1" applyAlignment="1" applyProtection="1">
      <alignment horizontal="left"/>
    </xf>
    <xf numFmtId="0" fontId="6" fillId="0" borderId="0" xfId="57" applyFont="1" applyFill="1"/>
    <xf numFmtId="165" fontId="4" fillId="0" borderId="19" xfId="57" applyNumberFormat="1" applyFont="1" applyFill="1" applyBorder="1" applyAlignment="1">
      <alignment horizontal="right" vertical="center"/>
    </xf>
    <xf numFmtId="165" fontId="4" fillId="0" borderId="13" xfId="57" applyNumberFormat="1" applyFont="1" applyFill="1" applyBorder="1" applyAlignment="1">
      <alignment horizontal="right" vertical="center"/>
    </xf>
    <xf numFmtId="0" fontId="43" fillId="0" borderId="0" xfId="46" applyFont="1"/>
    <xf numFmtId="0" fontId="9" fillId="0" borderId="24" xfId="57" applyFont="1" applyFill="1" applyBorder="1" applyAlignment="1">
      <alignment horizontal="center" vertical="center" wrapText="1"/>
    </xf>
    <xf numFmtId="165" fontId="4" fillId="0" borderId="27" xfId="57" applyNumberFormat="1" applyFont="1" applyFill="1" applyBorder="1" applyAlignment="1">
      <alignment horizontal="right" vertical="center"/>
    </xf>
    <xf numFmtId="165" fontId="15" fillId="0" borderId="27" xfId="57" applyNumberFormat="1" applyFont="1" applyFill="1" applyBorder="1" applyAlignment="1">
      <alignment horizontal="right" vertical="center"/>
    </xf>
    <xf numFmtId="165" fontId="4" fillId="0" borderId="42" xfId="57" applyNumberFormat="1" applyFont="1" applyFill="1" applyBorder="1" applyAlignment="1">
      <alignment horizontal="right" vertical="center"/>
    </xf>
    <xf numFmtId="0" fontId="4" fillId="0" borderId="0" xfId="0" applyFont="1"/>
    <xf numFmtId="0" fontId="6" fillId="0" borderId="0" xfId="57" applyFill="1" applyAlignment="1">
      <alignment horizontal="left"/>
    </xf>
    <xf numFmtId="0" fontId="9" fillId="0" borderId="0" xfId="0" applyFont="1"/>
    <xf numFmtId="0" fontId="16" fillId="0" borderId="33" xfId="58" applyFont="1" applyFill="1" applyBorder="1" applyAlignment="1">
      <alignment horizontal="center" vertical="center" wrapText="1"/>
    </xf>
    <xf numFmtId="0" fontId="6" fillId="0" borderId="0" xfId="57"/>
    <xf numFmtId="0" fontId="44" fillId="0" borderId="0" xfId="57" applyFont="1" applyFill="1" applyBorder="1" applyAlignment="1">
      <alignment horizontal="left" vertical="center"/>
    </xf>
    <xf numFmtId="4" fontId="6" fillId="0" borderId="18" xfId="57" applyNumberFormat="1" applyFont="1" applyFill="1" applyBorder="1" applyAlignment="1">
      <alignment horizontal="right" vertical="center" wrapText="1"/>
    </xf>
    <xf numFmtId="165" fontId="4" fillId="0" borderId="21" xfId="57" applyNumberFormat="1" applyFont="1" applyFill="1" applyBorder="1" applyAlignment="1">
      <alignment horizontal="right" vertical="center"/>
    </xf>
    <xf numFmtId="165" fontId="15" fillId="0" borderId="47" xfId="57" applyNumberFormat="1" applyFont="1" applyFill="1" applyBorder="1" applyAlignment="1">
      <alignment horizontal="right" vertical="center"/>
    </xf>
    <xf numFmtId="4" fontId="14" fillId="0" borderId="18" xfId="57" applyNumberFormat="1" applyFont="1" applyFill="1" applyBorder="1" applyAlignment="1">
      <alignment horizontal="right" vertical="center" wrapText="1"/>
    </xf>
    <xf numFmtId="49" fontId="7" fillId="29" borderId="32" xfId="76" applyNumberFormat="1" applyFont="1" applyFill="1" applyBorder="1" applyAlignment="1">
      <alignment horizontal="center" vertical="center" wrapText="1"/>
    </xf>
    <xf numFmtId="0" fontId="16" fillId="31" borderId="33" xfId="58" applyFont="1" applyFill="1" applyBorder="1" applyAlignment="1">
      <alignment horizontal="center" vertical="center" wrapText="1"/>
    </xf>
    <xf numFmtId="0" fontId="6" fillId="0" borderId="0" xfId="44"/>
    <xf numFmtId="0" fontId="7" fillId="0" borderId="43" xfId="76" applyFont="1" applyFill="1" applyBorder="1" applyAlignment="1">
      <alignment vertical="center"/>
    </xf>
    <xf numFmtId="0" fontId="7" fillId="29" borderId="43" xfId="76" applyFont="1" applyFill="1" applyBorder="1" applyAlignment="1">
      <alignment vertical="center"/>
    </xf>
    <xf numFmtId="165" fontId="17" fillId="0" borderId="34" xfId="76" applyNumberFormat="1" applyFont="1" applyFill="1" applyBorder="1" applyAlignment="1">
      <alignment vertical="center"/>
    </xf>
    <xf numFmtId="0" fontId="7" fillId="29" borderId="35" xfId="76" applyFont="1" applyFill="1" applyBorder="1" applyAlignment="1">
      <alignment vertical="center"/>
    </xf>
    <xf numFmtId="0" fontId="7" fillId="0" borderId="35" xfId="76" applyFont="1" applyFill="1" applyBorder="1" applyAlignment="1">
      <alignment vertical="center"/>
    </xf>
    <xf numFmtId="165" fontId="17" fillId="31" borderId="34" xfId="76" applyNumberFormat="1" applyFont="1" applyFill="1" applyBorder="1" applyAlignment="1">
      <alignment vertical="center"/>
    </xf>
    <xf numFmtId="0" fontId="14" fillId="0" borderId="29" xfId="80" applyFont="1" applyFill="1" applyBorder="1" applyAlignment="1">
      <alignment horizontal="right" vertical="center" indent="1"/>
    </xf>
    <xf numFmtId="165" fontId="17" fillId="0" borderId="48" xfId="76" applyNumberFormat="1" applyFont="1" applyFill="1" applyBorder="1" applyAlignment="1">
      <alignment vertical="center"/>
    </xf>
    <xf numFmtId="165" fontId="16" fillId="29" borderId="48" xfId="76" applyNumberFormat="1" applyFont="1" applyFill="1" applyBorder="1" applyAlignment="1">
      <alignment vertical="center"/>
    </xf>
    <xf numFmtId="0" fontId="7" fillId="0" borderId="0" xfId="0" applyFont="1"/>
    <xf numFmtId="0" fontId="7" fillId="29" borderId="28" xfId="76" applyFont="1" applyFill="1" applyBorder="1" applyAlignment="1">
      <alignment vertical="center"/>
    </xf>
    <xf numFmtId="0" fontId="7" fillId="0" borderId="28" xfId="76" applyFont="1" applyFill="1" applyBorder="1" applyAlignment="1">
      <alignment vertical="center"/>
    </xf>
    <xf numFmtId="165" fontId="17" fillId="0" borderId="28" xfId="76" applyNumberFormat="1" applyFont="1" applyFill="1" applyBorder="1" applyAlignment="1">
      <alignment vertical="center"/>
    </xf>
    <xf numFmtId="165" fontId="14" fillId="29" borderId="28" xfId="76" applyNumberFormat="1" applyFont="1" applyFill="1" applyBorder="1" applyAlignment="1">
      <alignment vertical="center"/>
    </xf>
    <xf numFmtId="165" fontId="14" fillId="0" borderId="28" xfId="76" applyNumberFormat="1" applyFont="1" applyFill="1" applyBorder="1" applyAlignment="1">
      <alignment vertical="center"/>
    </xf>
    <xf numFmtId="165" fontId="15" fillId="0" borderId="28" xfId="76" applyNumberFormat="1" applyFont="1" applyFill="1" applyBorder="1" applyAlignment="1">
      <alignment vertical="center"/>
    </xf>
    <xf numFmtId="0" fontId="6" fillId="0" borderId="0" xfId="44" applyFont="1"/>
    <xf numFmtId="0" fontId="6" fillId="29" borderId="28" xfId="76" applyFont="1" applyFill="1" applyBorder="1" applyAlignment="1">
      <alignment vertical="center"/>
    </xf>
    <xf numFmtId="0" fontId="6" fillId="0" borderId="28" xfId="76" applyFont="1" applyFill="1" applyBorder="1" applyAlignment="1">
      <alignment vertical="center"/>
    </xf>
    <xf numFmtId="165" fontId="15" fillId="0" borderId="28" xfId="76" applyNumberFormat="1" applyFont="1" applyFill="1" applyBorder="1" applyAlignment="1">
      <alignment horizontal="right" vertical="center"/>
    </xf>
    <xf numFmtId="0" fontId="6" fillId="29" borderId="49" xfId="76" applyFont="1" applyFill="1" applyBorder="1" applyAlignment="1">
      <alignment vertical="center"/>
    </xf>
    <xf numFmtId="0" fontId="6" fillId="0" borderId="49" xfId="76" applyFont="1" applyFill="1" applyBorder="1" applyAlignment="1">
      <alignment vertical="center"/>
    </xf>
    <xf numFmtId="165" fontId="15" fillId="0" borderId="49" xfId="76" applyNumberFormat="1" applyFont="1" applyFill="1" applyBorder="1" applyAlignment="1">
      <alignment horizontal="right" vertical="center"/>
    </xf>
    <xf numFmtId="0" fontId="14" fillId="0" borderId="36" xfId="80" applyFont="1" applyFill="1" applyBorder="1" applyAlignment="1">
      <alignment horizontal="right" vertical="center" indent="1"/>
    </xf>
    <xf numFmtId="0" fontId="7" fillId="0" borderId="38" xfId="80" applyFont="1" applyBorder="1" applyAlignment="1">
      <alignment horizontal="right" vertical="center" indent="1"/>
    </xf>
    <xf numFmtId="165" fontId="7" fillId="29" borderId="39" xfId="76" applyNumberFormat="1" applyFont="1" applyFill="1" applyBorder="1" applyAlignment="1">
      <alignment vertical="center"/>
    </xf>
    <xf numFmtId="165" fontId="7" fillId="0" borderId="39" xfId="76" applyNumberFormat="1" applyFont="1" applyFill="1" applyBorder="1" applyAlignment="1">
      <alignment vertical="center"/>
    </xf>
    <xf numFmtId="167" fontId="7" fillId="29" borderId="40" xfId="76" applyNumberFormat="1" applyFont="1" applyFill="1" applyBorder="1" applyAlignment="1">
      <alignment vertical="center"/>
    </xf>
    <xf numFmtId="167" fontId="7" fillId="0" borderId="40" xfId="76" applyNumberFormat="1" applyFont="1" applyFill="1" applyBorder="1" applyAlignment="1">
      <alignment vertical="center"/>
    </xf>
    <xf numFmtId="167" fontId="7" fillId="29" borderId="37" xfId="76" applyNumberFormat="1" applyFont="1" applyFill="1" applyBorder="1" applyAlignment="1">
      <alignment vertical="center"/>
    </xf>
    <xf numFmtId="167" fontId="7" fillId="0" borderId="37" xfId="76" applyNumberFormat="1" applyFont="1" applyFill="1" applyBorder="1" applyAlignment="1">
      <alignment vertical="center"/>
    </xf>
    <xf numFmtId="167" fontId="6" fillId="29" borderId="30" xfId="76" applyNumberFormat="1" applyFont="1" applyFill="1" applyBorder="1" applyAlignment="1">
      <alignment vertical="center"/>
    </xf>
    <xf numFmtId="167" fontId="6" fillId="0" borderId="30" xfId="76" applyNumberFormat="1" applyFont="1" applyFill="1" applyBorder="1" applyAlignment="1">
      <alignment vertical="center"/>
    </xf>
    <xf numFmtId="167" fontId="7" fillId="29" borderId="46" xfId="76" applyNumberFormat="1" applyFont="1" applyFill="1" applyBorder="1" applyAlignment="1">
      <alignment vertical="center"/>
    </xf>
    <xf numFmtId="167" fontId="7" fillId="0" borderId="46" xfId="76" applyNumberFormat="1" applyFont="1" applyFill="1" applyBorder="1" applyAlignment="1">
      <alignment vertical="center"/>
    </xf>
    <xf numFmtId="165" fontId="17" fillId="0" borderId="46" xfId="76" applyNumberFormat="1" applyFont="1" applyFill="1" applyBorder="1" applyAlignment="1">
      <alignment vertical="center"/>
    </xf>
    <xf numFmtId="165" fontId="14" fillId="30" borderId="28" xfId="76" applyNumberFormat="1" applyFont="1" applyFill="1" applyBorder="1" applyAlignment="1">
      <alignment vertical="center"/>
    </xf>
    <xf numFmtId="0" fontId="7" fillId="0" borderId="31" xfId="80" applyFont="1" applyFill="1" applyBorder="1" applyAlignment="1">
      <alignment horizontal="right" vertical="center" indent="1"/>
    </xf>
    <xf numFmtId="165" fontId="14" fillId="29" borderId="41" xfId="76" applyNumberFormat="1" applyFont="1" applyFill="1" applyBorder="1" applyAlignment="1">
      <alignment horizontal="right" vertical="center"/>
    </xf>
    <xf numFmtId="165" fontId="14" fillId="0" borderId="41" xfId="76" applyNumberFormat="1" applyFont="1" applyFill="1" applyBorder="1" applyAlignment="1">
      <alignment horizontal="right" vertical="center"/>
    </xf>
    <xf numFmtId="165" fontId="14" fillId="30" borderId="41" xfId="76" applyNumberFormat="1" applyFont="1" applyFill="1" applyBorder="1" applyAlignment="1">
      <alignment horizontal="right" vertical="center"/>
    </xf>
    <xf numFmtId="0" fontId="42" fillId="0" borderId="0" xfId="44" applyFont="1"/>
    <xf numFmtId="0" fontId="6" fillId="0" borderId="0" xfId="44" applyFill="1"/>
    <xf numFmtId="49" fontId="6" fillId="0" borderId="17" xfId="61" applyNumberFormat="1" applyFont="1" applyFill="1" applyBorder="1" applyAlignment="1">
      <alignment horizontal="center" vertical="center" wrapText="1"/>
    </xf>
    <xf numFmtId="0" fontId="6" fillId="0" borderId="18" xfId="61" applyFont="1" applyFill="1" applyBorder="1" applyAlignment="1">
      <alignment horizontal="center" vertical="center" wrapText="1"/>
    </xf>
    <xf numFmtId="2" fontId="6" fillId="0" borderId="19" xfId="61" applyNumberFormat="1" applyFont="1" applyFill="1" applyBorder="1" applyAlignment="1">
      <alignment horizontal="center" vertical="center" wrapText="1"/>
    </xf>
    <xf numFmtId="1" fontId="6" fillId="0" borderId="19" xfId="61" applyNumberFormat="1" applyFont="1" applyFill="1" applyBorder="1" applyAlignment="1">
      <alignment horizontal="center" vertical="center" wrapText="1"/>
    </xf>
    <xf numFmtId="0" fontId="4" fillId="0" borderId="18" xfId="61" applyFont="1" applyFill="1" applyBorder="1" applyAlignment="1">
      <alignment horizontal="center" vertical="center" wrapText="1"/>
    </xf>
    <xf numFmtId="0" fontId="6" fillId="0" borderId="50" xfId="61" applyFont="1" applyFill="1" applyBorder="1" applyAlignment="1">
      <alignment horizontal="center" vertical="center" wrapText="1"/>
    </xf>
    <xf numFmtId="0" fontId="4" fillId="0" borderId="50" xfId="61" applyFont="1" applyFill="1" applyBorder="1" applyAlignment="1">
      <alignment horizontal="center" vertical="center" wrapText="1"/>
    </xf>
    <xf numFmtId="2" fontId="6" fillId="0" borderId="51" xfId="61" applyNumberFormat="1" applyFont="1" applyFill="1" applyBorder="1" applyAlignment="1">
      <alignment horizontal="center" vertical="center" wrapText="1"/>
    </xf>
    <xf numFmtId="1" fontId="6" fillId="0" borderId="51" xfId="61" applyNumberFormat="1" applyFont="1" applyFill="1" applyBorder="1" applyAlignment="1">
      <alignment horizontal="center" vertical="center" wrapText="1"/>
    </xf>
    <xf numFmtId="0" fontId="14" fillId="0" borderId="50" xfId="61" applyFont="1" applyFill="1" applyBorder="1" applyAlignment="1">
      <alignment horizontal="center" vertical="center" wrapText="1"/>
    </xf>
    <xf numFmtId="0" fontId="15" fillId="0" borderId="50" xfId="61" applyFont="1" applyFill="1" applyBorder="1" applyAlignment="1">
      <alignment horizontal="center" vertical="center" wrapText="1"/>
    </xf>
    <xf numFmtId="2" fontId="14" fillId="0" borderId="51" xfId="61" applyNumberFormat="1" applyFont="1" applyFill="1" applyBorder="1" applyAlignment="1">
      <alignment horizontal="center" vertical="center" wrapText="1"/>
    </xf>
    <xf numFmtId="1" fontId="14" fillId="0" borderId="51" xfId="61" applyNumberFormat="1" applyFont="1" applyFill="1" applyBorder="1" applyAlignment="1">
      <alignment horizontal="center" vertical="center" wrapText="1"/>
    </xf>
    <xf numFmtId="0" fontId="14" fillId="0" borderId="0" xfId="59" applyFont="1"/>
    <xf numFmtId="0" fontId="48" fillId="0" borderId="0" xfId="59" applyFont="1" applyAlignment="1">
      <alignment horizontal="left"/>
    </xf>
    <xf numFmtId="0" fontId="49" fillId="0" borderId="0" xfId="59" applyFont="1"/>
    <xf numFmtId="0" fontId="21" fillId="0" borderId="0" xfId="31" applyFont="1" applyAlignment="1" applyProtection="1"/>
    <xf numFmtId="0" fontId="7" fillId="0" borderId="0" xfId="59" applyFont="1"/>
    <xf numFmtId="165" fontId="6" fillId="0" borderId="0" xfId="57" applyNumberFormat="1" applyAlignment="1">
      <alignment horizontal="left"/>
    </xf>
    <xf numFmtId="0" fontId="7" fillId="0" borderId="53" xfId="58" applyFont="1" applyFill="1" applyBorder="1" applyAlignment="1">
      <alignment horizontal="center" vertical="center" wrapText="1"/>
    </xf>
    <xf numFmtId="0" fontId="7" fillId="0" borderId="56" xfId="80" applyFont="1" applyFill="1" applyBorder="1" applyAlignment="1">
      <alignment horizontal="right" vertical="center" indent="1"/>
    </xf>
    <xf numFmtId="0" fontId="7" fillId="0" borderId="54" xfId="80" applyFont="1" applyBorder="1" applyAlignment="1">
      <alignment horizontal="left" vertical="center" indent="1"/>
    </xf>
    <xf numFmtId="0" fontId="7" fillId="0" borderId="55" xfId="80" applyFont="1" applyBorder="1" applyAlignment="1">
      <alignment horizontal="left" vertical="center" wrapText="1" indent="1"/>
    </xf>
    <xf numFmtId="0" fontId="6" fillId="0" borderId="57" xfId="80" applyFont="1" applyBorder="1" applyAlignment="1">
      <alignment horizontal="right" vertical="center" indent="1"/>
    </xf>
    <xf numFmtId="0" fontId="7" fillId="0" borderId="58" xfId="80" applyFont="1" applyBorder="1" applyAlignment="1">
      <alignment horizontal="left" vertical="center" wrapText="1" indent="1"/>
    </xf>
    <xf numFmtId="0" fontId="7" fillId="0" borderId="56" xfId="80" applyFont="1" applyBorder="1" applyAlignment="1">
      <alignment horizontal="right" vertical="center" indent="1"/>
    </xf>
    <xf numFmtId="0" fontId="7" fillId="0" borderId="59" xfId="80" applyFont="1" applyBorder="1" applyAlignment="1">
      <alignment horizontal="right" vertical="center" indent="1"/>
    </xf>
    <xf numFmtId="0" fontId="14" fillId="0" borderId="14" xfId="57" applyFont="1" applyFill="1" applyBorder="1" applyAlignment="1">
      <alignment vertical="center"/>
    </xf>
    <xf numFmtId="0" fontId="6" fillId="0" borderId="0" xfId="60"/>
    <xf numFmtId="49" fontId="7" fillId="0" borderId="32" xfId="76" applyNumberFormat="1" applyFont="1" applyFill="1" applyBorder="1" applyAlignment="1">
      <alignment horizontal="center" vertical="center" wrapText="1"/>
    </xf>
    <xf numFmtId="165" fontId="16" fillId="0" borderId="48" xfId="76" applyNumberFormat="1" applyFont="1" applyFill="1" applyBorder="1" applyAlignment="1">
      <alignment vertical="center"/>
    </xf>
    <xf numFmtId="165" fontId="15" fillId="0" borderId="41" xfId="76" applyNumberFormat="1" applyFont="1" applyFill="1" applyBorder="1" applyAlignment="1">
      <alignment horizontal="right" vertical="center"/>
    </xf>
    <xf numFmtId="167" fontId="6" fillId="29" borderId="37" xfId="76" applyNumberFormat="1" applyFont="1" applyFill="1" applyBorder="1" applyAlignment="1">
      <alignment vertical="center"/>
    </xf>
    <xf numFmtId="167" fontId="6" fillId="0" borderId="37" xfId="76" applyNumberFormat="1" applyFont="1" applyFill="1" applyBorder="1" applyAlignment="1">
      <alignment vertical="center"/>
    </xf>
    <xf numFmtId="0" fontId="42" fillId="0" borderId="0" xfId="44" applyFont="1" applyFill="1" applyBorder="1" applyAlignment="1">
      <alignment vertical="center" wrapText="1"/>
    </xf>
    <xf numFmtId="0" fontId="6" fillId="30" borderId="49" xfId="76" applyFont="1" applyFill="1" applyBorder="1" applyAlignment="1">
      <alignment vertical="center"/>
    </xf>
    <xf numFmtId="1" fontId="4" fillId="0" borderId="19" xfId="61" applyNumberFormat="1" applyFont="1" applyFill="1" applyBorder="1" applyAlignment="1">
      <alignment horizontal="center" vertical="center" wrapText="1"/>
    </xf>
    <xf numFmtId="49" fontId="16" fillId="0" borderId="52" xfId="59" applyNumberFormat="1" applyFont="1" applyBorder="1" applyAlignment="1">
      <alignment horizontal="center" vertical="center"/>
    </xf>
    <xf numFmtId="0" fontId="16" fillId="0" borderId="12" xfId="61" applyFont="1" applyFill="1" applyBorder="1" applyAlignment="1">
      <alignment horizontal="center" vertical="center" wrapText="1"/>
    </xf>
    <xf numFmtId="2" fontId="16" fillId="0" borderId="13" xfId="61" applyNumberFormat="1" applyFont="1" applyFill="1" applyBorder="1" applyAlignment="1">
      <alignment horizontal="center" vertical="center" wrapText="1"/>
    </xf>
    <xf numFmtId="1" fontId="16" fillId="0" borderId="13" xfId="61" applyNumberFormat="1" applyFont="1" applyFill="1" applyBorder="1" applyAlignment="1">
      <alignment horizontal="center" vertical="center" wrapText="1"/>
    </xf>
    <xf numFmtId="0" fontId="6" fillId="0" borderId="0" xfId="59" applyFont="1"/>
    <xf numFmtId="49" fontId="14" fillId="0" borderId="17" xfId="61" applyNumberFormat="1" applyFont="1" applyFill="1" applyBorder="1" applyAlignment="1">
      <alignment horizontal="center" vertical="center" wrapText="1"/>
    </xf>
    <xf numFmtId="0" fontId="6" fillId="0" borderId="57" xfId="80" applyFont="1" applyFill="1" applyBorder="1" applyAlignment="1">
      <alignment horizontal="right" vertical="center" indent="1"/>
    </xf>
    <xf numFmtId="49" fontId="7" fillId="30" borderId="32" xfId="76" applyNumberFormat="1" applyFont="1" applyFill="1" applyBorder="1" applyAlignment="1">
      <alignment horizontal="center" vertical="center" wrapText="1"/>
    </xf>
    <xf numFmtId="0" fontId="7" fillId="30" borderId="43" xfId="76" applyFont="1" applyFill="1" applyBorder="1" applyAlignment="1">
      <alignment vertical="center"/>
    </xf>
    <xf numFmtId="0" fontId="7" fillId="30" borderId="35" xfId="76" applyFont="1" applyFill="1" applyBorder="1" applyAlignment="1">
      <alignment vertical="center"/>
    </xf>
    <xf numFmtId="165" fontId="16" fillId="30" borderId="48" xfId="76" applyNumberFormat="1" applyFont="1" applyFill="1" applyBorder="1" applyAlignment="1">
      <alignment vertical="center"/>
    </xf>
    <xf numFmtId="0" fontId="7" fillId="30" borderId="28" xfId="76" applyFont="1" applyFill="1" applyBorder="1" applyAlignment="1">
      <alignment vertical="center"/>
    </xf>
    <xf numFmtId="0" fontId="6" fillId="30" borderId="28" xfId="76" applyFont="1" applyFill="1" applyBorder="1" applyAlignment="1">
      <alignment vertical="center"/>
    </xf>
    <xf numFmtId="165" fontId="7" fillId="30" borderId="39" xfId="76" applyNumberFormat="1" applyFont="1" applyFill="1" applyBorder="1" applyAlignment="1">
      <alignment vertical="center"/>
    </xf>
    <xf numFmtId="167" fontId="7" fillId="30" borderId="40" xfId="76" applyNumberFormat="1" applyFont="1" applyFill="1" applyBorder="1" applyAlignment="1">
      <alignment vertical="center"/>
    </xf>
    <xf numFmtId="167" fontId="7" fillId="30" borderId="37" xfId="76" applyNumberFormat="1" applyFont="1" applyFill="1" applyBorder="1" applyAlignment="1">
      <alignment vertical="center"/>
    </xf>
    <xf numFmtId="167" fontId="6" fillId="30" borderId="30" xfId="76" applyNumberFormat="1" applyFont="1" applyFill="1" applyBorder="1" applyAlignment="1">
      <alignment vertical="center"/>
    </xf>
    <xf numFmtId="167" fontId="6" fillId="30" borderId="37" xfId="76" applyNumberFormat="1" applyFont="1" applyFill="1" applyBorder="1" applyAlignment="1">
      <alignment vertical="center"/>
    </xf>
    <xf numFmtId="167" fontId="7" fillId="30" borderId="46" xfId="76" applyNumberFormat="1" applyFont="1" applyFill="1" applyBorder="1" applyAlignment="1">
      <alignment vertical="center"/>
    </xf>
    <xf numFmtId="165" fontId="17" fillId="0" borderId="34" xfId="236" applyNumberFormat="1" applyFont="1" applyFill="1" applyBorder="1" applyAlignment="1">
      <alignment vertical="center"/>
    </xf>
    <xf numFmtId="0" fontId="4" fillId="0" borderId="57" xfId="80" applyFont="1" applyFill="1" applyBorder="1" applyAlignment="1">
      <alignment horizontal="right" vertical="center" indent="1"/>
    </xf>
    <xf numFmtId="165" fontId="17" fillId="31" borderId="48" xfId="76" applyNumberFormat="1" applyFont="1" applyFill="1" applyBorder="1" applyAlignment="1">
      <alignment vertical="center"/>
    </xf>
    <xf numFmtId="165" fontId="17" fillId="31" borderId="28" xfId="76" applyNumberFormat="1" applyFont="1" applyFill="1" applyBorder="1" applyAlignment="1">
      <alignment vertical="center"/>
    </xf>
    <xf numFmtId="165" fontId="15" fillId="31" borderId="28" xfId="76" applyNumberFormat="1" applyFont="1" applyFill="1" applyBorder="1" applyAlignment="1">
      <alignment horizontal="right" vertical="center"/>
    </xf>
    <xf numFmtId="165" fontId="15" fillId="31" borderId="28" xfId="76" applyNumberFormat="1" applyFont="1" applyFill="1" applyBorder="1" applyAlignment="1">
      <alignment vertical="center"/>
    </xf>
    <xf numFmtId="165" fontId="15" fillId="31" borderId="49" xfId="76" applyNumberFormat="1" applyFont="1" applyFill="1" applyBorder="1" applyAlignment="1">
      <alignment horizontal="right" vertical="center"/>
    </xf>
    <xf numFmtId="165" fontId="17" fillId="31" borderId="34" xfId="236" applyNumberFormat="1" applyFont="1" applyFill="1" applyBorder="1" applyAlignment="1">
      <alignment vertical="center"/>
    </xf>
    <xf numFmtId="165" fontId="17" fillId="31" borderId="46" xfId="76" applyNumberFormat="1" applyFont="1" applyFill="1" applyBorder="1" applyAlignment="1">
      <alignment vertical="center"/>
    </xf>
    <xf numFmtId="165" fontId="6" fillId="0" borderId="0" xfId="236" applyNumberFormat="1" applyFont="1"/>
    <xf numFmtId="0" fontId="6" fillId="0" borderId="0" xfId="57" applyAlignment="1">
      <alignment vertical="center"/>
    </xf>
    <xf numFmtId="0" fontId="6" fillId="0" borderId="0" xfId="57" applyFont="1"/>
    <xf numFmtId="0" fontId="9" fillId="0" borderId="45" xfId="57" applyFont="1" applyFill="1" applyBorder="1" applyAlignment="1">
      <alignment horizontal="right"/>
    </xf>
    <xf numFmtId="0" fontId="9" fillId="0" borderId="45" xfId="57" applyFont="1" applyFill="1" applyBorder="1" applyAlignment="1"/>
    <xf numFmtId="0" fontId="6" fillId="0" borderId="0" xfId="57" applyFont="1" applyBorder="1"/>
    <xf numFmtId="0" fontId="7" fillId="0" borderId="15" xfId="57" applyFont="1" applyBorder="1" applyAlignment="1">
      <alignment horizontal="center" vertical="center" wrapText="1"/>
    </xf>
    <xf numFmtId="14" fontId="7" fillId="0" borderId="24" xfId="57" applyNumberFormat="1" applyFont="1" applyFill="1" applyBorder="1" applyAlignment="1">
      <alignment horizontal="center" vertical="center" wrapText="1"/>
    </xf>
    <xf numFmtId="10" fontId="7" fillId="0" borderId="24" xfId="57" applyNumberFormat="1" applyFont="1" applyFill="1" applyBorder="1" applyAlignment="1">
      <alignment horizontal="center" vertical="center" wrapText="1"/>
    </xf>
    <xf numFmtId="0" fontId="7" fillId="0" borderId="20" xfId="57" applyFont="1" applyBorder="1" applyAlignment="1">
      <alignment vertical="center"/>
    </xf>
    <xf numFmtId="167" fontId="9" fillId="0" borderId="21" xfId="57" applyNumberFormat="1" applyFont="1" applyFill="1" applyBorder="1" applyAlignment="1">
      <alignment vertical="center"/>
    </xf>
    <xf numFmtId="165" fontId="9" fillId="0" borderId="21" xfId="67" applyNumberFormat="1" applyFont="1" applyFill="1" applyBorder="1" applyAlignment="1">
      <alignment vertical="center"/>
    </xf>
    <xf numFmtId="0" fontId="6" fillId="0" borderId="16" xfId="57" applyFont="1" applyBorder="1" applyAlignment="1">
      <alignment horizontal="right" vertical="center"/>
    </xf>
    <xf numFmtId="167" fontId="4" fillId="0" borderId="22" xfId="57" applyNumberFormat="1" applyFont="1" applyFill="1" applyBorder="1" applyAlignment="1">
      <alignment vertical="center"/>
    </xf>
    <xf numFmtId="165" fontId="4" fillId="0" borderId="22" xfId="67" applyNumberFormat="1" applyFont="1" applyFill="1" applyBorder="1" applyAlignment="1">
      <alignment vertical="center"/>
    </xf>
    <xf numFmtId="0" fontId="7" fillId="0" borderId="17" xfId="57" applyFont="1" applyBorder="1" applyAlignment="1">
      <alignment vertical="center"/>
    </xf>
    <xf numFmtId="167" fontId="9" fillId="0" borderId="22" xfId="57" applyNumberFormat="1" applyFont="1" applyFill="1" applyBorder="1" applyAlignment="1">
      <alignment vertical="center"/>
    </xf>
    <xf numFmtId="165" fontId="9" fillId="0" borderId="22" xfId="67" applyNumberFormat="1" applyFont="1" applyFill="1" applyBorder="1" applyAlignment="1">
      <alignment vertical="center"/>
    </xf>
    <xf numFmtId="0" fontId="9" fillId="0" borderId="17" xfId="59" applyFont="1" applyBorder="1" applyAlignment="1">
      <alignment vertical="center"/>
    </xf>
    <xf numFmtId="0" fontId="7" fillId="0" borderId="14" xfId="57" applyFont="1" applyBorder="1" applyAlignment="1">
      <alignment vertical="center"/>
    </xf>
    <xf numFmtId="167" fontId="9" fillId="0" borderId="13" xfId="57" applyNumberFormat="1" applyFont="1" applyFill="1" applyBorder="1" applyAlignment="1">
      <alignment vertical="center"/>
    </xf>
    <xf numFmtId="165" fontId="9" fillId="0" borderId="44" xfId="67" applyNumberFormat="1" applyFont="1" applyFill="1" applyBorder="1" applyAlignment="1">
      <alignment vertical="center"/>
    </xf>
    <xf numFmtId="165" fontId="9" fillId="0" borderId="26" xfId="67" applyNumberFormat="1" applyFont="1" applyFill="1" applyBorder="1" applyAlignment="1">
      <alignment vertical="center"/>
    </xf>
    <xf numFmtId="4" fontId="6" fillId="0" borderId="0" xfId="57" applyNumberFormat="1" applyFont="1" applyBorder="1"/>
    <xf numFmtId="167" fontId="6" fillId="0" borderId="0" xfId="57" applyNumberFormat="1" applyFont="1" applyBorder="1"/>
    <xf numFmtId="167" fontId="6" fillId="0" borderId="22" xfId="57" applyNumberFormat="1" applyFont="1" applyFill="1" applyBorder="1" applyAlignment="1">
      <alignment vertical="center"/>
    </xf>
    <xf numFmtId="0" fontId="6" fillId="0" borderId="17" xfId="57" applyFont="1" applyBorder="1" applyAlignment="1">
      <alignment horizontal="right" vertical="center"/>
    </xf>
    <xf numFmtId="0" fontId="9" fillId="0" borderId="25" xfId="95" applyFont="1" applyFill="1" applyBorder="1" applyAlignment="1">
      <alignment horizontal="center" vertical="center" wrapText="1"/>
    </xf>
    <xf numFmtId="0" fontId="7" fillId="0" borderId="70" xfId="57" applyFont="1" applyBorder="1" applyAlignment="1">
      <alignment horizontal="center" vertical="center" wrapText="1"/>
    </xf>
    <xf numFmtId="4" fontId="6" fillId="0" borderId="25" xfId="57" applyNumberFormat="1" applyFont="1" applyFill="1" applyBorder="1" applyAlignment="1">
      <alignment horizontal="center" vertical="center"/>
    </xf>
    <xf numFmtId="167" fontId="6" fillId="0" borderId="25" xfId="57" applyNumberFormat="1" applyFont="1" applyFill="1" applyBorder="1" applyAlignment="1">
      <alignment horizontal="center" vertical="center"/>
    </xf>
    <xf numFmtId="4" fontId="6" fillId="0" borderId="69" xfId="57" applyNumberFormat="1" applyFont="1" applyFill="1" applyBorder="1" applyAlignment="1">
      <alignment horizontal="center" vertical="center"/>
    </xf>
    <xf numFmtId="167" fontId="6" fillId="0" borderId="19" xfId="57" applyNumberFormat="1" applyFont="1" applyFill="1" applyBorder="1" applyAlignment="1">
      <alignment horizontal="center" vertical="center"/>
    </xf>
    <xf numFmtId="4" fontId="6" fillId="0" borderId="42" xfId="57" applyNumberFormat="1" applyFont="1" applyFill="1" applyBorder="1" applyAlignment="1">
      <alignment horizontal="center" vertical="center"/>
    </xf>
    <xf numFmtId="167" fontId="6" fillId="0" borderId="13" xfId="57" applyNumberFormat="1" applyFont="1" applyFill="1" applyBorder="1" applyAlignment="1">
      <alignment horizontal="center" vertical="center"/>
    </xf>
    <xf numFmtId="0" fontId="7" fillId="0" borderId="0" xfId="57" applyFont="1" applyAlignment="1">
      <alignment vertical="center"/>
    </xf>
    <xf numFmtId="167" fontId="7" fillId="0" borderId="0" xfId="57" applyNumberFormat="1" applyFont="1" applyAlignment="1">
      <alignment horizontal="center" vertical="center"/>
    </xf>
    <xf numFmtId="0" fontId="71" fillId="0" borderId="0" xfId="57" applyFont="1" applyAlignment="1">
      <alignment vertical="center" wrapText="1"/>
    </xf>
    <xf numFmtId="167" fontId="71" fillId="0" borderId="0" xfId="57" applyNumberFormat="1" applyFont="1" applyAlignment="1">
      <alignment horizontal="center" vertical="center"/>
    </xf>
    <xf numFmtId="4" fontId="6" fillId="0" borderId="22" xfId="57" applyNumberFormat="1" applyFont="1" applyFill="1" applyBorder="1" applyAlignment="1">
      <alignment horizontal="right" vertical="center" wrapText="1"/>
    </xf>
    <xf numFmtId="4" fontId="14" fillId="0" borderId="19" xfId="57" applyNumberFormat="1" applyFont="1" applyFill="1" applyBorder="1" applyAlignment="1">
      <alignment horizontal="right" vertical="center" wrapText="1"/>
    </xf>
    <xf numFmtId="4" fontId="6" fillId="0" borderId="19" xfId="57" applyNumberFormat="1" applyFont="1" applyFill="1" applyBorder="1" applyAlignment="1">
      <alignment horizontal="right" vertical="center" wrapText="1"/>
    </xf>
    <xf numFmtId="4" fontId="6" fillId="0" borderId="13" xfId="57" applyNumberFormat="1" applyFont="1" applyFill="1" applyBorder="1" applyAlignment="1">
      <alignment horizontal="right" vertical="center" wrapText="1"/>
    </xf>
    <xf numFmtId="4" fontId="14" fillId="0" borderId="12" xfId="57" applyNumberFormat="1" applyFont="1" applyFill="1" applyBorder="1" applyAlignment="1">
      <alignment horizontal="right" vertical="center" wrapText="1"/>
    </xf>
    <xf numFmtId="4" fontId="11" fillId="0" borderId="0" xfId="0" applyNumberFormat="1" applyFont="1" applyFill="1" applyBorder="1"/>
    <xf numFmtId="49" fontId="7" fillId="31" borderId="32" xfId="76" applyNumberFormat="1" applyFont="1" applyFill="1" applyBorder="1" applyAlignment="1">
      <alignment horizontal="center" vertical="center" wrapText="1"/>
    </xf>
    <xf numFmtId="0" fontId="7" fillId="31" borderId="43" xfId="76" applyFont="1" applyFill="1" applyBorder="1" applyAlignment="1">
      <alignment vertical="center"/>
    </xf>
    <xf numFmtId="0" fontId="7" fillId="31" borderId="35" xfId="76" applyFont="1" applyFill="1" applyBorder="1" applyAlignment="1">
      <alignment vertical="center"/>
    </xf>
    <xf numFmtId="165" fontId="16" fillId="31" borderId="48" xfId="76" applyNumberFormat="1" applyFont="1" applyFill="1" applyBorder="1" applyAlignment="1">
      <alignment vertical="center"/>
    </xf>
    <xf numFmtId="0" fontId="7" fillId="31" borderId="28" xfId="76" applyFont="1" applyFill="1" applyBorder="1" applyAlignment="1">
      <alignment vertical="center"/>
    </xf>
    <xf numFmtId="165" fontId="14" fillId="31" borderId="28" xfId="76" applyNumberFormat="1" applyFont="1" applyFill="1" applyBorder="1" applyAlignment="1">
      <alignment vertical="center"/>
    </xf>
    <xf numFmtId="0" fontId="6" fillId="31" borderId="28" xfId="76" applyFont="1" applyFill="1" applyBorder="1" applyAlignment="1">
      <alignment vertical="center"/>
    </xf>
    <xf numFmtId="0" fontId="6" fillId="31" borderId="49" xfId="76" applyFont="1" applyFill="1" applyBorder="1" applyAlignment="1">
      <alignment vertical="center"/>
    </xf>
    <xf numFmtId="165" fontId="7" fillId="31" borderId="39" xfId="76" applyNumberFormat="1" applyFont="1" applyFill="1" applyBorder="1" applyAlignment="1">
      <alignment vertical="center"/>
    </xf>
    <xf numFmtId="167" fontId="7" fillId="31" borderId="40" xfId="76" applyNumberFormat="1" applyFont="1" applyFill="1" applyBorder="1" applyAlignment="1">
      <alignment vertical="center"/>
    </xf>
    <xf numFmtId="167" fontId="7" fillId="31" borderId="37" xfId="76" applyNumberFormat="1" applyFont="1" applyFill="1" applyBorder="1" applyAlignment="1">
      <alignment vertical="center"/>
    </xf>
    <xf numFmtId="167" fontId="6" fillId="31" borderId="30" xfId="76" applyNumberFormat="1" applyFont="1" applyFill="1" applyBorder="1" applyAlignment="1">
      <alignment vertical="center"/>
    </xf>
    <xf numFmtId="167" fontId="6" fillId="31" borderId="37" xfId="76" applyNumberFormat="1" applyFont="1" applyFill="1" applyBorder="1" applyAlignment="1">
      <alignment vertical="center"/>
    </xf>
    <xf numFmtId="167" fontId="7" fillId="31" borderId="46" xfId="76" applyNumberFormat="1" applyFont="1" applyFill="1" applyBorder="1" applyAlignment="1">
      <alignment vertical="center"/>
    </xf>
    <xf numFmtId="165" fontId="14" fillId="31" borderId="41" xfId="76" applyNumberFormat="1" applyFont="1" applyFill="1" applyBorder="1" applyAlignment="1">
      <alignment horizontal="right" vertical="center"/>
    </xf>
    <xf numFmtId="165" fontId="15" fillId="31" borderId="41" xfId="76" applyNumberFormat="1" applyFont="1" applyFill="1" applyBorder="1" applyAlignment="1">
      <alignment horizontal="right" vertical="center"/>
    </xf>
    <xf numFmtId="0" fontId="16" fillId="29" borderId="33" xfId="58" applyFont="1" applyFill="1" applyBorder="1" applyAlignment="1">
      <alignment horizontal="center" vertical="center" wrapText="1"/>
    </xf>
    <xf numFmtId="165" fontId="17" fillId="29" borderId="34" xfId="76" applyNumberFormat="1" applyFont="1" applyFill="1" applyBorder="1" applyAlignment="1">
      <alignment vertical="center"/>
    </xf>
    <xf numFmtId="165" fontId="17" fillId="29" borderId="48" xfId="76" applyNumberFormat="1" applyFont="1" applyFill="1" applyBorder="1" applyAlignment="1">
      <alignment vertical="center"/>
    </xf>
    <xf numFmtId="165" fontId="17" fillId="29" borderId="28" xfId="76" applyNumberFormat="1" applyFont="1" applyFill="1" applyBorder="1" applyAlignment="1">
      <alignment vertical="center"/>
    </xf>
    <xf numFmtId="165" fontId="15" fillId="29" borderId="28" xfId="76" applyNumberFormat="1" applyFont="1" applyFill="1" applyBorder="1" applyAlignment="1">
      <alignment horizontal="right" vertical="center"/>
    </xf>
    <xf numFmtId="9" fontId="15" fillId="29" borderId="28" xfId="76" applyNumberFormat="1" applyFont="1" applyFill="1" applyBorder="1" applyAlignment="1">
      <alignment horizontal="right" vertical="center"/>
    </xf>
    <xf numFmtId="165" fontId="15" fillId="29" borderId="28" xfId="76" applyNumberFormat="1" applyFont="1" applyFill="1" applyBorder="1" applyAlignment="1">
      <alignment vertical="center"/>
    </xf>
    <xf numFmtId="165" fontId="15" fillId="29" borderId="49" xfId="76" applyNumberFormat="1" applyFont="1" applyFill="1" applyBorder="1" applyAlignment="1">
      <alignment horizontal="right" vertical="center"/>
    </xf>
    <xf numFmtId="165" fontId="17" fillId="29" borderId="34" xfId="236" applyNumberFormat="1" applyFont="1" applyFill="1" applyBorder="1" applyAlignment="1">
      <alignment vertical="center"/>
    </xf>
    <xf numFmtId="165" fontId="17" fillId="29" borderId="46" xfId="76" applyNumberFormat="1" applyFont="1" applyFill="1" applyBorder="1" applyAlignment="1">
      <alignment vertical="center"/>
    </xf>
    <xf numFmtId="165" fontId="15" fillId="29" borderId="41" xfId="76" applyNumberFormat="1" applyFont="1" applyFill="1" applyBorder="1" applyAlignment="1">
      <alignment horizontal="right" vertical="center"/>
    </xf>
    <xf numFmtId="165" fontId="15" fillId="31" borderId="28" xfId="236" applyNumberFormat="1" applyFont="1" applyFill="1" applyBorder="1" applyAlignment="1">
      <alignment vertical="center"/>
    </xf>
    <xf numFmtId="165" fontId="4" fillId="0" borderId="44" xfId="67" applyNumberFormat="1" applyFont="1" applyFill="1" applyBorder="1" applyAlignment="1">
      <alignment vertical="center"/>
    </xf>
    <xf numFmtId="165" fontId="4" fillId="0" borderId="26" xfId="67" applyNumberFormat="1" applyFont="1" applyFill="1" applyBorder="1" applyAlignment="1">
      <alignment vertical="center"/>
    </xf>
    <xf numFmtId="165" fontId="50" fillId="0" borderId="0" xfId="236" applyNumberFormat="1" applyFont="1" applyBorder="1"/>
    <xf numFmtId="168" fontId="6" fillId="0" borderId="0" xfId="57" applyNumberFormat="1" applyFont="1" applyBorder="1"/>
    <xf numFmtId="165" fontId="6" fillId="0" borderId="0" xfId="57" applyNumberFormat="1"/>
    <xf numFmtId="1" fontId="6" fillId="0" borderId="0" xfId="44" applyNumberFormat="1"/>
    <xf numFmtId="0" fontId="44" fillId="27" borderId="0" xfId="57" applyFont="1" applyFill="1" applyBorder="1" applyAlignment="1">
      <alignment horizontal="left" vertical="center"/>
    </xf>
    <xf numFmtId="0" fontId="44" fillId="27" borderId="45" xfId="57" applyFont="1" applyFill="1" applyBorder="1" applyAlignment="1">
      <alignment horizontal="left" vertical="center"/>
    </xf>
    <xf numFmtId="0" fontId="44" fillId="24" borderId="0" xfId="76" applyFont="1" applyFill="1" applyBorder="1" applyAlignment="1">
      <alignment horizontal="left" vertical="center" wrapText="1"/>
    </xf>
    <xf numFmtId="0" fontId="47" fillId="0" borderId="0" xfId="44" applyFont="1"/>
    <xf numFmtId="0" fontId="42" fillId="0" borderId="25" xfId="44" applyFont="1" applyBorder="1" applyAlignment="1">
      <alignment horizontal="left" vertical="center" wrapText="1"/>
    </xf>
    <xf numFmtId="0" fontId="42" fillId="0" borderId="0" xfId="44" applyFont="1" applyFill="1" applyBorder="1" applyAlignment="1">
      <alignment horizontal="left" vertical="center" wrapText="1"/>
    </xf>
    <xf numFmtId="0" fontId="44" fillId="28" borderId="0" xfId="59" applyFont="1" applyFill="1" applyBorder="1" applyAlignment="1">
      <alignment horizontal="left" vertical="center"/>
    </xf>
    <xf numFmtId="0" fontId="44" fillId="28" borderId="45" xfId="59" applyFont="1" applyFill="1" applyBorder="1" applyAlignment="1">
      <alignment horizontal="left" vertical="center"/>
    </xf>
    <xf numFmtId="0" fontId="14" fillId="0" borderId="0" xfId="57" applyFont="1" applyBorder="1" applyAlignment="1">
      <alignment horizontal="center" vertical="center" wrapText="1"/>
    </xf>
    <xf numFmtId="0" fontId="18" fillId="26" borderId="0" xfId="57" applyFont="1" applyFill="1" applyAlignment="1">
      <alignment horizontal="left" vertical="center"/>
    </xf>
    <xf numFmtId="0" fontId="18" fillId="25" borderId="0" xfId="57" applyFont="1" applyFill="1" applyAlignment="1">
      <alignment horizontal="left" vertical="center"/>
    </xf>
    <xf numFmtId="0" fontId="6" fillId="0" borderId="0" xfId="57" applyAlignment="1">
      <alignment horizontal="center"/>
    </xf>
    <xf numFmtId="0" fontId="48" fillId="0" borderId="25" xfId="57" applyFont="1" applyBorder="1" applyAlignment="1">
      <alignment horizontal="left" vertical="center" wrapText="1"/>
    </xf>
  </cellXfs>
  <cellStyles count="237">
    <cellStyle name="100" xfId="1"/>
    <cellStyle name="20% - Акцент1 2" xfId="2"/>
    <cellStyle name="20% - Акцент1 2 2" xfId="97"/>
    <cellStyle name="20% - Акцент1 2 3" xfId="182"/>
    <cellStyle name="20% - Акцент1 3" xfId="98"/>
    <cellStyle name="20% - Акцент2 2" xfId="3"/>
    <cellStyle name="20% - Акцент2 2 2" xfId="99"/>
    <cellStyle name="20% - Акцент2 2 3" xfId="183"/>
    <cellStyle name="20% - Акцент2 3" xfId="100"/>
    <cellStyle name="20% - Акцент3 2" xfId="4"/>
    <cellStyle name="20% - Акцент3 2 2" xfId="101"/>
    <cellStyle name="20% - Акцент3 2 3" xfId="184"/>
    <cellStyle name="20% - Акцент3 3" xfId="102"/>
    <cellStyle name="20% - Акцент4 2" xfId="5"/>
    <cellStyle name="20% - Акцент4 2 2" xfId="103"/>
    <cellStyle name="20% - Акцент4 2 3" xfId="185"/>
    <cellStyle name="20% - Акцент4 3" xfId="104"/>
    <cellStyle name="20% - Акцент5 2" xfId="6"/>
    <cellStyle name="20% - Акцент5 2 2" xfId="105"/>
    <cellStyle name="20% - Акцент5 2 3" xfId="186"/>
    <cellStyle name="20% - Акцент5 3" xfId="106"/>
    <cellStyle name="20% - Акцент6 2" xfId="7"/>
    <cellStyle name="20% - Акцент6 2 2" xfId="107"/>
    <cellStyle name="20% - Акцент6 2 3" xfId="187"/>
    <cellStyle name="20% - Акцент6 3" xfId="108"/>
    <cellStyle name="40% - Акцент1 2" xfId="8"/>
    <cellStyle name="40% - Акцент1 2 2" xfId="109"/>
    <cellStyle name="40% - Акцент1 2 3" xfId="188"/>
    <cellStyle name="40% - Акцент1 3" xfId="110"/>
    <cellStyle name="40% - Акцент2 2" xfId="9"/>
    <cellStyle name="40% - Акцент2 2 2" xfId="111"/>
    <cellStyle name="40% - Акцент2 2 3" xfId="189"/>
    <cellStyle name="40% - Акцент2 3" xfId="112"/>
    <cellStyle name="40% - Акцент3 2" xfId="10"/>
    <cellStyle name="40% - Акцент3 2 2" xfId="113"/>
    <cellStyle name="40% - Акцент3 2 3" xfId="190"/>
    <cellStyle name="40% - Акцент3 3" xfId="114"/>
    <cellStyle name="40% - Акцент4 2" xfId="11"/>
    <cellStyle name="40% - Акцент4 2 2" xfId="115"/>
    <cellStyle name="40% - Акцент4 2 3" xfId="191"/>
    <cellStyle name="40% - Акцент4 3" xfId="116"/>
    <cellStyle name="40% - Акцент5 2" xfId="12"/>
    <cellStyle name="40% - Акцент5 2 2" xfId="117"/>
    <cellStyle name="40% - Акцент5 2 3" xfId="192"/>
    <cellStyle name="40% - Акцент5 3" xfId="118"/>
    <cellStyle name="40% - Акцент6 2" xfId="13"/>
    <cellStyle name="40% - Акцент6 2 2" xfId="119"/>
    <cellStyle name="40% - Акцент6 2 3" xfId="193"/>
    <cellStyle name="40% - Акцент6 3" xfId="120"/>
    <cellStyle name="60% - Акцент1 2" xfId="14"/>
    <cellStyle name="60% - Акцент1 2 2" xfId="121"/>
    <cellStyle name="60% - Акцент1 2 3" xfId="194"/>
    <cellStyle name="60% - Акцент1 3" xfId="122"/>
    <cellStyle name="60% - Акцент2 2" xfId="15"/>
    <cellStyle name="60% - Акцент2 2 2" xfId="123"/>
    <cellStyle name="60% - Акцент2 2 3" xfId="195"/>
    <cellStyle name="60% - Акцент2 3" xfId="124"/>
    <cellStyle name="60% - Акцент3 2" xfId="16"/>
    <cellStyle name="60% - Акцент3 2 2" xfId="125"/>
    <cellStyle name="60% - Акцент3 2 3" xfId="196"/>
    <cellStyle name="60% - Акцент3 3" xfId="126"/>
    <cellStyle name="60% - Акцент4 2" xfId="17"/>
    <cellStyle name="60% - Акцент4 2 2" xfId="127"/>
    <cellStyle name="60% - Акцент4 2 3" xfId="197"/>
    <cellStyle name="60% - Акцент4 3" xfId="128"/>
    <cellStyle name="60% - Акцент5 2" xfId="18"/>
    <cellStyle name="60% - Акцент5 2 2" xfId="129"/>
    <cellStyle name="60% - Акцент5 2 3" xfId="198"/>
    <cellStyle name="60% - Акцент5 3" xfId="130"/>
    <cellStyle name="60% - Акцент6 2" xfId="19"/>
    <cellStyle name="60% - Акцент6 2 2" xfId="131"/>
    <cellStyle name="60% - Акцент6 2 3" xfId="199"/>
    <cellStyle name="60% - Акцент6 3" xfId="132"/>
    <cellStyle name="Comma [0]" xfId="20"/>
    <cellStyle name="Comma [0] 2" xfId="200"/>
    <cellStyle name="Currency [0]" xfId="21"/>
    <cellStyle name="Currency [0] 2" xfId="201"/>
    <cellStyle name="Hyperlink 2" xfId="211"/>
    <cellStyle name="Normal 2" xfId="133"/>
    <cellStyle name="Normal 3" xfId="181"/>
    <cellStyle name="Normal 4" xfId="86"/>
    <cellStyle name="normální_Bilancování 2005Q4 - final" xfId="96"/>
    <cellStyle name="Percent 2" xfId="226"/>
    <cellStyle name="Percent 3" xfId="89"/>
    <cellStyle name="Акцент1 2" xfId="22"/>
    <cellStyle name="Акцент1 2 2" xfId="134"/>
    <cellStyle name="Акцент1 2 3" xfId="202"/>
    <cellStyle name="Акцент1 3" xfId="135"/>
    <cellStyle name="Акцент2 2" xfId="23"/>
    <cellStyle name="Акцент2 2 2" xfId="136"/>
    <cellStyle name="Акцент2 2 3" xfId="203"/>
    <cellStyle name="Акцент2 3" xfId="137"/>
    <cellStyle name="Акцент3 2" xfId="24"/>
    <cellStyle name="Акцент3 2 2" xfId="138"/>
    <cellStyle name="Акцент3 2 3" xfId="204"/>
    <cellStyle name="Акцент3 3" xfId="139"/>
    <cellStyle name="Акцент4 2" xfId="25"/>
    <cellStyle name="Акцент4 2 2" xfId="140"/>
    <cellStyle name="Акцент4 2 3" xfId="205"/>
    <cellStyle name="Акцент4 3" xfId="141"/>
    <cellStyle name="Акцент5 2" xfId="26"/>
    <cellStyle name="Акцент5 2 2" xfId="142"/>
    <cellStyle name="Акцент5 2 3" xfId="206"/>
    <cellStyle name="Акцент5 3" xfId="143"/>
    <cellStyle name="Акцент6 2" xfId="27"/>
    <cellStyle name="Акцент6 2 2" xfId="144"/>
    <cellStyle name="Акцент6 2 3" xfId="207"/>
    <cellStyle name="Акцент6 3" xfId="145"/>
    <cellStyle name="Ввод  2" xfId="28"/>
    <cellStyle name="Ввод  2 2" xfId="146"/>
    <cellStyle name="Ввод  2 3" xfId="208"/>
    <cellStyle name="Ввод  3" xfId="147"/>
    <cellStyle name="Вывод 2" xfId="29"/>
    <cellStyle name="Вывод 2 2" xfId="148"/>
    <cellStyle name="Вывод 2 3" xfId="209"/>
    <cellStyle name="Вывод 3" xfId="149"/>
    <cellStyle name="Вычисление 2" xfId="30"/>
    <cellStyle name="Вычисление 2 2" xfId="150"/>
    <cellStyle name="Вычисление 2 3" xfId="210"/>
    <cellStyle name="Вычисление 3" xfId="151"/>
    <cellStyle name="Гиперссылка" xfId="31" builtinId="8"/>
    <cellStyle name="Гиперссылка 2" xfId="32"/>
    <cellStyle name="Гиперссылка 3" xfId="33"/>
    <cellStyle name="Гиперссылка 4" xfId="79"/>
    <cellStyle name="Заголовки до таблиць в бюлетень" xfId="34"/>
    <cellStyle name="Заголовок 1 2" xfId="35"/>
    <cellStyle name="Заголовок 1 2 2" xfId="152"/>
    <cellStyle name="Заголовок 1 2 3" xfId="212"/>
    <cellStyle name="Заголовок 1 3" xfId="153"/>
    <cellStyle name="Заголовок 2 2" xfId="36"/>
    <cellStyle name="Заголовок 2 2 2" xfId="154"/>
    <cellStyle name="Заголовок 2 2 3" xfId="213"/>
    <cellStyle name="Заголовок 2 3" xfId="155"/>
    <cellStyle name="Заголовок 3 2" xfId="37"/>
    <cellStyle name="Заголовок 3 2 2" xfId="156"/>
    <cellStyle name="Заголовок 3 2 3" xfId="214"/>
    <cellStyle name="Заголовок 3 3" xfId="157"/>
    <cellStyle name="Заголовок 4 2" xfId="38"/>
    <cellStyle name="Заголовок 4 2 2" xfId="158"/>
    <cellStyle name="Заголовок 4 2 3" xfId="215"/>
    <cellStyle name="Заголовок 4 3" xfId="159"/>
    <cellStyle name="Итог 2" xfId="39"/>
    <cellStyle name="Итог 2 2" xfId="160"/>
    <cellStyle name="Итог 2 3" xfId="216"/>
    <cellStyle name="Итог 3" xfId="161"/>
    <cellStyle name="Контрольная ячейка 2" xfId="40"/>
    <cellStyle name="Контрольная ячейка 2 2" xfId="162"/>
    <cellStyle name="Контрольная ячейка 2 3" xfId="217"/>
    <cellStyle name="Контрольная ячейка 3" xfId="163"/>
    <cellStyle name="Название 2" xfId="41"/>
    <cellStyle name="Нейтральный 2" xfId="42"/>
    <cellStyle name="Нейтральный 2 2" xfId="164"/>
    <cellStyle name="Нейтральный 2 3" xfId="218"/>
    <cellStyle name="Нейтральный 3" xfId="165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6"/>
    <cellStyle name="Обычный 2 5 2 2" xfId="231"/>
    <cellStyle name="Обычный 2 5 2 3" xfId="90"/>
    <cellStyle name="Обычный 2 5 3" xfId="80"/>
    <cellStyle name="Обычный 2 5 3 2" xfId="232"/>
    <cellStyle name="Обычный 2 5 3 3" xfId="91"/>
    <cellStyle name="Обычный 2 5 4" xfId="220"/>
    <cellStyle name="Обычный 2 5 5" xfId="87"/>
    <cellStyle name="Обычный 2 6" xfId="166"/>
    <cellStyle name="Обычный 2 7" xfId="219"/>
    <cellStyle name="Обычный 2 8" xfId="180"/>
    <cellStyle name="Обычный 2_2013_PR" xfId="48"/>
    <cellStyle name="Обычный 3" xfId="49"/>
    <cellStyle name="Обычный 3 2" xfId="167"/>
    <cellStyle name="Обычный 3 3" xfId="221"/>
    <cellStyle name="Обычный 4" xfId="50"/>
    <cellStyle name="Обычный 5" xfId="51"/>
    <cellStyle name="Обычный 5 2" xfId="52"/>
    <cellStyle name="Обычный 5 2 2" xfId="77"/>
    <cellStyle name="Обычный 5_РОБОЧИЙ_Q4_2013" xfId="81"/>
    <cellStyle name="Обычный 6" xfId="53"/>
    <cellStyle name="Обычный 7" xfId="54"/>
    <cellStyle name="Обычный 7 2" xfId="55"/>
    <cellStyle name="Обычный 7 2 2" xfId="83"/>
    <cellStyle name="Обычный 7 2 2 2" xfId="234"/>
    <cellStyle name="Обычный 7 2 2 3" xfId="93"/>
    <cellStyle name="Обычный 7 2 3" xfId="222"/>
    <cellStyle name="Обычный 7 2 4" xfId="88"/>
    <cellStyle name="Обычный 7 3" xfId="82"/>
    <cellStyle name="Обычный 7 3 2" xfId="233"/>
    <cellStyle name="Обычный 7 3 3" xfId="92"/>
    <cellStyle name="Обычный 8" xfId="56"/>
    <cellStyle name="Обычный_Q1 2010" xfId="57"/>
    <cellStyle name="Обычный_Q1 2010 2" xfId="58"/>
    <cellStyle name="Обычный_Q1 2011" xfId="95"/>
    <cellStyle name="Обычный_Аналіз_3q_09" xfId="59"/>
    <cellStyle name="Обычный_Исходники_Q4_2011" xfId="60"/>
    <cellStyle name="Обычный_Книга1" xfId="61"/>
    <cellStyle name="Плохой 2" xfId="62"/>
    <cellStyle name="Плохой 2 2" xfId="168"/>
    <cellStyle name="Плохой 2 3" xfId="223"/>
    <cellStyle name="Плохой 3" xfId="169"/>
    <cellStyle name="Пояснение 2" xfId="63"/>
    <cellStyle name="Пояснение 2 2" xfId="170"/>
    <cellStyle name="Пояснение 2 3" xfId="224"/>
    <cellStyle name="Пояснение 3" xfId="171"/>
    <cellStyle name="Примечание 2" xfId="64"/>
    <cellStyle name="Примечание 2 2" xfId="172"/>
    <cellStyle name="Примечание 2 3" xfId="225"/>
    <cellStyle name="Примечание 3" xfId="173"/>
    <cellStyle name="Процентный" xfId="236" builtinId="5"/>
    <cellStyle name="Процентный 2" xfId="65"/>
    <cellStyle name="Процентный 2 2" xfId="66"/>
    <cellStyle name="Процентный 2 3" xfId="78"/>
    <cellStyle name="Процентный 3" xfId="67"/>
    <cellStyle name="Процентный 4" xfId="68"/>
    <cellStyle name="Процентный 4 2" xfId="84"/>
    <cellStyle name="Связанная ячейка 2" xfId="69"/>
    <cellStyle name="Связанная ячейка 2 2" xfId="174"/>
    <cellStyle name="Связанная ячейка 2 3" xfId="227"/>
    <cellStyle name="Связанная ячейка 3" xfId="175"/>
    <cellStyle name="Текст предупреждения 2" xfId="70"/>
    <cellStyle name="Текст предупреждения 2 2" xfId="176"/>
    <cellStyle name="Текст предупреждения 2 3" xfId="228"/>
    <cellStyle name="Текст предупреждения 3" xfId="177"/>
    <cellStyle name="Тысячи [0]_MM95 (3)" xfId="71"/>
    <cellStyle name="Тысячи_MM95 (3)" xfId="72"/>
    <cellStyle name="Финансовый 2" xfId="73"/>
    <cellStyle name="Финансовый 2 2" xfId="85"/>
    <cellStyle name="Финансовый 2 2 2" xfId="235"/>
    <cellStyle name="Финансовый 2 2 3" xfId="94"/>
    <cellStyle name="Финансовый 2 3" xfId="229"/>
    <cellStyle name="Хороший 2" xfId="74"/>
    <cellStyle name="Хороший 2 2" xfId="178"/>
    <cellStyle name="Хороший 2 3" xfId="230"/>
    <cellStyle name="Хороший 3" xfId="179"/>
    <cellStyle name="Шапка" xfId="75"/>
  </cellStyles>
  <dxfs count="11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944065442946634"/>
          <c:y val="2.1671608075674149E-2"/>
          <c:w val="0.65682178827034554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'Індекси світу та України'!$K$2</c:f>
              <c:strCache>
                <c:ptCount val="1"/>
                <c:pt idx="0">
                  <c:v>2-й квартал 2020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dLbls>
            <c:dLbl>
              <c:idx val="0"/>
              <c:layout>
                <c:manualLayout>
                  <c:x val="-3.2913825917334112E-3"/>
                  <c:y val="-1.0398516816440513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350334899391234E-3"/>
                  <c:y val="5.557077289723814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9620830828202625E-4"/>
                  <c:y val="2.95754984461219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386487674388943E-3"/>
                  <c:y val="3.230937531966984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56141556847952E-3"/>
                  <c:y val="5.467675407338647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715494574698391E-3"/>
                  <c:y val="2.95744808561614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769633761099027E-3"/>
                  <c:y val="2.684169991233120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994160873091371E-3"/>
                  <c:y val="2.873118650458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6384161461657535E-3"/>
                  <c:y val="5.3683399824661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9417273617331581E-3"/>
                  <c:y val="-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2681551394086853E-3"/>
                  <c:y val="2.2847147720648646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988796138376144E-3"/>
                  <c:y val="1.306155161087750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1826759940640024E-3"/>
                  <c:y val="-3.10032201585816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4.3657101894568817E-3"/>
                  <c:y val="8.052509973699361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6.6066224311348704E-3"/>
                  <c:y val="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5000900562611306E-4"/>
                  <c:y val="2.81472153062310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України'!$J$3:$J$20</c:f>
              <c:strCache>
                <c:ptCount val="18"/>
                <c:pt idx="0">
                  <c:v>УБ (Україна)</c:v>
                </c:pt>
                <c:pt idx="1">
                  <c:v>ПФТС (Україна)</c:v>
                </c:pt>
                <c:pt idx="2">
                  <c:v>Cyprus SE General Index (Кіпр)</c:v>
                </c:pt>
                <c:pt idx="3">
                  <c:v>HANG SENG (Гонконг)</c:v>
                </c:pt>
                <c:pt idx="4">
                  <c:v>SHANGHAI SE COMPOSITE (Китай)</c:v>
                </c:pt>
                <c:pt idx="5">
                  <c:v>FTSE 100 (Великобританія)</c:v>
                </c:pt>
                <c:pt idx="6">
                  <c:v>ММВБ (Росія)</c:v>
                </c:pt>
                <c:pt idx="7">
                  <c:v>CAC 40 (Франція)</c:v>
                </c:pt>
                <c:pt idx="8">
                  <c:v>WSE WIG 20 (Польща)</c:v>
                </c:pt>
                <c:pt idx="9">
                  <c:v>DJIA (США)</c:v>
                </c:pt>
                <c:pt idx="10">
                  <c:v>NIKKEI 225 (Японія)</c:v>
                </c:pt>
                <c:pt idx="11">
                  <c:v>S&amp;P BSE SENSEX Index (Індія)</c:v>
                </c:pt>
                <c:pt idx="12">
                  <c:v>РТС (Росія)</c:v>
                </c:pt>
                <c:pt idx="13">
                  <c:v>S&amp;P 500 (США)</c:v>
                </c:pt>
                <c:pt idx="14">
                  <c:v>FTSE/JSE Africa All-Share Index (ПАР)</c:v>
                </c:pt>
                <c:pt idx="15">
                  <c:v>DAX (ФРН)</c:v>
                </c:pt>
                <c:pt idx="16">
                  <c:v>BIST 100 National Index (Туреччина)</c:v>
                </c:pt>
                <c:pt idx="17">
                  <c:v>Ibovespa Sao Paulo SE Index (Бразилія)</c:v>
                </c:pt>
              </c:strCache>
            </c:strRef>
          </c:cat>
          <c:val>
            <c:numRef>
              <c:f>'Індекси світу та України'!$K$3:$K$20</c:f>
              <c:numCache>
                <c:formatCode>0.0%</c:formatCode>
                <c:ptCount val="18"/>
                <c:pt idx="0">
                  <c:v>-2.9135478908648094E-2</c:v>
                </c:pt>
                <c:pt idx="1">
                  <c:v>-2.2965571205007862E-2</c:v>
                </c:pt>
                <c:pt idx="2">
                  <c:v>1.460304401480883E-2</c:v>
                </c:pt>
                <c:pt idx="3">
                  <c:v>3.4897820151943648E-2</c:v>
                </c:pt>
                <c:pt idx="4">
                  <c:v>8.5216158237283235E-2</c:v>
                </c:pt>
                <c:pt idx="5">
                  <c:v>8.7761549799363792E-2</c:v>
                </c:pt>
                <c:pt idx="6">
                  <c:v>9.342676408337014E-2</c:v>
                </c:pt>
                <c:pt idx="7">
                  <c:v>0.12280601985387118</c:v>
                </c:pt>
                <c:pt idx="8">
                  <c:v>0.16259485471034618</c:v>
                </c:pt>
                <c:pt idx="9">
                  <c:v>0.1777474818817768</c:v>
                </c:pt>
                <c:pt idx="10">
                  <c:v>0.17820628101375435</c:v>
                </c:pt>
                <c:pt idx="11">
                  <c:v>0.18485202329674855</c:v>
                </c:pt>
                <c:pt idx="12">
                  <c:v>0.19536887346713461</c:v>
                </c:pt>
                <c:pt idx="13">
                  <c:v>0.19952874537160614</c:v>
                </c:pt>
                <c:pt idx="14">
                  <c:v>0.22189213786103101</c:v>
                </c:pt>
                <c:pt idx="15">
                  <c:v>0.23904269795004751</c:v>
                </c:pt>
                <c:pt idx="16">
                  <c:v>0.29986811121494195</c:v>
                </c:pt>
                <c:pt idx="17">
                  <c:v>0.30178116072626882</c:v>
                </c:pt>
              </c:numCache>
            </c:numRef>
          </c:val>
        </c:ser>
        <c:ser>
          <c:idx val="0"/>
          <c:order val="1"/>
          <c:tx>
            <c:strRef>
              <c:f>'Індекси світу та України'!$M$2</c:f>
              <c:strCache>
                <c:ptCount val="1"/>
                <c:pt idx="0">
                  <c:v>Рік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5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cat>
            <c:strRef>
              <c:f>'Індекси світу та України'!$J$3:$J$20</c:f>
              <c:strCache>
                <c:ptCount val="18"/>
                <c:pt idx="0">
                  <c:v>УБ (Україна)</c:v>
                </c:pt>
                <c:pt idx="1">
                  <c:v>ПФТС (Україна)</c:v>
                </c:pt>
                <c:pt idx="2">
                  <c:v>Cyprus SE General Index (Кіпр)</c:v>
                </c:pt>
                <c:pt idx="3">
                  <c:v>HANG SENG (Гонконг)</c:v>
                </c:pt>
                <c:pt idx="4">
                  <c:v>SHANGHAI SE COMPOSITE (Китай)</c:v>
                </c:pt>
                <c:pt idx="5">
                  <c:v>FTSE 100 (Великобританія)</c:v>
                </c:pt>
                <c:pt idx="6">
                  <c:v>ММВБ (Росія)</c:v>
                </c:pt>
                <c:pt idx="7">
                  <c:v>CAC 40 (Франція)</c:v>
                </c:pt>
                <c:pt idx="8">
                  <c:v>WSE WIG 20 (Польща)</c:v>
                </c:pt>
                <c:pt idx="9">
                  <c:v>DJIA (США)</c:v>
                </c:pt>
                <c:pt idx="10">
                  <c:v>NIKKEI 225 (Японія)</c:v>
                </c:pt>
                <c:pt idx="11">
                  <c:v>S&amp;P BSE SENSEX Index (Індія)</c:v>
                </c:pt>
                <c:pt idx="12">
                  <c:v>РТС (Росія)</c:v>
                </c:pt>
                <c:pt idx="13">
                  <c:v>S&amp;P 500 (США)</c:v>
                </c:pt>
                <c:pt idx="14">
                  <c:v>FTSE/JSE Africa All-Share Index (ПАР)</c:v>
                </c:pt>
                <c:pt idx="15">
                  <c:v>DAX (ФРН)</c:v>
                </c:pt>
                <c:pt idx="16">
                  <c:v>BIST 100 National Index (Туреччина)</c:v>
                </c:pt>
                <c:pt idx="17">
                  <c:v>Ibovespa Sao Paulo SE Index (Бразилія)</c:v>
                </c:pt>
              </c:strCache>
            </c:strRef>
          </c:cat>
          <c:val>
            <c:numRef>
              <c:f>'Індекси світу та України'!$M$3:$M$20</c:f>
              <c:numCache>
                <c:formatCode>0.0%</c:formatCode>
                <c:ptCount val="18"/>
                <c:pt idx="0">
                  <c:v>-0.17496111504499756</c:v>
                </c:pt>
                <c:pt idx="1">
                  <c:v>-7.8231983021131435E-2</c:v>
                </c:pt>
                <c:pt idx="2">
                  <c:v>-0.30442752397067119</c:v>
                </c:pt>
                <c:pt idx="3">
                  <c:v>-0.14654164608185061</c:v>
                </c:pt>
                <c:pt idx="4">
                  <c:v>-4.0443274303504362E-3</c:v>
                </c:pt>
                <c:pt idx="5">
                  <c:v>-0.16651378687521368</c:v>
                </c:pt>
                <c:pt idx="6">
                  <c:v>-1.3116712115870288E-2</c:v>
                </c:pt>
                <c:pt idx="7">
                  <c:v>-0.10150338302136486</c:v>
                </c:pt>
                <c:pt idx="8">
                  <c:v>-0.24679996402769877</c:v>
                </c:pt>
                <c:pt idx="9">
                  <c:v>-2.690508915962786E-2</c:v>
                </c:pt>
                <c:pt idx="10">
                  <c:v>4.4519750287864479E-2</c:v>
                </c:pt>
                <c:pt idx="11">
                  <c:v>-0.1179851873408071</c:v>
                </c:pt>
                <c:pt idx="12">
                  <c:v>-0.12639132032246203</c:v>
                </c:pt>
                <c:pt idx="13">
                  <c:v>5.995719541047273E-2</c:v>
                </c:pt>
                <c:pt idx="14">
                  <c:v>-6.3793761134833815E-2</c:v>
                </c:pt>
                <c:pt idx="15">
                  <c:v>3.2515607899255006E-3</c:v>
                </c:pt>
                <c:pt idx="16">
                  <c:v>0.21922356411509858</c:v>
                </c:pt>
                <c:pt idx="17">
                  <c:v>-5.6274572098010345E-2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0"/>
        <c:axId val="542368704"/>
        <c:axId val="542364224"/>
      </c:barChart>
      <c:catAx>
        <c:axId val="542368704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42364224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542364224"/>
        <c:scaling>
          <c:orientation val="minMax"/>
          <c:max val="0.35000000000000003"/>
          <c:min val="-0.35000000000000003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42368704"/>
        <c:crosses val="autoZero"/>
        <c:crossBetween val="between"/>
        <c:majorUnit val="5.000000000000001E-2"/>
        <c:minorUnit val="0.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33339744118105"/>
          <c:y val="0.94579403807791618"/>
          <c:w val="0.35739893092532049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817020539353951E-2"/>
          <c:y val="2.7772642351155237E-2"/>
          <c:w val="0.92430557815785241"/>
          <c:h val="0.59900917846530377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'КУА-ІСІ-НПФ та СК в управлінні'!$F$2</c:f>
              <c:strCache>
                <c:ptCount val="1"/>
                <c:pt idx="0">
                  <c:v>Кількість зареєстрованих ІСІ на одну КУА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6316144400619067E-2"/>
                  <c:y val="-3.49080233383833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6533686523935002E-2"/>
                  <c:y val="-3.1489557983092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429192019524256E-2"/>
                  <c:y val="-3.52145924638002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6044362292051761E-2"/>
                  <c:y val="-2.84627005007325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7186021802727454E-2"/>
                  <c:y val="-2.8008373015146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6479252477913449E-2"/>
                  <c:y val="-3.64132437931177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3.6696794601229328E-2"/>
                  <c:y val="-3.2372299044189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3.7838454111905076E-2"/>
                  <c:y val="-3.70763120656295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3.8055899204836E-2"/>
                  <c:y val="-3.27736687070042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3.5500701044532033E-2"/>
                  <c:y val="-3.66776930558921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3.8490789390697631E-2"/>
                  <c:y val="-3.59115043233937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3.5935591230393776E-2"/>
                  <c:y val="-3.45954451545232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'КУА-ІСІ-НПФ та СК в управлінні'!$A$3:$A$16</c:f>
              <c:strCache>
                <c:ptCount val="5"/>
                <c:pt idx="0">
                  <c:v>30.06.2019</c:v>
                </c:pt>
                <c:pt idx="1">
                  <c:v>30.09.2019</c:v>
                </c:pt>
                <c:pt idx="2">
                  <c:v>31.12.2019</c:v>
                </c:pt>
                <c:pt idx="3">
                  <c:v>31.03.2020</c:v>
                </c:pt>
                <c:pt idx="4">
                  <c:v>30.06.2020</c:v>
                </c:pt>
              </c:strCache>
            </c:strRef>
          </c:cat>
          <c:val>
            <c:numRef>
              <c:f>'КУА-ІСІ-НПФ та СК в управлінні'!$F$3:$F$16</c:f>
            </c:numRef>
          </c:val>
        </c:ser>
        <c:ser>
          <c:idx val="1"/>
          <c:order val="0"/>
          <c:tx>
            <c:strRef>
              <c:f>'КУА-ІСІ-НПФ та СК в управлінні'!$B$2</c:f>
              <c:strCache>
                <c:ptCount val="1"/>
                <c:pt idx="0">
                  <c:v>Кількість КУА (усіх)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'КУА-ІСІ-НПФ та СК в управлінні'!$A$3:$A$16</c:f>
              <c:strCache>
                <c:ptCount val="5"/>
                <c:pt idx="0">
                  <c:v>30.06.2019</c:v>
                </c:pt>
                <c:pt idx="1">
                  <c:v>30.09.2019</c:v>
                </c:pt>
                <c:pt idx="2">
                  <c:v>31.12.2019</c:v>
                </c:pt>
                <c:pt idx="3">
                  <c:v>31.03.2020</c:v>
                </c:pt>
                <c:pt idx="4">
                  <c:v>30.06.2020</c:v>
                </c:pt>
              </c:strCache>
            </c:strRef>
          </c:cat>
          <c:val>
            <c:numRef>
              <c:f>'КУА-ІСІ-НПФ та СК в управлінні'!$B$3:$B$16</c:f>
              <c:numCache>
                <c:formatCode>General</c:formatCode>
                <c:ptCount val="5"/>
                <c:pt idx="0">
                  <c:v>295</c:v>
                </c:pt>
                <c:pt idx="1">
                  <c:v>294</c:v>
                </c:pt>
                <c:pt idx="2">
                  <c:v>293</c:v>
                </c:pt>
                <c:pt idx="3">
                  <c:v>297</c:v>
                </c:pt>
                <c:pt idx="4">
                  <c:v>297</c:v>
                </c:pt>
              </c:numCache>
            </c:numRef>
          </c:val>
        </c:ser>
        <c:ser>
          <c:idx val="4"/>
          <c:order val="4"/>
          <c:tx>
            <c:strRef>
              <c:f>'КУА-ІСІ-НПФ та СК в управлінні'!$C$2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strRef>
              <c:f>'КУА-ІСІ-НПФ та СК в управлінні'!$A$3:$A$16</c:f>
              <c:strCache>
                <c:ptCount val="5"/>
                <c:pt idx="0">
                  <c:v>30.06.2019</c:v>
                </c:pt>
                <c:pt idx="1">
                  <c:v>30.09.2019</c:v>
                </c:pt>
                <c:pt idx="2">
                  <c:v>31.12.2019</c:v>
                </c:pt>
                <c:pt idx="3">
                  <c:v>31.03.2020</c:v>
                </c:pt>
                <c:pt idx="4">
                  <c:v>30.06.2020</c:v>
                </c:pt>
              </c:strCache>
            </c:strRef>
          </c:cat>
          <c:val>
            <c:numRef>
              <c:f>'КУА-ІСІ-НПФ та СК в управлінні'!$C$3:$C$16</c:f>
            </c:numRef>
          </c:val>
        </c:ser>
        <c:ser>
          <c:idx val="3"/>
          <c:order val="3"/>
          <c:tx>
            <c:strRef>
              <c:f>'КУА-ІСІ-НПФ та СК в управлінні'!$G$2</c:f>
              <c:strCache>
                <c:ptCount val="1"/>
                <c:pt idx="0">
                  <c:v>Кількість сформованих ІСІ (такі,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'КУА-ІСІ-НПФ та СК в управлінні'!$A$3:$A$16</c:f>
              <c:strCache>
                <c:ptCount val="5"/>
                <c:pt idx="0">
                  <c:v>30.06.2019</c:v>
                </c:pt>
                <c:pt idx="1">
                  <c:v>30.09.2019</c:v>
                </c:pt>
                <c:pt idx="2">
                  <c:v>31.12.2019</c:v>
                </c:pt>
                <c:pt idx="3">
                  <c:v>31.03.2020</c:v>
                </c:pt>
                <c:pt idx="4">
                  <c:v>30.06.2020</c:v>
                </c:pt>
              </c:strCache>
            </c:strRef>
          </c:cat>
          <c:val>
            <c:numRef>
              <c:f>'КУА-ІСІ-НПФ та СК в управлінні'!$G$3:$G$16</c:f>
              <c:numCache>
                <c:formatCode>0</c:formatCode>
                <c:ptCount val="5"/>
                <c:pt idx="0">
                  <c:v>1259</c:v>
                </c:pt>
                <c:pt idx="1">
                  <c:v>1284</c:v>
                </c:pt>
                <c:pt idx="2">
                  <c:v>1326</c:v>
                </c:pt>
                <c:pt idx="3">
                  <c:v>1357</c:v>
                </c:pt>
                <c:pt idx="4">
                  <c:v>1396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66116304"/>
        <c:axId val="666113504"/>
      </c:barChart>
      <c:barChart>
        <c:barDir val="col"/>
        <c:grouping val="clustered"/>
        <c:varyColors val="0"/>
        <c:ser>
          <c:idx val="2"/>
          <c:order val="2"/>
          <c:tx>
            <c:strRef>
              <c:f>'КУА-ІСІ-НПФ та СК в управлінні'!$E$2</c:f>
              <c:strCache>
                <c:ptCount val="1"/>
                <c:pt idx="0">
                  <c:v>Кількість ІСІ в управлінні (зареєстрованих) 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'КУА-ІСІ-НПФ та СК в управлінні'!$A$3:$A$16</c:f>
              <c:strCache>
                <c:ptCount val="5"/>
                <c:pt idx="0">
                  <c:v>30.06.2019</c:v>
                </c:pt>
                <c:pt idx="1">
                  <c:v>30.09.2019</c:v>
                </c:pt>
                <c:pt idx="2">
                  <c:v>31.12.2019</c:v>
                </c:pt>
                <c:pt idx="3">
                  <c:v>31.03.2020</c:v>
                </c:pt>
                <c:pt idx="4">
                  <c:v>30.06.2020</c:v>
                </c:pt>
              </c:strCache>
            </c:strRef>
          </c:cat>
          <c:val>
            <c:numRef>
              <c:f>'КУА-ІСІ-НПФ та СК в управлінні'!$E$3:$E$16</c:f>
            </c:numRef>
          </c:val>
        </c:ser>
        <c:ser>
          <c:idx val="6"/>
          <c:order val="5"/>
          <c:tx>
            <c:strRef>
              <c:f>'КУА-ІСІ-НПФ та СК в управлінні'!$I$2</c:f>
              <c:strCache>
                <c:ptCount val="1"/>
                <c:pt idx="0">
                  <c:v>Кількість СК з активами в управлінні КУА (права шкала)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1.6287416860033508E-17"/>
                  <c:y val="1.6203712564001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1.080247504266755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5149667440134031E-17"/>
                  <c:y val="1.0802475042667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'КУА-ІСІ-НПФ та СК в управлінні'!$A$3:$A$16</c:f>
              <c:strCache>
                <c:ptCount val="5"/>
                <c:pt idx="0">
                  <c:v>30.06.2019</c:v>
                </c:pt>
                <c:pt idx="1">
                  <c:v>30.09.2019</c:v>
                </c:pt>
                <c:pt idx="2">
                  <c:v>31.12.2019</c:v>
                </c:pt>
                <c:pt idx="3">
                  <c:v>31.03.2020</c:v>
                </c:pt>
                <c:pt idx="4">
                  <c:v>30.06.2020</c:v>
                </c:pt>
              </c:strCache>
            </c:strRef>
          </c:cat>
          <c:val>
            <c:numRef>
              <c:f>'КУА-ІСІ-НПФ та СК в управлінні'!$I$3:$I$16</c:f>
              <c:numCache>
                <c:formatCode>0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ser>
          <c:idx val="5"/>
          <c:order val="6"/>
          <c:tx>
            <c:strRef>
              <c:f>'КУА-ІСІ-НПФ та СК в управлінні'!$H$2</c:f>
              <c:strCache>
                <c:ptCount val="1"/>
                <c:pt idx="0">
                  <c:v>Кількість НПФ в управлінні КУА (права шкала)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dLbl>
              <c:idx val="2"/>
              <c:layout>
                <c:manualLayout>
                  <c:x val="-1.5407638184980787E-3"/>
                  <c:y val="1.7685706885171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5262183583839109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0349578111785574E-2"/>
                  <c:y val="3.72732047452940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1.7805880847812296E-2"/>
                  <c:y val="7.45464094905884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'КУА-ІСІ-НПФ та СК в управлінні'!$A$3:$A$16</c:f>
              <c:strCache>
                <c:ptCount val="5"/>
                <c:pt idx="0">
                  <c:v>30.06.2019</c:v>
                </c:pt>
                <c:pt idx="1">
                  <c:v>30.09.2019</c:v>
                </c:pt>
                <c:pt idx="2">
                  <c:v>31.12.2019</c:v>
                </c:pt>
                <c:pt idx="3">
                  <c:v>31.03.2020</c:v>
                </c:pt>
                <c:pt idx="4">
                  <c:v>30.06.2020</c:v>
                </c:pt>
              </c:strCache>
            </c:strRef>
          </c:cat>
          <c:val>
            <c:numRef>
              <c:f>'КУА-ІСІ-НПФ та СК в управлінні'!$H$3:$H$16</c:f>
              <c:numCache>
                <c:formatCode>General</c:formatCode>
                <c:ptCount val="5"/>
                <c:pt idx="0">
                  <c:v>58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30"/>
        <c:axId val="666117424"/>
        <c:axId val="666107344"/>
      </c:barChart>
      <c:catAx>
        <c:axId val="666116304"/>
        <c:scaling>
          <c:orientation val="minMax"/>
        </c:scaling>
        <c:delete val="0"/>
        <c:axPos val="b"/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14000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66113504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666113504"/>
        <c:scaling>
          <c:orientation val="minMax"/>
          <c:max val="175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66116304"/>
        <c:crosses val="autoZero"/>
        <c:crossBetween val="between"/>
        <c:majorUnit val="250"/>
      </c:valAx>
      <c:valAx>
        <c:axId val="666107344"/>
        <c:scaling>
          <c:orientation val="minMax"/>
          <c:max val="1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666117424"/>
        <c:crosses val="max"/>
        <c:crossBetween val="between"/>
      </c:valAx>
      <c:catAx>
        <c:axId val="666117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66107344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534530169921035E-2"/>
          <c:y val="0.7762416446654361"/>
          <c:w val="0.96232537100036353"/>
          <c:h val="0.2133952978609069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3231272089611898"/>
          <c:y val="0.17192622339723498"/>
          <c:w val="0.56005495805460648"/>
          <c:h val="0.66282807664636934"/>
        </c:manualLayout>
      </c:layout>
      <c:pieChart>
        <c:varyColors val="1"/>
        <c:ser>
          <c:idx val="0"/>
          <c:order val="0"/>
          <c:tx>
            <c:strRef>
              <c:f>'КУА-ІСІ-НПФ та СК в управлінні'!$A$16</c:f>
              <c:strCache>
                <c:ptCount val="1"/>
                <c:pt idx="0">
                  <c:v>30.06.2020</c:v>
                </c:pt>
              </c:strCache>
            </c:strRef>
          </c:tx>
          <c:explosion val="14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7842317052500393E-2"/>
                  <c:y val="1.04747256939328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'КУА-ІСІ-НПФ та СК в управлінні'!$C$2:$D$2</c:f>
            </c:multiLvlStrRef>
          </c:cat>
          <c:val>
            <c:numRef>
              <c:f>'КУА-ІСІ-НПФ та СК в управлінні'!$C$16:$D$16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639006463388433E-2"/>
          <c:y val="0.11051628582361692"/>
          <c:w val="0.87857625649466242"/>
          <c:h val="0.639269022693139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притік'!$A$4</c:f>
              <c:strCache>
                <c:ptCount val="1"/>
                <c:pt idx="0">
                  <c:v>ІСІ*, у т. ч.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2.7254704642495436E-2"/>
                  <c:y val="-1.609195984865955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993316605226427E-2"/>
                  <c:y val="6.0603941191429342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8563127873176858E-2"/>
                  <c:y val="-2.3979129157014466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68113842118133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8627535584361116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'Активи-ВЧА-Чистий притік'!$B$3:$E$3</c:f>
              <c:numCache>
                <c:formatCode>m/d/yyyy</c:formatCode>
                <c:ptCount val="4"/>
                <c:pt idx="0">
                  <c:v>43646</c:v>
                </c:pt>
                <c:pt idx="1">
                  <c:v>43830</c:v>
                </c:pt>
                <c:pt idx="2">
                  <c:v>43921</c:v>
                </c:pt>
                <c:pt idx="3">
                  <c:v>44012</c:v>
                </c:pt>
              </c:numCache>
            </c:numRef>
          </c:cat>
          <c:val>
            <c:numRef>
              <c:f>'Активи-ВЧА-Чистий притік'!$B$4:$E$4</c:f>
              <c:numCache>
                <c:formatCode>#\ ##0.0</c:formatCode>
                <c:ptCount val="4"/>
                <c:pt idx="0">
                  <c:v>329047.52</c:v>
                </c:pt>
                <c:pt idx="1">
                  <c:v>339129.8</c:v>
                </c:pt>
                <c:pt idx="2">
                  <c:v>356884.27</c:v>
                </c:pt>
                <c:pt idx="3">
                  <c:v>370998.12</c:v>
                </c:pt>
              </c:numCache>
            </c:numRef>
          </c:val>
        </c:ser>
        <c:ser>
          <c:idx val="0"/>
          <c:order val="1"/>
          <c:tx>
            <c:strRef>
              <c:f>'Активи-ВЧА-Чистий притік'!$A$6</c:f>
              <c:strCache>
                <c:ptCount val="1"/>
                <c:pt idx="0">
                  <c:v>Венчурні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numRef>
              <c:f>'Активи-ВЧА-Чистий притік'!$B$3:$E$3</c:f>
              <c:numCache>
                <c:formatCode>m/d/yyyy</c:formatCode>
                <c:ptCount val="4"/>
                <c:pt idx="0">
                  <c:v>43646</c:v>
                </c:pt>
                <c:pt idx="1">
                  <c:v>43830</c:v>
                </c:pt>
                <c:pt idx="2">
                  <c:v>43921</c:v>
                </c:pt>
                <c:pt idx="3">
                  <c:v>44012</c:v>
                </c:pt>
              </c:numCache>
            </c:numRef>
          </c:cat>
          <c:val>
            <c:numRef>
              <c:f>'Активи-ВЧА-Чистий притік'!$B$6:$E$6</c:f>
              <c:numCache>
                <c:formatCode>#\ ##0.0</c:formatCode>
                <c:ptCount val="4"/>
                <c:pt idx="0">
                  <c:v>311811.93</c:v>
                </c:pt>
                <c:pt idx="1">
                  <c:v>324105</c:v>
                </c:pt>
                <c:pt idx="2">
                  <c:v>340549.47</c:v>
                </c:pt>
                <c:pt idx="3">
                  <c:v>354500.31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axId val="666119104"/>
        <c:axId val="666103984"/>
      </c:barChart>
      <c:barChart>
        <c:barDir val="col"/>
        <c:grouping val="clustered"/>
        <c:varyColors val="0"/>
        <c:ser>
          <c:idx val="2"/>
          <c:order val="2"/>
          <c:tx>
            <c:strRef>
              <c:f>'Активи-ВЧА-Чистий притік'!$A$5</c:f>
              <c:strCache>
                <c:ptCount val="1"/>
                <c:pt idx="0">
                  <c:v>Відкриті (права шкала)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'Активи-ВЧА-Чистий притік'!$B$3:$E$3</c:f>
              <c:numCache>
                <c:formatCode>m/d/yyyy</c:formatCode>
                <c:ptCount val="4"/>
                <c:pt idx="0">
                  <c:v>43646</c:v>
                </c:pt>
                <c:pt idx="1">
                  <c:v>43830</c:v>
                </c:pt>
                <c:pt idx="2">
                  <c:v>43921</c:v>
                </c:pt>
                <c:pt idx="3">
                  <c:v>44012</c:v>
                </c:pt>
              </c:numCache>
            </c:numRef>
          </c:cat>
          <c:val>
            <c:numRef>
              <c:f>'Активи-ВЧА-Чистий притік'!$B$5:$E$5</c:f>
              <c:numCache>
                <c:formatCode>#\ ##0.0</c:formatCode>
                <c:ptCount val="4"/>
                <c:pt idx="0">
                  <c:v>86.22</c:v>
                </c:pt>
                <c:pt idx="1">
                  <c:v>82.93</c:v>
                </c:pt>
                <c:pt idx="2">
                  <c:v>86.89</c:v>
                </c:pt>
                <c:pt idx="3">
                  <c:v>90.59</c:v>
                </c:pt>
              </c:numCache>
            </c:numRef>
          </c:val>
        </c:ser>
        <c:ser>
          <c:idx val="3"/>
          <c:order val="3"/>
          <c:tx>
            <c:strRef>
              <c:f>'Активи-ВЧА-Чистий притік'!$A$7</c:f>
              <c:strCache>
                <c:ptCount val="1"/>
                <c:pt idx="0">
                  <c:v>НПФ (права шкала)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'Активи-ВЧА-Чистий притік'!$B$7:$E$7</c:f>
              <c:numCache>
                <c:formatCode>#\ ##0.0</c:formatCode>
                <c:ptCount val="4"/>
                <c:pt idx="0">
                  <c:v>1505.09</c:v>
                </c:pt>
                <c:pt idx="1">
                  <c:v>1603.15</c:v>
                </c:pt>
                <c:pt idx="2">
                  <c:v>1653.42</c:v>
                </c:pt>
                <c:pt idx="3">
                  <c:v>1804.81</c:v>
                </c:pt>
              </c:numCache>
            </c:numRef>
          </c:val>
        </c:ser>
        <c:ser>
          <c:idx val="4"/>
          <c:order val="4"/>
          <c:tx>
            <c:strRef>
              <c:f>'Активи-ВЧА-Чистий притік'!$A$8</c:f>
              <c:strCache>
                <c:ptCount val="1"/>
                <c:pt idx="0">
                  <c:v>СК (права шкала)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'Активи-ВЧА-Чистий притік'!$B$8:$E$8</c:f>
              <c:numCache>
                <c:formatCode>#\ ##0.0</c:formatCode>
                <c:ptCount val="4"/>
                <c:pt idx="0">
                  <c:v>92.75</c:v>
                </c:pt>
                <c:pt idx="1">
                  <c:v>96.65</c:v>
                </c:pt>
                <c:pt idx="2">
                  <c:v>131.15</c:v>
                </c:pt>
                <c:pt idx="3">
                  <c:v>157.21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20"/>
        <c:axId val="666110704"/>
        <c:axId val="666114624"/>
      </c:barChart>
      <c:catAx>
        <c:axId val="666119104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66103984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666103984"/>
        <c:scaling>
          <c:orientation val="minMax"/>
          <c:max val="40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66119104"/>
        <c:crosses val="autoZero"/>
        <c:crossBetween val="between"/>
        <c:majorUnit val="50000"/>
      </c:valAx>
      <c:valAx>
        <c:axId val="666114624"/>
        <c:scaling>
          <c:orientation val="minMax"/>
          <c:max val="175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666110704"/>
        <c:crosses val="max"/>
        <c:crossBetween val="between"/>
        <c:majorUnit val="250"/>
      </c:valAx>
      <c:catAx>
        <c:axId val="66611070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66114624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4.4307384949333291E-2"/>
          <c:y val="0.84554347135979968"/>
          <c:w val="0.90794864895131799"/>
          <c:h val="0.14993444932088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946813835669626E-2"/>
          <c:y val="0.16355620465707485"/>
          <c:w val="0.91726674747594228"/>
          <c:h val="0.807126864845980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притік'!$B$21</c:f>
              <c:strCache>
                <c:ptCount val="1"/>
                <c:pt idx="0">
                  <c:v>Чистий притік/відтік за відповідний квартал, млн. грн.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Lbl>
              <c:idx val="4"/>
              <c:layout>
                <c:manualLayout>
                  <c:x val="5.2230100590658982E-3"/>
                  <c:y val="8.7144767281448314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'Активи-ВЧА-Чистий притік'!$A$22:$A$26</c:f>
              <c:strCache>
                <c:ptCount val="5"/>
                <c:pt idx="0">
                  <c:v>2 квартал '19</c:v>
                </c:pt>
                <c:pt idx="1">
                  <c:v>3 квартал '19</c:v>
                </c:pt>
                <c:pt idx="2">
                  <c:v>4 квартал '19</c:v>
                </c:pt>
                <c:pt idx="3">
                  <c:v>1 квартал '20</c:v>
                </c:pt>
                <c:pt idx="4">
                  <c:v>2 квартал '20</c:v>
                </c:pt>
              </c:strCache>
            </c:strRef>
          </c:cat>
          <c:val>
            <c:numRef>
              <c:f>'Активи-ВЧА-Чистий притік'!$B$22:$B$26</c:f>
              <c:numCache>
                <c:formatCode>#\ ##0.0</c:formatCode>
                <c:ptCount val="5"/>
                <c:pt idx="0">
                  <c:v>-1.5373851364050002</c:v>
                </c:pt>
                <c:pt idx="1">
                  <c:v>5.0954203240000023E-2</c:v>
                </c:pt>
                <c:pt idx="2">
                  <c:v>-2.2169976071400002</c:v>
                </c:pt>
                <c:pt idx="3">
                  <c:v>3.4000231078050001</c:v>
                </c:pt>
                <c:pt idx="4">
                  <c:v>1.7816334364199999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666105664"/>
        <c:axId val="666106224"/>
      </c:barChart>
      <c:catAx>
        <c:axId val="666105664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66106224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666106224"/>
        <c:scaling>
          <c:orientation val="minMax"/>
          <c:max val="3.5"/>
          <c:min val="-2.5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млн. грн.</a:t>
                </a:r>
              </a:p>
            </c:rich>
          </c:tx>
          <c:layout>
            <c:manualLayout>
              <c:xMode val="edge"/>
              <c:yMode val="edge"/>
              <c:x val="1.1633251523338552E-2"/>
              <c:y val="4.439013717168935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66105664"/>
        <c:crosses val="autoZero"/>
        <c:crossBetween val="between"/>
        <c:majorUnit val="0.5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254194</xdr:colOff>
      <xdr:row>1</xdr:row>
      <xdr:rowOff>0</xdr:rowOff>
    </xdr:from>
    <xdr:to>
      <xdr:col>18</xdr:col>
      <xdr:colOff>520513</xdr:colOff>
      <xdr:row>20</xdr:row>
      <xdr:rowOff>19050</xdr:rowOff>
    </xdr:to>
    <xdr:graphicFrame macro="">
      <xdr:nvGraphicFramePr>
        <xdr:cNvPr id="804" name="Диаграмма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24</xdr:row>
      <xdr:rowOff>0</xdr:rowOff>
    </xdr:from>
    <xdr:ext cx="7620" cy="7620"/>
    <xdr:pic>
      <xdr:nvPicPr>
        <xdr:cNvPr id="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5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6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7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8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9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0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1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2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3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4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5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6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7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8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9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0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1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2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3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4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5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6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7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8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9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0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1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2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3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4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5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6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7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8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9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0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1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2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3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4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5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6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7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8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9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0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1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2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3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4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5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6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7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8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9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0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1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2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3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4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5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6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7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8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9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0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1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2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3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4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5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6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7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8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9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0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1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2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3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4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5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6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7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8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9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0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1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2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3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4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5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6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7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8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9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0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3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4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5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6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7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8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9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0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1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2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3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4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5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6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7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8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9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0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1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2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3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4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5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6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7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8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9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0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1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2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3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4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5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6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7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8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9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0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1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2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3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4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5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6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7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8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9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0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1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2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3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4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5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6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7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8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9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20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21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22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5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6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7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8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9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0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1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2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3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4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5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6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7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8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9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0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1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2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3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4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5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6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7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8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9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0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1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2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3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4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5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6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7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8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9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0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1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2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3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4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5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6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7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8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9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0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1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2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3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4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5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6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7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8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9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0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1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2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3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4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5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6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7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8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9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0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1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2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3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4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5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6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7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8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9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0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1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2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3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4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5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6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7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8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9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0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1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2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3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4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5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6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7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8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9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0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9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0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1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2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3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4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5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6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7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8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9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0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1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2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3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4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5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6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7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8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9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0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1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2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3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4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5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6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7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8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9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0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1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2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3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4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5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6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7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8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9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0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1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2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3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4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5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6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7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8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9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0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1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2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3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4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5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6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7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8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9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40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41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42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17929</xdr:colOff>
      <xdr:row>1</xdr:row>
      <xdr:rowOff>1</xdr:rowOff>
    </xdr:from>
    <xdr:to>
      <xdr:col>20</xdr:col>
      <xdr:colOff>685800</xdr:colOff>
      <xdr:row>21</xdr:row>
      <xdr:rowOff>0</xdr:rowOff>
    </xdr:to>
    <xdr:graphicFrame macro="">
      <xdr:nvGraphicFramePr>
        <xdr:cNvPr id="6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12245</xdr:colOff>
      <xdr:row>20</xdr:row>
      <xdr:rowOff>59871</xdr:rowOff>
    </xdr:from>
    <xdr:to>
      <xdr:col>5</xdr:col>
      <xdr:colOff>1266825</xdr:colOff>
      <xdr:row>39</xdr:row>
      <xdr:rowOff>103415</xdr:rowOff>
    </xdr:to>
    <xdr:graphicFrame macro="">
      <xdr:nvGraphicFramePr>
        <xdr:cNvPr id="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12246</xdr:colOff>
      <xdr:row>1</xdr:row>
      <xdr:rowOff>2722</xdr:rowOff>
    </xdr:from>
    <xdr:to>
      <xdr:col>17</xdr:col>
      <xdr:colOff>329291</xdr:colOff>
      <xdr:row>10</xdr:row>
      <xdr:rowOff>326571</xdr:rowOff>
    </xdr:to>
    <xdr:graphicFrame macro="">
      <xdr:nvGraphicFramePr>
        <xdr:cNvPr id="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8964</xdr:colOff>
      <xdr:row>20</xdr:row>
      <xdr:rowOff>9524</xdr:rowOff>
    </xdr:from>
    <xdr:to>
      <xdr:col>11</xdr:col>
      <xdr:colOff>19049</xdr:colOff>
      <xdr:row>28</xdr:row>
      <xdr:rowOff>26893</xdr:rowOff>
    </xdr:to>
    <xdr:graphicFrame macro="">
      <xdr:nvGraphicFramePr>
        <xdr:cNvPr id="6" name="Диаграмма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uaib.com.ua/analituaib/rankings/ici" TargetMode="External"/><Relationship Id="rId1" Type="http://schemas.openxmlformats.org/officeDocument/2006/relationships/hyperlink" Target="https://www.uaib.com.ua/analituaib/rankings/kua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4" tint="-0.249977111117893"/>
  </sheetPr>
  <dimension ref="A1:M26"/>
  <sheetViews>
    <sheetView tabSelected="1" zoomScaleNormal="100" workbookViewId="0">
      <selection sqref="A1:XFD1"/>
    </sheetView>
  </sheetViews>
  <sheetFormatPr defaultColWidth="9.140625" defaultRowHeight="12.75" outlineLevelCol="1"/>
  <cols>
    <col min="1" max="1" width="39.42578125" style="33" customWidth="1"/>
    <col min="2" max="3" width="13.5703125" style="33" hidden="1" customWidth="1" outlineLevel="1"/>
    <col min="4" max="4" width="13.5703125" style="6" hidden="1" customWidth="1" outlineLevel="1"/>
    <col min="5" max="5" width="13.28515625" style="15" customWidth="1" collapsed="1"/>
    <col min="6" max="6" width="13.28515625" style="33" customWidth="1"/>
    <col min="7" max="7" width="14.140625" style="33" hidden="1" customWidth="1" outlineLevel="1"/>
    <col min="8" max="8" width="14.140625" style="33" customWidth="1" collapsed="1"/>
    <col min="9" max="9" width="4" style="33" customWidth="1"/>
    <col min="10" max="10" width="40.5703125" style="33" customWidth="1"/>
    <col min="11" max="11" width="12.85546875" style="33" customWidth="1"/>
    <col min="12" max="12" width="11.5703125" style="33" hidden="1" customWidth="1" outlineLevel="1"/>
    <col min="13" max="13" width="11.5703125" style="33" customWidth="1" collapsed="1"/>
    <col min="14" max="16384" width="9.140625" style="33"/>
  </cols>
  <sheetData>
    <row r="1" spans="1:13" s="230" customFormat="1" ht="25.9" customHeight="1" thickBot="1">
      <c r="A1" s="229" t="s">
        <v>19</v>
      </c>
      <c r="B1" s="229"/>
      <c r="C1" s="229"/>
      <c r="D1" s="229"/>
      <c r="E1" s="229"/>
      <c r="F1" s="229"/>
    </row>
    <row r="2" spans="1:13" ht="36.6" customHeight="1" thickBot="1">
      <c r="A2" s="10" t="s">
        <v>47</v>
      </c>
      <c r="B2" s="11" t="s">
        <v>94</v>
      </c>
      <c r="C2" s="11">
        <v>43830</v>
      </c>
      <c r="D2" s="11">
        <v>43921</v>
      </c>
      <c r="E2" s="11">
        <v>44012</v>
      </c>
      <c r="F2" s="11" t="s">
        <v>92</v>
      </c>
      <c r="G2" s="9" t="s">
        <v>93</v>
      </c>
      <c r="H2" s="9" t="s">
        <v>74</v>
      </c>
      <c r="I2" s="9"/>
      <c r="J2" s="10" t="s">
        <v>47</v>
      </c>
      <c r="K2" s="11" t="s">
        <v>92</v>
      </c>
      <c r="L2" s="9" t="s">
        <v>93</v>
      </c>
      <c r="M2" s="9" t="s">
        <v>74</v>
      </c>
    </row>
    <row r="3" spans="1:13" s="21" customFormat="1" ht="20.25" customHeight="1">
      <c r="A3" s="12" t="s">
        <v>18</v>
      </c>
      <c r="B3" s="35">
        <v>100724</v>
      </c>
      <c r="C3" s="35">
        <v>115645.3</v>
      </c>
      <c r="D3" s="35">
        <v>73019.8</v>
      </c>
      <c r="E3" s="189">
        <v>95055.8</v>
      </c>
      <c r="F3" s="36">
        <f t="shared" ref="F3:F20" si="0">E3/D3-1</f>
        <v>0.30178116072626882</v>
      </c>
      <c r="G3" s="36">
        <f t="shared" ref="G3:G20" si="1">E3/C3-1</f>
        <v>-0.17804009328524373</v>
      </c>
      <c r="H3" s="36">
        <f t="shared" ref="H3:H20" si="2">E3/B3-1</f>
        <v>-5.6274572098010345E-2</v>
      </c>
      <c r="I3" s="37"/>
      <c r="J3" s="12" t="s">
        <v>6</v>
      </c>
      <c r="K3" s="36">
        <v>-2.9135478908648094E-2</v>
      </c>
      <c r="L3" s="36">
        <v>-0.10238885377159712</v>
      </c>
      <c r="M3" s="36">
        <v>-0.17496111504499756</v>
      </c>
    </row>
    <row r="4" spans="1:13" s="21" customFormat="1" ht="20.25" customHeight="1">
      <c r="A4" s="12" t="s">
        <v>17</v>
      </c>
      <c r="B4" s="35">
        <v>955.73119999999994</v>
      </c>
      <c r="C4" s="35">
        <v>1144.25</v>
      </c>
      <c r="D4" s="35">
        <v>896.43709999999999</v>
      </c>
      <c r="E4" s="191">
        <v>1165.25</v>
      </c>
      <c r="F4" s="22">
        <f t="shared" si="0"/>
        <v>0.29986811121494195</v>
      </c>
      <c r="G4" s="22">
        <f t="shared" si="1"/>
        <v>1.8352632728861673E-2</v>
      </c>
      <c r="H4" s="22">
        <f t="shared" si="2"/>
        <v>0.21922356411509858</v>
      </c>
      <c r="I4" s="26"/>
      <c r="J4" s="12" t="s">
        <v>2</v>
      </c>
      <c r="K4" s="22">
        <v>-2.2965571205007862E-2</v>
      </c>
      <c r="L4" s="22">
        <v>-1.9994113607377573E-2</v>
      </c>
      <c r="M4" s="22">
        <v>-7.8231983021131435E-2</v>
      </c>
    </row>
    <row r="5" spans="1:13" s="21" customFormat="1" ht="20.25" customHeight="1">
      <c r="A5" s="12" t="s">
        <v>9</v>
      </c>
      <c r="B5" s="35">
        <v>12271.03</v>
      </c>
      <c r="C5" s="35">
        <v>13249.01</v>
      </c>
      <c r="D5" s="35">
        <v>9935.84</v>
      </c>
      <c r="E5" s="191">
        <v>12310.93</v>
      </c>
      <c r="F5" s="22">
        <f t="shared" si="0"/>
        <v>0.23904269795004751</v>
      </c>
      <c r="G5" s="22">
        <f t="shared" si="1"/>
        <v>-7.0803780810792638E-2</v>
      </c>
      <c r="H5" s="22">
        <f t="shared" si="2"/>
        <v>3.2515607899255006E-3</v>
      </c>
      <c r="I5" s="26"/>
      <c r="J5" s="12" t="s">
        <v>16</v>
      </c>
      <c r="K5" s="22">
        <v>1.460304401480883E-2</v>
      </c>
      <c r="L5" s="22">
        <v>-0.24177682139563483</v>
      </c>
      <c r="M5" s="22">
        <v>-0.30442752397067119</v>
      </c>
    </row>
    <row r="6" spans="1:13" s="21" customFormat="1" ht="20.25" customHeight="1">
      <c r="A6" s="12" t="s">
        <v>15</v>
      </c>
      <c r="B6" s="35">
        <v>58066.65</v>
      </c>
      <c r="C6" s="35">
        <v>57084.1</v>
      </c>
      <c r="D6" s="35">
        <v>44490.31</v>
      </c>
      <c r="E6" s="191">
        <v>54362.36</v>
      </c>
      <c r="F6" s="22">
        <f t="shared" si="0"/>
        <v>0.22189213786103101</v>
      </c>
      <c r="G6" s="22">
        <f t="shared" si="1"/>
        <v>-4.7679476421630507E-2</v>
      </c>
      <c r="H6" s="22">
        <f t="shared" si="2"/>
        <v>-6.3793761134833815E-2</v>
      </c>
      <c r="I6" s="26"/>
      <c r="J6" s="12" t="s">
        <v>73</v>
      </c>
      <c r="K6" s="22">
        <v>3.4897820151943648E-2</v>
      </c>
      <c r="L6" s="22">
        <v>-0.13347262746210953</v>
      </c>
      <c r="M6" s="22">
        <v>-0.14654164608185061</v>
      </c>
    </row>
    <row r="7" spans="1:13" s="17" customFormat="1" ht="20.25" customHeight="1">
      <c r="A7" s="12" t="s">
        <v>3</v>
      </c>
      <c r="B7" s="35">
        <v>2924.92</v>
      </c>
      <c r="C7" s="35">
        <v>3230.78</v>
      </c>
      <c r="D7" s="35">
        <v>2584.59</v>
      </c>
      <c r="E7" s="191">
        <v>3100.29</v>
      </c>
      <c r="F7" s="22">
        <f t="shared" si="0"/>
        <v>0.19952874537160614</v>
      </c>
      <c r="G7" s="22">
        <f t="shared" si="1"/>
        <v>-4.0389627272671036E-2</v>
      </c>
      <c r="H7" s="22">
        <f t="shared" si="2"/>
        <v>5.995719541047273E-2</v>
      </c>
      <c r="I7" s="26"/>
      <c r="J7" s="12" t="s">
        <v>12</v>
      </c>
      <c r="K7" s="22">
        <v>8.5216158237283235E-2</v>
      </c>
      <c r="L7" s="22">
        <v>-2.1458172137489573E-2</v>
      </c>
      <c r="M7" s="22">
        <v>-4.0443274303504362E-3</v>
      </c>
    </row>
    <row r="8" spans="1:13" s="21" customFormat="1" ht="20.25" customHeight="1">
      <c r="A8" s="12" t="s">
        <v>1</v>
      </c>
      <c r="B8" s="35">
        <v>1388.07</v>
      </c>
      <c r="C8" s="35">
        <v>1548.92</v>
      </c>
      <c r="D8" s="35">
        <v>1014.44</v>
      </c>
      <c r="E8" s="191">
        <v>1212.6300000000001</v>
      </c>
      <c r="F8" s="22">
        <f t="shared" si="0"/>
        <v>0.19536887346713461</v>
      </c>
      <c r="G8" s="22">
        <f t="shared" si="1"/>
        <v>-0.21711256875758589</v>
      </c>
      <c r="H8" s="22">
        <f t="shared" si="2"/>
        <v>-0.12639132032246203</v>
      </c>
      <c r="I8" s="26"/>
      <c r="J8" s="12" t="s">
        <v>40</v>
      </c>
      <c r="K8" s="22">
        <v>8.7761549799363792E-2</v>
      </c>
      <c r="L8" s="22">
        <v>-0.1819968073991971</v>
      </c>
      <c r="M8" s="22">
        <v>-0.16651378687521368</v>
      </c>
    </row>
    <row r="9" spans="1:13" s="21" customFormat="1" ht="20.25" customHeight="1">
      <c r="A9" s="12" t="s">
        <v>41</v>
      </c>
      <c r="B9" s="35">
        <v>39586.410000000003</v>
      </c>
      <c r="C9" s="35">
        <v>41253.74</v>
      </c>
      <c r="D9" s="35">
        <v>29468.49</v>
      </c>
      <c r="E9" s="191">
        <v>34915.800000000003</v>
      </c>
      <c r="F9" s="22">
        <f t="shared" si="0"/>
        <v>0.18485202329674855</v>
      </c>
      <c r="G9" s="22">
        <f t="shared" si="1"/>
        <v>-0.15363310090188176</v>
      </c>
      <c r="H9" s="22">
        <f t="shared" si="2"/>
        <v>-0.1179851873408071</v>
      </c>
      <c r="I9" s="27"/>
      <c r="J9" s="12" t="s">
        <v>7</v>
      </c>
      <c r="K9" s="22">
        <v>9.342676408337014E-2</v>
      </c>
      <c r="L9" s="22">
        <v>-9.9370623171704642E-2</v>
      </c>
      <c r="M9" s="22">
        <v>-1.3116712115870288E-2</v>
      </c>
    </row>
    <row r="10" spans="1:13" s="21" customFormat="1" ht="20.25" customHeight="1">
      <c r="A10" s="12" t="s">
        <v>4</v>
      </c>
      <c r="B10" s="35">
        <v>21338.17</v>
      </c>
      <c r="C10" s="35">
        <v>23656.62</v>
      </c>
      <c r="D10" s="35">
        <v>18917.009999999998</v>
      </c>
      <c r="E10" s="191">
        <v>22288.14</v>
      </c>
      <c r="F10" s="16">
        <f t="shared" si="0"/>
        <v>0.17820628101375435</v>
      </c>
      <c r="G10" s="16">
        <f t="shared" si="1"/>
        <v>-5.7847655328614134E-2</v>
      </c>
      <c r="H10" s="16">
        <f t="shared" si="2"/>
        <v>4.4519750287864479E-2</v>
      </c>
      <c r="I10" s="26"/>
      <c r="J10" s="12" t="s">
        <v>10</v>
      </c>
      <c r="K10" s="22">
        <v>0.12280601985387118</v>
      </c>
      <c r="L10" s="22">
        <v>-0.17431574791822102</v>
      </c>
      <c r="M10" s="22">
        <v>-0.10150338302136486</v>
      </c>
    </row>
    <row r="11" spans="1:13" s="21" customFormat="1" ht="20.25" customHeight="1">
      <c r="A11" s="12" t="s">
        <v>11</v>
      </c>
      <c r="B11" s="35">
        <v>26526.58</v>
      </c>
      <c r="C11" s="35">
        <v>28538.44</v>
      </c>
      <c r="D11" s="35">
        <v>21917.16</v>
      </c>
      <c r="E11" s="191">
        <v>25812.880000000001</v>
      </c>
      <c r="F11" s="22">
        <f t="shared" si="0"/>
        <v>0.1777474818817768</v>
      </c>
      <c r="G11" s="22">
        <f t="shared" si="1"/>
        <v>-9.5504869922812818E-2</v>
      </c>
      <c r="H11" s="22">
        <f t="shared" si="2"/>
        <v>-2.690508915962786E-2</v>
      </c>
      <c r="I11" s="26"/>
      <c r="J11" s="12" t="s">
        <v>8</v>
      </c>
      <c r="K11" s="22">
        <v>0.16259485471034618</v>
      </c>
      <c r="L11" s="22">
        <v>-0.18197842880995685</v>
      </c>
      <c r="M11" s="22">
        <v>-0.24679996402769877</v>
      </c>
    </row>
    <row r="12" spans="1:13" s="21" customFormat="1" ht="20.25" customHeight="1">
      <c r="A12" s="12" t="s">
        <v>8</v>
      </c>
      <c r="B12" s="35">
        <v>2335.13</v>
      </c>
      <c r="C12" s="35">
        <v>2150.09</v>
      </c>
      <c r="D12" s="35">
        <v>1512.84</v>
      </c>
      <c r="E12" s="191">
        <v>1758.82</v>
      </c>
      <c r="F12" s="22">
        <f t="shared" si="0"/>
        <v>0.16259485471034618</v>
      </c>
      <c r="G12" s="22">
        <f t="shared" si="1"/>
        <v>-0.18197842880995685</v>
      </c>
      <c r="H12" s="22">
        <f t="shared" si="2"/>
        <v>-0.24679996402769877</v>
      </c>
      <c r="I12" s="26"/>
      <c r="J12" s="12" t="s">
        <v>11</v>
      </c>
      <c r="K12" s="16">
        <v>0.1777474818817768</v>
      </c>
      <c r="L12" s="16">
        <v>-9.5504869922812818E-2</v>
      </c>
      <c r="M12" s="16">
        <v>-2.690508915962786E-2</v>
      </c>
    </row>
    <row r="13" spans="1:13" s="21" customFormat="1" ht="20.25" customHeight="1">
      <c r="A13" s="12" t="s">
        <v>10</v>
      </c>
      <c r="B13" s="35">
        <v>5493.61</v>
      </c>
      <c r="C13" s="35">
        <v>5978.06</v>
      </c>
      <c r="D13" s="35">
        <v>4396.12</v>
      </c>
      <c r="E13" s="190">
        <v>4935.99</v>
      </c>
      <c r="F13" s="22">
        <f t="shared" si="0"/>
        <v>0.12280601985387118</v>
      </c>
      <c r="G13" s="22">
        <f t="shared" si="1"/>
        <v>-0.17431574791822102</v>
      </c>
      <c r="H13" s="22">
        <f t="shared" si="2"/>
        <v>-0.10150338302136486</v>
      </c>
      <c r="I13" s="26"/>
      <c r="J13" s="12" t="s">
        <v>4</v>
      </c>
      <c r="K13" s="22">
        <v>0.17820628101375435</v>
      </c>
      <c r="L13" s="22">
        <v>-5.7847655328614134E-2</v>
      </c>
      <c r="M13" s="22">
        <v>4.4519750287864479E-2</v>
      </c>
    </row>
    <row r="14" spans="1:13" s="21" customFormat="1" ht="20.25" customHeight="1">
      <c r="A14" s="12" t="s">
        <v>7</v>
      </c>
      <c r="B14" s="35">
        <v>2779.66</v>
      </c>
      <c r="C14" s="35">
        <v>3045.87</v>
      </c>
      <c r="D14" s="35">
        <v>2508.81</v>
      </c>
      <c r="E14" s="191">
        <v>2743.2</v>
      </c>
      <c r="F14" s="22">
        <f t="shared" si="0"/>
        <v>9.342676408337014E-2</v>
      </c>
      <c r="G14" s="22">
        <f t="shared" si="1"/>
        <v>-9.9370623171704642E-2</v>
      </c>
      <c r="H14" s="22">
        <f t="shared" si="2"/>
        <v>-1.3116712115870288E-2</v>
      </c>
      <c r="I14" s="26"/>
      <c r="J14" s="12" t="s">
        <v>41</v>
      </c>
      <c r="K14" s="22">
        <v>0.18485202329674855</v>
      </c>
      <c r="L14" s="22">
        <v>-0.15363310090188176</v>
      </c>
      <c r="M14" s="22">
        <v>-0.1179851873408071</v>
      </c>
    </row>
    <row r="15" spans="1:13" s="21" customFormat="1" ht="20.25" customHeight="1">
      <c r="A15" s="12" t="s">
        <v>40</v>
      </c>
      <c r="B15" s="35">
        <v>7402.33</v>
      </c>
      <c r="C15" s="35">
        <v>7542.44</v>
      </c>
      <c r="D15" s="35">
        <v>5671.96</v>
      </c>
      <c r="E15" s="191">
        <v>6169.74</v>
      </c>
      <c r="F15" s="22">
        <f t="shared" si="0"/>
        <v>8.7761549799363792E-2</v>
      </c>
      <c r="G15" s="22">
        <f t="shared" si="1"/>
        <v>-0.1819968073991971</v>
      </c>
      <c r="H15" s="22">
        <f t="shared" si="2"/>
        <v>-0.16651378687521368</v>
      </c>
      <c r="I15" s="26"/>
      <c r="J15" s="12" t="s">
        <v>1</v>
      </c>
      <c r="K15" s="22">
        <v>0.19536887346713461</v>
      </c>
      <c r="L15" s="22">
        <v>-0.21711256875758589</v>
      </c>
      <c r="M15" s="22">
        <v>-0.12639132032246203</v>
      </c>
    </row>
    <row r="16" spans="1:13" s="21" customFormat="1" ht="20.25" customHeight="1">
      <c r="A16" s="12" t="s">
        <v>12</v>
      </c>
      <c r="B16" s="35">
        <v>2996.79</v>
      </c>
      <c r="C16" s="35">
        <v>3050.12</v>
      </c>
      <c r="D16" s="35">
        <v>2750.3</v>
      </c>
      <c r="E16" s="191">
        <v>2984.67</v>
      </c>
      <c r="F16" s="22">
        <f t="shared" si="0"/>
        <v>8.5216158237283235E-2</v>
      </c>
      <c r="G16" s="22">
        <f t="shared" si="1"/>
        <v>-2.1458172137489573E-2</v>
      </c>
      <c r="H16" s="22">
        <f t="shared" si="2"/>
        <v>-4.0443274303504362E-3</v>
      </c>
      <c r="I16" s="26"/>
      <c r="J16" s="12" t="s">
        <v>3</v>
      </c>
      <c r="K16" s="22">
        <v>0.19952874537160614</v>
      </c>
      <c r="L16" s="22">
        <v>-4.0389627272671036E-2</v>
      </c>
      <c r="M16" s="22">
        <v>5.995719541047273E-2</v>
      </c>
    </row>
    <row r="17" spans="1:13" s="17" customFormat="1" ht="20.25" customHeight="1">
      <c r="A17" s="12" t="s">
        <v>73</v>
      </c>
      <c r="B17" s="35">
        <v>28621.42</v>
      </c>
      <c r="C17" s="35">
        <v>28189.75</v>
      </c>
      <c r="D17" s="35">
        <v>23603.48</v>
      </c>
      <c r="E17" s="191">
        <v>24427.19</v>
      </c>
      <c r="F17" s="22">
        <f t="shared" si="0"/>
        <v>3.4897820151943648E-2</v>
      </c>
      <c r="G17" s="22">
        <f t="shared" si="1"/>
        <v>-0.13347262746210953</v>
      </c>
      <c r="H17" s="22">
        <f t="shared" si="2"/>
        <v>-0.14654164608185061</v>
      </c>
      <c r="I17" s="26"/>
      <c r="J17" s="12" t="s">
        <v>15</v>
      </c>
      <c r="K17" s="22">
        <v>0.22189213786103101</v>
      </c>
      <c r="L17" s="22">
        <v>-4.7679476421630507E-2</v>
      </c>
      <c r="M17" s="22">
        <v>-6.3793761134833815E-2</v>
      </c>
    </row>
    <row r="18" spans="1:13" s="21" customFormat="1" ht="20.25" customHeight="1">
      <c r="A18" s="12" t="s">
        <v>16</v>
      </c>
      <c r="B18" s="35">
        <v>70.92</v>
      </c>
      <c r="C18" s="35">
        <v>65.06</v>
      </c>
      <c r="D18" s="35">
        <v>48.62</v>
      </c>
      <c r="E18" s="191">
        <v>49.33</v>
      </c>
      <c r="F18" s="22">
        <f t="shared" si="0"/>
        <v>1.460304401480883E-2</v>
      </c>
      <c r="G18" s="22">
        <f t="shared" si="1"/>
        <v>-0.24177682139563483</v>
      </c>
      <c r="H18" s="22">
        <f t="shared" si="2"/>
        <v>-0.30442752397067119</v>
      </c>
      <c r="I18" s="26"/>
      <c r="J18" s="12" t="s">
        <v>9</v>
      </c>
      <c r="K18" s="16">
        <v>0.23904269795004751</v>
      </c>
      <c r="L18" s="16">
        <v>-7.0803780810792638E-2</v>
      </c>
      <c r="M18" s="16">
        <v>3.2515607899255006E-3</v>
      </c>
    </row>
    <row r="19" spans="1:13" s="21" customFormat="1" ht="20.25" customHeight="1">
      <c r="A19" s="14" t="s">
        <v>2</v>
      </c>
      <c r="B19" s="38">
        <v>541.85</v>
      </c>
      <c r="C19" s="38">
        <v>509.65</v>
      </c>
      <c r="D19" s="35">
        <v>511.2</v>
      </c>
      <c r="E19" s="191">
        <v>499.46</v>
      </c>
      <c r="F19" s="16">
        <f t="shared" si="0"/>
        <v>-2.2965571205007862E-2</v>
      </c>
      <c r="G19" s="16">
        <f t="shared" si="1"/>
        <v>-1.9994113607377573E-2</v>
      </c>
      <c r="H19" s="16">
        <f t="shared" si="2"/>
        <v>-7.8231983021131435E-2</v>
      </c>
      <c r="I19" s="26"/>
      <c r="J19" s="14" t="s">
        <v>17</v>
      </c>
      <c r="K19" s="22">
        <v>0.29986811121494195</v>
      </c>
      <c r="L19" s="22">
        <v>1.8352632728861673E-2</v>
      </c>
      <c r="M19" s="22">
        <v>0.21922356411509858</v>
      </c>
    </row>
    <row r="20" spans="1:13" s="15" customFormat="1" ht="20.25" customHeight="1" thickBot="1">
      <c r="A20" s="112" t="s">
        <v>6</v>
      </c>
      <c r="B20" s="193">
        <v>1652.31</v>
      </c>
      <c r="C20" s="193">
        <v>1518.72</v>
      </c>
      <c r="D20" s="193">
        <v>1404.13</v>
      </c>
      <c r="E20" s="192">
        <v>1363.22</v>
      </c>
      <c r="F20" s="23">
        <f t="shared" si="0"/>
        <v>-2.9135478908648094E-2</v>
      </c>
      <c r="G20" s="23">
        <f t="shared" si="1"/>
        <v>-0.10238885377159712</v>
      </c>
      <c r="H20" s="23">
        <f t="shared" si="2"/>
        <v>-0.17496111504499756</v>
      </c>
      <c r="I20" s="28"/>
      <c r="J20" s="112" t="s">
        <v>18</v>
      </c>
      <c r="K20" s="23">
        <v>0.30178116072626882</v>
      </c>
      <c r="L20" s="23">
        <v>-0.17804009328524373</v>
      </c>
      <c r="M20" s="23">
        <v>-5.6274572098010345E-2</v>
      </c>
    </row>
    <row r="21" spans="1:13" s="19" customFormat="1" ht="13.15" customHeight="1">
      <c r="A21" s="13" t="s">
        <v>95</v>
      </c>
      <c r="F21" s="30"/>
      <c r="G21" s="103"/>
      <c r="H21" s="103"/>
    </row>
    <row r="22" spans="1:13" s="19" customFormat="1">
      <c r="A22" s="20" t="s">
        <v>29</v>
      </c>
      <c r="F22" s="30"/>
      <c r="J22" s="13" t="s">
        <v>96</v>
      </c>
    </row>
    <row r="23" spans="1:13" s="19" customFormat="1">
      <c r="A23" s="13" t="s">
        <v>61</v>
      </c>
      <c r="F23" s="30"/>
    </row>
    <row r="24" spans="1:13">
      <c r="C24" s="29"/>
      <c r="E24" s="6"/>
      <c r="F24" s="15"/>
      <c r="G24" s="227"/>
      <c r="H24" s="227"/>
    </row>
    <row r="25" spans="1:13">
      <c r="C25" s="194"/>
    </row>
    <row r="26" spans="1:13">
      <c r="C26" s="194"/>
    </row>
  </sheetData>
  <sortState ref="A3:H20">
    <sortCondition descending="1" ref="F3:F20"/>
    <sortCondition descending="1" ref="H3:H20"/>
    <sortCondition descending="1" ref="G3:G20"/>
  </sortState>
  <mergeCells count="1">
    <mergeCell ref="A1:XFD1"/>
  </mergeCells>
  <phoneticPr fontId="0" type="noConversion"/>
  <conditionalFormatting sqref="F3:F20 H3:H20 K3:M20">
    <cfRule type="cellIs" dxfId="10" priority="6" operator="lessThan">
      <formula>0</formula>
    </cfRule>
  </conditionalFormatting>
  <conditionalFormatting sqref="G3:G20">
    <cfRule type="cellIs" dxfId="9" priority="3" operator="lessThan">
      <formula>0</formula>
    </cfRule>
  </conditionalFormatting>
  <conditionalFormatting sqref="C26">
    <cfRule type="cellIs" dxfId="8" priority="1" stopIfTrue="1" operator="lessThan">
      <formula>0</formula>
    </cfRule>
    <cfRule type="cellIs" priority="2" stopIfTrue="1" operator="lessThan">
      <formula>0</formula>
    </cfRule>
  </conditionalFormatting>
  <hyperlinks>
    <hyperlink ref="A22" r:id="rId1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I115"/>
  <sheetViews>
    <sheetView zoomScaleNormal="100" workbookViewId="0">
      <pane ySplit="2" topLeftCell="A3" activePane="bottomLeft" state="frozen"/>
      <selection pane="bottomLeft" sqref="A1:XFD1"/>
    </sheetView>
  </sheetViews>
  <sheetFormatPr defaultRowHeight="12.75" outlineLevelRow="1" outlineLevelCol="1"/>
  <cols>
    <col min="1" max="1" width="62.42578125" style="41" customWidth="1"/>
    <col min="2" max="3" width="11" style="84" customWidth="1" outlineLevel="1"/>
    <col min="4" max="4" width="11" style="41" customWidth="1" outlineLevel="1"/>
    <col min="5" max="5" width="11.7109375" style="41" customWidth="1"/>
    <col min="6" max="6" width="10" style="41" customWidth="1" collapsed="1"/>
    <col min="7" max="7" width="10.85546875" style="41" customWidth="1"/>
    <col min="8" max="8" width="11.140625" style="41" customWidth="1"/>
    <col min="9" max="9" width="8.85546875" style="41"/>
    <col min="10" max="10" width="55.7109375" style="41" customWidth="1"/>
    <col min="11" max="11" width="11.85546875" style="41" customWidth="1"/>
    <col min="12" max="241" width="8.85546875" style="41"/>
    <col min="242" max="242" width="62.140625" style="41" customWidth="1"/>
    <col min="243" max="245" width="11" style="41" customWidth="1"/>
    <col min="246" max="247" width="11.42578125" style="41" customWidth="1"/>
    <col min="248" max="248" width="11.28515625" style="41" customWidth="1"/>
    <col min="249" max="249" width="12" style="41" customWidth="1"/>
    <col min="250" max="251" width="10.28515625" style="41" customWidth="1"/>
    <col min="252" max="252" width="12.7109375" style="41" customWidth="1"/>
    <col min="253" max="497" width="8.85546875" style="41"/>
    <col min="498" max="498" width="62.140625" style="41" customWidth="1"/>
    <col min="499" max="501" width="11" style="41" customWidth="1"/>
    <col min="502" max="503" width="11.42578125" style="41" customWidth="1"/>
    <col min="504" max="504" width="11.28515625" style="41" customWidth="1"/>
    <col min="505" max="505" width="12" style="41" customWidth="1"/>
    <col min="506" max="507" width="10.28515625" style="41" customWidth="1"/>
    <col min="508" max="508" width="12.7109375" style="41" customWidth="1"/>
    <col min="509" max="753" width="8.85546875" style="41"/>
    <col min="754" max="754" width="62.140625" style="41" customWidth="1"/>
    <col min="755" max="757" width="11" style="41" customWidth="1"/>
    <col min="758" max="759" width="11.42578125" style="41" customWidth="1"/>
    <col min="760" max="760" width="11.28515625" style="41" customWidth="1"/>
    <col min="761" max="761" width="12" style="41" customWidth="1"/>
    <col min="762" max="763" width="10.28515625" style="41" customWidth="1"/>
    <col min="764" max="764" width="12.7109375" style="41" customWidth="1"/>
    <col min="765" max="1009" width="8.85546875" style="41"/>
    <col min="1010" max="1010" width="62.140625" style="41" customWidth="1"/>
    <col min="1011" max="1013" width="11" style="41" customWidth="1"/>
    <col min="1014" max="1015" width="11.42578125" style="41" customWidth="1"/>
    <col min="1016" max="1016" width="11.28515625" style="41" customWidth="1"/>
    <col min="1017" max="1017" width="12" style="41" customWidth="1"/>
    <col min="1018" max="1019" width="10.28515625" style="41" customWidth="1"/>
    <col min="1020" max="1020" width="12.7109375" style="41" customWidth="1"/>
    <col min="1021" max="1265" width="8.85546875" style="41"/>
    <col min="1266" max="1266" width="62.140625" style="41" customWidth="1"/>
    <col min="1267" max="1269" width="11" style="41" customWidth="1"/>
    <col min="1270" max="1271" width="11.42578125" style="41" customWidth="1"/>
    <col min="1272" max="1272" width="11.28515625" style="41" customWidth="1"/>
    <col min="1273" max="1273" width="12" style="41" customWidth="1"/>
    <col min="1274" max="1275" width="10.28515625" style="41" customWidth="1"/>
    <col min="1276" max="1276" width="12.7109375" style="41" customWidth="1"/>
    <col min="1277" max="1521" width="8.85546875" style="41"/>
    <col min="1522" max="1522" width="62.140625" style="41" customWidth="1"/>
    <col min="1523" max="1525" width="11" style="41" customWidth="1"/>
    <col min="1526" max="1527" width="11.42578125" style="41" customWidth="1"/>
    <col min="1528" max="1528" width="11.28515625" style="41" customWidth="1"/>
    <col min="1529" max="1529" width="12" style="41" customWidth="1"/>
    <col min="1530" max="1531" width="10.28515625" style="41" customWidth="1"/>
    <col min="1532" max="1532" width="12.7109375" style="41" customWidth="1"/>
    <col min="1533" max="1777" width="8.85546875" style="41"/>
    <col min="1778" max="1778" width="62.140625" style="41" customWidth="1"/>
    <col min="1779" max="1781" width="11" style="41" customWidth="1"/>
    <col min="1782" max="1783" width="11.42578125" style="41" customWidth="1"/>
    <col min="1784" max="1784" width="11.28515625" style="41" customWidth="1"/>
    <col min="1785" max="1785" width="12" style="41" customWidth="1"/>
    <col min="1786" max="1787" width="10.28515625" style="41" customWidth="1"/>
    <col min="1788" max="1788" width="12.7109375" style="41" customWidth="1"/>
    <col min="1789" max="2033" width="8.85546875" style="41"/>
    <col min="2034" max="2034" width="62.140625" style="41" customWidth="1"/>
    <col min="2035" max="2037" width="11" style="41" customWidth="1"/>
    <col min="2038" max="2039" width="11.42578125" style="41" customWidth="1"/>
    <col min="2040" max="2040" width="11.28515625" style="41" customWidth="1"/>
    <col min="2041" max="2041" width="12" style="41" customWidth="1"/>
    <col min="2042" max="2043" width="10.28515625" style="41" customWidth="1"/>
    <col min="2044" max="2044" width="12.7109375" style="41" customWidth="1"/>
    <col min="2045" max="2289" width="8.85546875" style="41"/>
    <col min="2290" max="2290" width="62.140625" style="41" customWidth="1"/>
    <col min="2291" max="2293" width="11" style="41" customWidth="1"/>
    <col min="2294" max="2295" width="11.42578125" style="41" customWidth="1"/>
    <col min="2296" max="2296" width="11.28515625" style="41" customWidth="1"/>
    <col min="2297" max="2297" width="12" style="41" customWidth="1"/>
    <col min="2298" max="2299" width="10.28515625" style="41" customWidth="1"/>
    <col min="2300" max="2300" width="12.7109375" style="41" customWidth="1"/>
    <col min="2301" max="2545" width="8.85546875" style="41"/>
    <col min="2546" max="2546" width="62.140625" style="41" customWidth="1"/>
    <col min="2547" max="2549" width="11" style="41" customWidth="1"/>
    <col min="2550" max="2551" width="11.42578125" style="41" customWidth="1"/>
    <col min="2552" max="2552" width="11.28515625" style="41" customWidth="1"/>
    <col min="2553" max="2553" width="12" style="41" customWidth="1"/>
    <col min="2554" max="2555" width="10.28515625" style="41" customWidth="1"/>
    <col min="2556" max="2556" width="12.7109375" style="41" customWidth="1"/>
    <col min="2557" max="2801" width="8.85546875" style="41"/>
    <col min="2802" max="2802" width="62.140625" style="41" customWidth="1"/>
    <col min="2803" max="2805" width="11" style="41" customWidth="1"/>
    <col min="2806" max="2807" width="11.42578125" style="41" customWidth="1"/>
    <col min="2808" max="2808" width="11.28515625" style="41" customWidth="1"/>
    <col min="2809" max="2809" width="12" style="41" customWidth="1"/>
    <col min="2810" max="2811" width="10.28515625" style="41" customWidth="1"/>
    <col min="2812" max="2812" width="12.7109375" style="41" customWidth="1"/>
    <col min="2813" max="3057" width="8.85546875" style="41"/>
    <col min="3058" max="3058" width="62.140625" style="41" customWidth="1"/>
    <col min="3059" max="3061" width="11" style="41" customWidth="1"/>
    <col min="3062" max="3063" width="11.42578125" style="41" customWidth="1"/>
    <col min="3064" max="3064" width="11.28515625" style="41" customWidth="1"/>
    <col min="3065" max="3065" width="12" style="41" customWidth="1"/>
    <col min="3066" max="3067" width="10.28515625" style="41" customWidth="1"/>
    <col min="3068" max="3068" width="12.7109375" style="41" customWidth="1"/>
    <col min="3069" max="3313" width="8.85546875" style="41"/>
    <col min="3314" max="3314" width="62.140625" style="41" customWidth="1"/>
    <col min="3315" max="3317" width="11" style="41" customWidth="1"/>
    <col min="3318" max="3319" width="11.42578125" style="41" customWidth="1"/>
    <col min="3320" max="3320" width="11.28515625" style="41" customWidth="1"/>
    <col min="3321" max="3321" width="12" style="41" customWidth="1"/>
    <col min="3322" max="3323" width="10.28515625" style="41" customWidth="1"/>
    <col min="3324" max="3324" width="12.7109375" style="41" customWidth="1"/>
    <col min="3325" max="3569" width="8.85546875" style="41"/>
    <col min="3570" max="3570" width="62.140625" style="41" customWidth="1"/>
    <col min="3571" max="3573" width="11" style="41" customWidth="1"/>
    <col min="3574" max="3575" width="11.42578125" style="41" customWidth="1"/>
    <col min="3576" max="3576" width="11.28515625" style="41" customWidth="1"/>
    <col min="3577" max="3577" width="12" style="41" customWidth="1"/>
    <col min="3578" max="3579" width="10.28515625" style="41" customWidth="1"/>
    <col min="3580" max="3580" width="12.7109375" style="41" customWidth="1"/>
    <col min="3581" max="3825" width="8.85546875" style="41"/>
    <col min="3826" max="3826" width="62.140625" style="41" customWidth="1"/>
    <col min="3827" max="3829" width="11" style="41" customWidth="1"/>
    <col min="3830" max="3831" width="11.42578125" style="41" customWidth="1"/>
    <col min="3832" max="3832" width="11.28515625" style="41" customWidth="1"/>
    <col min="3833" max="3833" width="12" style="41" customWidth="1"/>
    <col min="3834" max="3835" width="10.28515625" style="41" customWidth="1"/>
    <col min="3836" max="3836" width="12.7109375" style="41" customWidth="1"/>
    <col min="3837" max="4081" width="8.85546875" style="41"/>
    <col min="4082" max="4082" width="62.140625" style="41" customWidth="1"/>
    <col min="4083" max="4085" width="11" style="41" customWidth="1"/>
    <col min="4086" max="4087" width="11.42578125" style="41" customWidth="1"/>
    <col min="4088" max="4088" width="11.28515625" style="41" customWidth="1"/>
    <col min="4089" max="4089" width="12" style="41" customWidth="1"/>
    <col min="4090" max="4091" width="10.28515625" style="41" customWidth="1"/>
    <col min="4092" max="4092" width="12.7109375" style="41" customWidth="1"/>
    <col min="4093" max="4337" width="8.85546875" style="41"/>
    <col min="4338" max="4338" width="62.140625" style="41" customWidth="1"/>
    <col min="4339" max="4341" width="11" style="41" customWidth="1"/>
    <col min="4342" max="4343" width="11.42578125" style="41" customWidth="1"/>
    <col min="4344" max="4344" width="11.28515625" style="41" customWidth="1"/>
    <col min="4345" max="4345" width="12" style="41" customWidth="1"/>
    <col min="4346" max="4347" width="10.28515625" style="41" customWidth="1"/>
    <col min="4348" max="4348" width="12.7109375" style="41" customWidth="1"/>
    <col min="4349" max="4593" width="8.85546875" style="41"/>
    <col min="4594" max="4594" width="62.140625" style="41" customWidth="1"/>
    <col min="4595" max="4597" width="11" style="41" customWidth="1"/>
    <col min="4598" max="4599" width="11.42578125" style="41" customWidth="1"/>
    <col min="4600" max="4600" width="11.28515625" style="41" customWidth="1"/>
    <col min="4601" max="4601" width="12" style="41" customWidth="1"/>
    <col min="4602" max="4603" width="10.28515625" style="41" customWidth="1"/>
    <col min="4604" max="4604" width="12.7109375" style="41" customWidth="1"/>
    <col min="4605" max="4849" width="8.85546875" style="41"/>
    <col min="4850" max="4850" width="62.140625" style="41" customWidth="1"/>
    <col min="4851" max="4853" width="11" style="41" customWidth="1"/>
    <col min="4854" max="4855" width="11.42578125" style="41" customWidth="1"/>
    <col min="4856" max="4856" width="11.28515625" style="41" customWidth="1"/>
    <col min="4857" max="4857" width="12" style="41" customWidth="1"/>
    <col min="4858" max="4859" width="10.28515625" style="41" customWidth="1"/>
    <col min="4860" max="4860" width="12.7109375" style="41" customWidth="1"/>
    <col min="4861" max="5105" width="8.85546875" style="41"/>
    <col min="5106" max="5106" width="62.140625" style="41" customWidth="1"/>
    <col min="5107" max="5109" width="11" style="41" customWidth="1"/>
    <col min="5110" max="5111" width="11.42578125" style="41" customWidth="1"/>
    <col min="5112" max="5112" width="11.28515625" style="41" customWidth="1"/>
    <col min="5113" max="5113" width="12" style="41" customWidth="1"/>
    <col min="5114" max="5115" width="10.28515625" style="41" customWidth="1"/>
    <col min="5116" max="5116" width="12.7109375" style="41" customWidth="1"/>
    <col min="5117" max="5361" width="8.85546875" style="41"/>
    <col min="5362" max="5362" width="62.140625" style="41" customWidth="1"/>
    <col min="5363" max="5365" width="11" style="41" customWidth="1"/>
    <col min="5366" max="5367" width="11.42578125" style="41" customWidth="1"/>
    <col min="5368" max="5368" width="11.28515625" style="41" customWidth="1"/>
    <col min="5369" max="5369" width="12" style="41" customWidth="1"/>
    <col min="5370" max="5371" width="10.28515625" style="41" customWidth="1"/>
    <col min="5372" max="5372" width="12.7109375" style="41" customWidth="1"/>
    <col min="5373" max="5617" width="8.85546875" style="41"/>
    <col min="5618" max="5618" width="62.140625" style="41" customWidth="1"/>
    <col min="5619" max="5621" width="11" style="41" customWidth="1"/>
    <col min="5622" max="5623" width="11.42578125" style="41" customWidth="1"/>
    <col min="5624" max="5624" width="11.28515625" style="41" customWidth="1"/>
    <col min="5625" max="5625" width="12" style="41" customWidth="1"/>
    <col min="5626" max="5627" width="10.28515625" style="41" customWidth="1"/>
    <col min="5628" max="5628" width="12.7109375" style="41" customWidth="1"/>
    <col min="5629" max="5873" width="8.85546875" style="41"/>
    <col min="5874" max="5874" width="62.140625" style="41" customWidth="1"/>
    <col min="5875" max="5877" width="11" style="41" customWidth="1"/>
    <col min="5878" max="5879" width="11.42578125" style="41" customWidth="1"/>
    <col min="5880" max="5880" width="11.28515625" style="41" customWidth="1"/>
    <col min="5881" max="5881" width="12" style="41" customWidth="1"/>
    <col min="5882" max="5883" width="10.28515625" style="41" customWidth="1"/>
    <col min="5884" max="5884" width="12.7109375" style="41" customWidth="1"/>
    <col min="5885" max="6129" width="8.85546875" style="41"/>
    <col min="6130" max="6130" width="62.140625" style="41" customWidth="1"/>
    <col min="6131" max="6133" width="11" style="41" customWidth="1"/>
    <col min="6134" max="6135" width="11.42578125" style="41" customWidth="1"/>
    <col min="6136" max="6136" width="11.28515625" style="41" customWidth="1"/>
    <col min="6137" max="6137" width="12" style="41" customWidth="1"/>
    <col min="6138" max="6139" width="10.28515625" style="41" customWidth="1"/>
    <col min="6140" max="6140" width="12.7109375" style="41" customWidth="1"/>
    <col min="6141" max="6385" width="8.85546875" style="41"/>
    <col min="6386" max="6386" width="62.140625" style="41" customWidth="1"/>
    <col min="6387" max="6389" width="11" style="41" customWidth="1"/>
    <col min="6390" max="6391" width="11.42578125" style="41" customWidth="1"/>
    <col min="6392" max="6392" width="11.28515625" style="41" customWidth="1"/>
    <col min="6393" max="6393" width="12" style="41" customWidth="1"/>
    <col min="6394" max="6395" width="10.28515625" style="41" customWidth="1"/>
    <col min="6396" max="6396" width="12.7109375" style="41" customWidth="1"/>
    <col min="6397" max="6641" width="8.85546875" style="41"/>
    <col min="6642" max="6642" width="62.140625" style="41" customWidth="1"/>
    <col min="6643" max="6645" width="11" style="41" customWidth="1"/>
    <col min="6646" max="6647" width="11.42578125" style="41" customWidth="1"/>
    <col min="6648" max="6648" width="11.28515625" style="41" customWidth="1"/>
    <col min="6649" max="6649" width="12" style="41" customWidth="1"/>
    <col min="6650" max="6651" width="10.28515625" style="41" customWidth="1"/>
    <col min="6652" max="6652" width="12.7109375" style="41" customWidth="1"/>
    <col min="6653" max="6897" width="8.85546875" style="41"/>
    <col min="6898" max="6898" width="62.140625" style="41" customWidth="1"/>
    <col min="6899" max="6901" width="11" style="41" customWidth="1"/>
    <col min="6902" max="6903" width="11.42578125" style="41" customWidth="1"/>
    <col min="6904" max="6904" width="11.28515625" style="41" customWidth="1"/>
    <col min="6905" max="6905" width="12" style="41" customWidth="1"/>
    <col min="6906" max="6907" width="10.28515625" style="41" customWidth="1"/>
    <col min="6908" max="6908" width="12.7109375" style="41" customWidth="1"/>
    <col min="6909" max="7153" width="8.85546875" style="41"/>
    <col min="7154" max="7154" width="62.140625" style="41" customWidth="1"/>
    <col min="7155" max="7157" width="11" style="41" customWidth="1"/>
    <col min="7158" max="7159" width="11.42578125" style="41" customWidth="1"/>
    <col min="7160" max="7160" width="11.28515625" style="41" customWidth="1"/>
    <col min="7161" max="7161" width="12" style="41" customWidth="1"/>
    <col min="7162" max="7163" width="10.28515625" style="41" customWidth="1"/>
    <col min="7164" max="7164" width="12.7109375" style="41" customWidth="1"/>
    <col min="7165" max="7409" width="8.85546875" style="41"/>
    <col min="7410" max="7410" width="62.140625" style="41" customWidth="1"/>
    <col min="7411" max="7413" width="11" style="41" customWidth="1"/>
    <col min="7414" max="7415" width="11.42578125" style="41" customWidth="1"/>
    <col min="7416" max="7416" width="11.28515625" style="41" customWidth="1"/>
    <col min="7417" max="7417" width="12" style="41" customWidth="1"/>
    <col min="7418" max="7419" width="10.28515625" style="41" customWidth="1"/>
    <col min="7420" max="7420" width="12.7109375" style="41" customWidth="1"/>
    <col min="7421" max="7665" width="8.85546875" style="41"/>
    <col min="7666" max="7666" width="62.140625" style="41" customWidth="1"/>
    <col min="7667" max="7669" width="11" style="41" customWidth="1"/>
    <col min="7670" max="7671" width="11.42578125" style="41" customWidth="1"/>
    <col min="7672" max="7672" width="11.28515625" style="41" customWidth="1"/>
    <col min="7673" max="7673" width="12" style="41" customWidth="1"/>
    <col min="7674" max="7675" width="10.28515625" style="41" customWidth="1"/>
    <col min="7676" max="7676" width="12.7109375" style="41" customWidth="1"/>
    <col min="7677" max="7921" width="8.85546875" style="41"/>
    <col min="7922" max="7922" width="62.140625" style="41" customWidth="1"/>
    <col min="7923" max="7925" width="11" style="41" customWidth="1"/>
    <col min="7926" max="7927" width="11.42578125" style="41" customWidth="1"/>
    <col min="7928" max="7928" width="11.28515625" style="41" customWidth="1"/>
    <col min="7929" max="7929" width="12" style="41" customWidth="1"/>
    <col min="7930" max="7931" width="10.28515625" style="41" customWidth="1"/>
    <col min="7932" max="7932" width="12.7109375" style="41" customWidth="1"/>
    <col min="7933" max="8177" width="8.85546875" style="41"/>
    <col min="8178" max="8178" width="62.140625" style="41" customWidth="1"/>
    <col min="8179" max="8181" width="11" style="41" customWidth="1"/>
    <col min="8182" max="8183" width="11.42578125" style="41" customWidth="1"/>
    <col min="8184" max="8184" width="11.28515625" style="41" customWidth="1"/>
    <col min="8185" max="8185" width="12" style="41" customWidth="1"/>
    <col min="8186" max="8187" width="10.28515625" style="41" customWidth="1"/>
    <col min="8188" max="8188" width="12.7109375" style="41" customWidth="1"/>
    <col min="8189" max="8433" width="8.85546875" style="41"/>
    <col min="8434" max="8434" width="62.140625" style="41" customWidth="1"/>
    <col min="8435" max="8437" width="11" style="41" customWidth="1"/>
    <col min="8438" max="8439" width="11.42578125" style="41" customWidth="1"/>
    <col min="8440" max="8440" width="11.28515625" style="41" customWidth="1"/>
    <col min="8441" max="8441" width="12" style="41" customWidth="1"/>
    <col min="8442" max="8443" width="10.28515625" style="41" customWidth="1"/>
    <col min="8444" max="8444" width="12.7109375" style="41" customWidth="1"/>
    <col min="8445" max="8689" width="8.85546875" style="41"/>
    <col min="8690" max="8690" width="62.140625" style="41" customWidth="1"/>
    <col min="8691" max="8693" width="11" style="41" customWidth="1"/>
    <col min="8694" max="8695" width="11.42578125" style="41" customWidth="1"/>
    <col min="8696" max="8696" width="11.28515625" style="41" customWidth="1"/>
    <col min="8697" max="8697" width="12" style="41" customWidth="1"/>
    <col min="8698" max="8699" width="10.28515625" style="41" customWidth="1"/>
    <col min="8700" max="8700" width="12.7109375" style="41" customWidth="1"/>
    <col min="8701" max="8945" width="8.85546875" style="41"/>
    <col min="8946" max="8946" width="62.140625" style="41" customWidth="1"/>
    <col min="8947" max="8949" width="11" style="41" customWidth="1"/>
    <col min="8950" max="8951" width="11.42578125" style="41" customWidth="1"/>
    <col min="8952" max="8952" width="11.28515625" style="41" customWidth="1"/>
    <col min="8953" max="8953" width="12" style="41" customWidth="1"/>
    <col min="8954" max="8955" width="10.28515625" style="41" customWidth="1"/>
    <col min="8956" max="8956" width="12.7109375" style="41" customWidth="1"/>
    <col min="8957" max="9201" width="8.85546875" style="41"/>
    <col min="9202" max="9202" width="62.140625" style="41" customWidth="1"/>
    <col min="9203" max="9205" width="11" style="41" customWidth="1"/>
    <col min="9206" max="9207" width="11.42578125" style="41" customWidth="1"/>
    <col min="9208" max="9208" width="11.28515625" style="41" customWidth="1"/>
    <col min="9209" max="9209" width="12" style="41" customWidth="1"/>
    <col min="9210" max="9211" width="10.28515625" style="41" customWidth="1"/>
    <col min="9212" max="9212" width="12.7109375" style="41" customWidth="1"/>
    <col min="9213" max="9457" width="8.85546875" style="41"/>
    <col min="9458" max="9458" width="62.140625" style="41" customWidth="1"/>
    <col min="9459" max="9461" width="11" style="41" customWidth="1"/>
    <col min="9462" max="9463" width="11.42578125" style="41" customWidth="1"/>
    <col min="9464" max="9464" width="11.28515625" style="41" customWidth="1"/>
    <col min="9465" max="9465" width="12" style="41" customWidth="1"/>
    <col min="9466" max="9467" width="10.28515625" style="41" customWidth="1"/>
    <col min="9468" max="9468" width="12.7109375" style="41" customWidth="1"/>
    <col min="9469" max="9713" width="8.85546875" style="41"/>
    <col min="9714" max="9714" width="62.140625" style="41" customWidth="1"/>
    <col min="9715" max="9717" width="11" style="41" customWidth="1"/>
    <col min="9718" max="9719" width="11.42578125" style="41" customWidth="1"/>
    <col min="9720" max="9720" width="11.28515625" style="41" customWidth="1"/>
    <col min="9721" max="9721" width="12" style="41" customWidth="1"/>
    <col min="9722" max="9723" width="10.28515625" style="41" customWidth="1"/>
    <col min="9724" max="9724" width="12.7109375" style="41" customWidth="1"/>
    <col min="9725" max="9969" width="8.85546875" style="41"/>
    <col min="9970" max="9970" width="62.140625" style="41" customWidth="1"/>
    <col min="9971" max="9973" width="11" style="41" customWidth="1"/>
    <col min="9974" max="9975" width="11.42578125" style="41" customWidth="1"/>
    <col min="9976" max="9976" width="11.28515625" style="41" customWidth="1"/>
    <col min="9977" max="9977" width="12" style="41" customWidth="1"/>
    <col min="9978" max="9979" width="10.28515625" style="41" customWidth="1"/>
    <col min="9980" max="9980" width="12.7109375" style="41" customWidth="1"/>
    <col min="9981" max="10225" width="8.85546875" style="41"/>
    <col min="10226" max="10226" width="62.140625" style="41" customWidth="1"/>
    <col min="10227" max="10229" width="11" style="41" customWidth="1"/>
    <col min="10230" max="10231" width="11.42578125" style="41" customWidth="1"/>
    <col min="10232" max="10232" width="11.28515625" style="41" customWidth="1"/>
    <col min="10233" max="10233" width="12" style="41" customWidth="1"/>
    <col min="10234" max="10235" width="10.28515625" style="41" customWidth="1"/>
    <col min="10236" max="10236" width="12.7109375" style="41" customWidth="1"/>
    <col min="10237" max="10481" width="8.85546875" style="41"/>
    <col min="10482" max="10482" width="62.140625" style="41" customWidth="1"/>
    <col min="10483" max="10485" width="11" style="41" customWidth="1"/>
    <col min="10486" max="10487" width="11.42578125" style="41" customWidth="1"/>
    <col min="10488" max="10488" width="11.28515625" style="41" customWidth="1"/>
    <col min="10489" max="10489" width="12" style="41" customWidth="1"/>
    <col min="10490" max="10491" width="10.28515625" style="41" customWidth="1"/>
    <col min="10492" max="10492" width="12.7109375" style="41" customWidth="1"/>
    <col min="10493" max="10737" width="8.85546875" style="41"/>
    <col min="10738" max="10738" width="62.140625" style="41" customWidth="1"/>
    <col min="10739" max="10741" width="11" style="41" customWidth="1"/>
    <col min="10742" max="10743" width="11.42578125" style="41" customWidth="1"/>
    <col min="10744" max="10744" width="11.28515625" style="41" customWidth="1"/>
    <col min="10745" max="10745" width="12" style="41" customWidth="1"/>
    <col min="10746" max="10747" width="10.28515625" style="41" customWidth="1"/>
    <col min="10748" max="10748" width="12.7109375" style="41" customWidth="1"/>
    <col min="10749" max="10993" width="8.85546875" style="41"/>
    <col min="10994" max="10994" width="62.140625" style="41" customWidth="1"/>
    <col min="10995" max="10997" width="11" style="41" customWidth="1"/>
    <col min="10998" max="10999" width="11.42578125" style="41" customWidth="1"/>
    <col min="11000" max="11000" width="11.28515625" style="41" customWidth="1"/>
    <col min="11001" max="11001" width="12" style="41" customWidth="1"/>
    <col min="11002" max="11003" width="10.28515625" style="41" customWidth="1"/>
    <col min="11004" max="11004" width="12.7109375" style="41" customWidth="1"/>
    <col min="11005" max="11249" width="8.85546875" style="41"/>
    <col min="11250" max="11250" width="62.140625" style="41" customWidth="1"/>
    <col min="11251" max="11253" width="11" style="41" customWidth="1"/>
    <col min="11254" max="11255" width="11.42578125" style="41" customWidth="1"/>
    <col min="11256" max="11256" width="11.28515625" style="41" customWidth="1"/>
    <col min="11257" max="11257" width="12" style="41" customWidth="1"/>
    <col min="11258" max="11259" width="10.28515625" style="41" customWidth="1"/>
    <col min="11260" max="11260" width="12.7109375" style="41" customWidth="1"/>
    <col min="11261" max="11505" width="8.85546875" style="41"/>
    <col min="11506" max="11506" width="62.140625" style="41" customWidth="1"/>
    <col min="11507" max="11509" width="11" style="41" customWidth="1"/>
    <col min="11510" max="11511" width="11.42578125" style="41" customWidth="1"/>
    <col min="11512" max="11512" width="11.28515625" style="41" customWidth="1"/>
    <col min="11513" max="11513" width="12" style="41" customWidth="1"/>
    <col min="11514" max="11515" width="10.28515625" style="41" customWidth="1"/>
    <col min="11516" max="11516" width="12.7109375" style="41" customWidth="1"/>
    <col min="11517" max="11761" width="8.85546875" style="41"/>
    <col min="11762" max="11762" width="62.140625" style="41" customWidth="1"/>
    <col min="11763" max="11765" width="11" style="41" customWidth="1"/>
    <col min="11766" max="11767" width="11.42578125" style="41" customWidth="1"/>
    <col min="11768" max="11768" width="11.28515625" style="41" customWidth="1"/>
    <col min="11769" max="11769" width="12" style="41" customWidth="1"/>
    <col min="11770" max="11771" width="10.28515625" style="41" customWidth="1"/>
    <col min="11772" max="11772" width="12.7109375" style="41" customWidth="1"/>
    <col min="11773" max="12017" width="8.85546875" style="41"/>
    <col min="12018" max="12018" width="62.140625" style="41" customWidth="1"/>
    <col min="12019" max="12021" width="11" style="41" customWidth="1"/>
    <col min="12022" max="12023" width="11.42578125" style="41" customWidth="1"/>
    <col min="12024" max="12024" width="11.28515625" style="41" customWidth="1"/>
    <col min="12025" max="12025" width="12" style="41" customWidth="1"/>
    <col min="12026" max="12027" width="10.28515625" style="41" customWidth="1"/>
    <col min="12028" max="12028" width="12.7109375" style="41" customWidth="1"/>
    <col min="12029" max="12273" width="8.85546875" style="41"/>
    <col min="12274" max="12274" width="62.140625" style="41" customWidth="1"/>
    <col min="12275" max="12277" width="11" style="41" customWidth="1"/>
    <col min="12278" max="12279" width="11.42578125" style="41" customWidth="1"/>
    <col min="12280" max="12280" width="11.28515625" style="41" customWidth="1"/>
    <col min="12281" max="12281" width="12" style="41" customWidth="1"/>
    <col min="12282" max="12283" width="10.28515625" style="41" customWidth="1"/>
    <col min="12284" max="12284" width="12.7109375" style="41" customWidth="1"/>
    <col min="12285" max="12529" width="8.85546875" style="41"/>
    <col min="12530" max="12530" width="62.140625" style="41" customWidth="1"/>
    <col min="12531" max="12533" width="11" style="41" customWidth="1"/>
    <col min="12534" max="12535" width="11.42578125" style="41" customWidth="1"/>
    <col min="12536" max="12536" width="11.28515625" style="41" customWidth="1"/>
    <col min="12537" max="12537" width="12" style="41" customWidth="1"/>
    <col min="12538" max="12539" width="10.28515625" style="41" customWidth="1"/>
    <col min="12540" max="12540" width="12.7109375" style="41" customWidth="1"/>
    <col min="12541" max="12785" width="8.85546875" style="41"/>
    <col min="12786" max="12786" width="62.140625" style="41" customWidth="1"/>
    <col min="12787" max="12789" width="11" style="41" customWidth="1"/>
    <col min="12790" max="12791" width="11.42578125" style="41" customWidth="1"/>
    <col min="12792" max="12792" width="11.28515625" style="41" customWidth="1"/>
    <col min="12793" max="12793" width="12" style="41" customWidth="1"/>
    <col min="12794" max="12795" width="10.28515625" style="41" customWidth="1"/>
    <col min="12796" max="12796" width="12.7109375" style="41" customWidth="1"/>
    <col min="12797" max="13041" width="8.85546875" style="41"/>
    <col min="13042" max="13042" width="62.140625" style="41" customWidth="1"/>
    <col min="13043" max="13045" width="11" style="41" customWidth="1"/>
    <col min="13046" max="13047" width="11.42578125" style="41" customWidth="1"/>
    <col min="13048" max="13048" width="11.28515625" style="41" customWidth="1"/>
    <col min="13049" max="13049" width="12" style="41" customWidth="1"/>
    <col min="13050" max="13051" width="10.28515625" style="41" customWidth="1"/>
    <col min="13052" max="13052" width="12.7109375" style="41" customWidth="1"/>
    <col min="13053" max="13297" width="8.85546875" style="41"/>
    <col min="13298" max="13298" width="62.140625" style="41" customWidth="1"/>
    <col min="13299" max="13301" width="11" style="41" customWidth="1"/>
    <col min="13302" max="13303" width="11.42578125" style="41" customWidth="1"/>
    <col min="13304" max="13304" width="11.28515625" style="41" customWidth="1"/>
    <col min="13305" max="13305" width="12" style="41" customWidth="1"/>
    <col min="13306" max="13307" width="10.28515625" style="41" customWidth="1"/>
    <col min="13308" max="13308" width="12.7109375" style="41" customWidth="1"/>
    <col min="13309" max="13553" width="8.85546875" style="41"/>
    <col min="13554" max="13554" width="62.140625" style="41" customWidth="1"/>
    <col min="13555" max="13557" width="11" style="41" customWidth="1"/>
    <col min="13558" max="13559" width="11.42578125" style="41" customWidth="1"/>
    <col min="13560" max="13560" width="11.28515625" style="41" customWidth="1"/>
    <col min="13561" max="13561" width="12" style="41" customWidth="1"/>
    <col min="13562" max="13563" width="10.28515625" style="41" customWidth="1"/>
    <col min="13564" max="13564" width="12.7109375" style="41" customWidth="1"/>
    <col min="13565" max="13809" width="8.85546875" style="41"/>
    <col min="13810" max="13810" width="62.140625" style="41" customWidth="1"/>
    <col min="13811" max="13813" width="11" style="41" customWidth="1"/>
    <col min="13814" max="13815" width="11.42578125" style="41" customWidth="1"/>
    <col min="13816" max="13816" width="11.28515625" style="41" customWidth="1"/>
    <col min="13817" max="13817" width="12" style="41" customWidth="1"/>
    <col min="13818" max="13819" width="10.28515625" style="41" customWidth="1"/>
    <col min="13820" max="13820" width="12.7109375" style="41" customWidth="1"/>
    <col min="13821" max="14065" width="8.85546875" style="41"/>
    <col min="14066" max="14066" width="62.140625" style="41" customWidth="1"/>
    <col min="14067" max="14069" width="11" style="41" customWidth="1"/>
    <col min="14070" max="14071" width="11.42578125" style="41" customWidth="1"/>
    <col min="14072" max="14072" width="11.28515625" style="41" customWidth="1"/>
    <col min="14073" max="14073" width="12" style="41" customWidth="1"/>
    <col min="14074" max="14075" width="10.28515625" style="41" customWidth="1"/>
    <col min="14076" max="14076" width="12.7109375" style="41" customWidth="1"/>
    <col min="14077" max="14321" width="8.85546875" style="41"/>
    <col min="14322" max="14322" width="62.140625" style="41" customWidth="1"/>
    <col min="14323" max="14325" width="11" style="41" customWidth="1"/>
    <col min="14326" max="14327" width="11.42578125" style="41" customWidth="1"/>
    <col min="14328" max="14328" width="11.28515625" style="41" customWidth="1"/>
    <col min="14329" max="14329" width="12" style="41" customWidth="1"/>
    <col min="14330" max="14331" width="10.28515625" style="41" customWidth="1"/>
    <col min="14332" max="14332" width="12.7109375" style="41" customWidth="1"/>
    <col min="14333" max="14577" width="8.85546875" style="41"/>
    <col min="14578" max="14578" width="62.140625" style="41" customWidth="1"/>
    <col min="14579" max="14581" width="11" style="41" customWidth="1"/>
    <col min="14582" max="14583" width="11.42578125" style="41" customWidth="1"/>
    <col min="14584" max="14584" width="11.28515625" style="41" customWidth="1"/>
    <col min="14585" max="14585" width="12" style="41" customWidth="1"/>
    <col min="14586" max="14587" width="10.28515625" style="41" customWidth="1"/>
    <col min="14588" max="14588" width="12.7109375" style="41" customWidth="1"/>
    <col min="14589" max="14833" width="8.85546875" style="41"/>
    <col min="14834" max="14834" width="62.140625" style="41" customWidth="1"/>
    <col min="14835" max="14837" width="11" style="41" customWidth="1"/>
    <col min="14838" max="14839" width="11.42578125" style="41" customWidth="1"/>
    <col min="14840" max="14840" width="11.28515625" style="41" customWidth="1"/>
    <col min="14841" max="14841" width="12" style="41" customWidth="1"/>
    <col min="14842" max="14843" width="10.28515625" style="41" customWidth="1"/>
    <col min="14844" max="14844" width="12.7109375" style="41" customWidth="1"/>
    <col min="14845" max="15089" width="8.85546875" style="41"/>
    <col min="15090" max="15090" width="62.140625" style="41" customWidth="1"/>
    <col min="15091" max="15093" width="11" style="41" customWidth="1"/>
    <col min="15094" max="15095" width="11.42578125" style="41" customWidth="1"/>
    <col min="15096" max="15096" width="11.28515625" style="41" customWidth="1"/>
    <col min="15097" max="15097" width="12" style="41" customWidth="1"/>
    <col min="15098" max="15099" width="10.28515625" style="41" customWidth="1"/>
    <col min="15100" max="15100" width="12.7109375" style="41" customWidth="1"/>
    <col min="15101" max="15345" width="8.85546875" style="41"/>
    <col min="15346" max="15346" width="62.140625" style="41" customWidth="1"/>
    <col min="15347" max="15349" width="11" style="41" customWidth="1"/>
    <col min="15350" max="15351" width="11.42578125" style="41" customWidth="1"/>
    <col min="15352" max="15352" width="11.28515625" style="41" customWidth="1"/>
    <col min="15353" max="15353" width="12" style="41" customWidth="1"/>
    <col min="15354" max="15355" width="10.28515625" style="41" customWidth="1"/>
    <col min="15356" max="15356" width="12.7109375" style="41" customWidth="1"/>
    <col min="15357" max="15601" width="8.85546875" style="41"/>
    <col min="15602" max="15602" width="62.140625" style="41" customWidth="1"/>
    <col min="15603" max="15605" width="11" style="41" customWidth="1"/>
    <col min="15606" max="15607" width="11.42578125" style="41" customWidth="1"/>
    <col min="15608" max="15608" width="11.28515625" style="41" customWidth="1"/>
    <col min="15609" max="15609" width="12" style="41" customWidth="1"/>
    <col min="15610" max="15611" width="10.28515625" style="41" customWidth="1"/>
    <col min="15612" max="15612" width="12.7109375" style="41" customWidth="1"/>
    <col min="15613" max="15857" width="8.85546875" style="41"/>
    <col min="15858" max="15858" width="62.140625" style="41" customWidth="1"/>
    <col min="15859" max="15861" width="11" style="41" customWidth="1"/>
    <col min="15862" max="15863" width="11.42578125" style="41" customWidth="1"/>
    <col min="15864" max="15864" width="11.28515625" style="41" customWidth="1"/>
    <col min="15865" max="15865" width="12" style="41" customWidth="1"/>
    <col min="15866" max="15867" width="10.28515625" style="41" customWidth="1"/>
    <col min="15868" max="15868" width="12.7109375" style="41" customWidth="1"/>
    <col min="15869" max="16113" width="8.85546875" style="41"/>
    <col min="16114" max="16114" width="62.140625" style="41" customWidth="1"/>
    <col min="16115" max="16117" width="11" style="41" customWidth="1"/>
    <col min="16118" max="16119" width="11.42578125" style="41" customWidth="1"/>
    <col min="16120" max="16120" width="11.28515625" style="41" customWidth="1"/>
    <col min="16121" max="16121" width="12" style="41" customWidth="1"/>
    <col min="16122" max="16123" width="10.28515625" style="41" customWidth="1"/>
    <col min="16124" max="16124" width="12.7109375" style="41" customWidth="1"/>
    <col min="16125" max="16384" width="8.85546875" style="41"/>
  </cols>
  <sheetData>
    <row r="1" spans="1:9" s="232" customFormat="1" ht="26.45" customHeight="1" thickBot="1">
      <c r="A1" s="231" t="s">
        <v>30</v>
      </c>
    </row>
    <row r="2" spans="1:9" ht="42.6" customHeight="1" thickBot="1">
      <c r="A2" s="104" t="s">
        <v>27</v>
      </c>
      <c r="B2" s="39" t="s">
        <v>114</v>
      </c>
      <c r="C2" s="114" t="s">
        <v>68</v>
      </c>
      <c r="D2" s="129" t="s">
        <v>75</v>
      </c>
      <c r="E2" s="195" t="s">
        <v>97</v>
      </c>
      <c r="F2" s="32" t="s">
        <v>98</v>
      </c>
      <c r="G2" s="40" t="s">
        <v>99</v>
      </c>
      <c r="H2" s="211" t="s">
        <v>100</v>
      </c>
    </row>
    <row r="3" spans="1:9" ht="20.45" customHeight="1">
      <c r="A3" s="106" t="s">
        <v>28</v>
      </c>
      <c r="B3" s="43">
        <v>655</v>
      </c>
      <c r="C3" s="42">
        <v>536</v>
      </c>
      <c r="D3" s="130">
        <v>507</v>
      </c>
      <c r="E3" s="196">
        <v>523</v>
      </c>
      <c r="F3" s="44">
        <f t="shared" ref="F3:F15" si="0">E3/D3-1</f>
        <v>3.155818540433919E-2</v>
      </c>
      <c r="G3" s="47">
        <f t="shared" ref="G3:G15" si="1">E3/C3-1</f>
        <v>-2.4253731343283569E-2</v>
      </c>
      <c r="H3" s="212">
        <f>E3/B3-1</f>
        <v>-0.20152671755725193</v>
      </c>
    </row>
    <row r="4" spans="1:9" ht="20.45" customHeight="1">
      <c r="A4" s="107" t="s">
        <v>25</v>
      </c>
      <c r="B4" s="45">
        <v>298</v>
      </c>
      <c r="C4" s="46">
        <v>216</v>
      </c>
      <c r="D4" s="131">
        <v>212</v>
      </c>
      <c r="E4" s="197">
        <v>209</v>
      </c>
      <c r="F4" s="44">
        <f t="shared" si="0"/>
        <v>-1.4150943396226467E-2</v>
      </c>
      <c r="G4" s="47">
        <f t="shared" si="1"/>
        <v>-3.240740740740744E-2</v>
      </c>
      <c r="H4" s="212">
        <f>E4/B4-1</f>
        <v>-0.29865771812080533</v>
      </c>
    </row>
    <row r="5" spans="1:9" s="51" customFormat="1" ht="18" hidden="1" customHeight="1" outlineLevel="1">
      <c r="A5" s="48" t="s">
        <v>58</v>
      </c>
      <c r="B5" s="50">
        <v>0.45496183206106872</v>
      </c>
      <c r="C5" s="115">
        <v>0.40298507462686567</v>
      </c>
      <c r="D5" s="132">
        <v>0.4181459566074951</v>
      </c>
      <c r="E5" s="198">
        <f>E4/$E$3</f>
        <v>0.39961759082217974</v>
      </c>
      <c r="F5" s="49">
        <f t="shared" si="0"/>
        <v>-4.431076157148528E-2</v>
      </c>
      <c r="G5" s="143">
        <f t="shared" si="1"/>
        <v>-8.3563487005169357E-3</v>
      </c>
      <c r="H5" s="213">
        <f>E5/B5-1</f>
        <v>-0.1216458993673567</v>
      </c>
      <c r="I5" s="31"/>
    </row>
    <row r="6" spans="1:9" ht="18" customHeight="1" collapsed="1">
      <c r="A6" s="105" t="s">
        <v>57</v>
      </c>
      <c r="B6" s="52">
        <v>280</v>
      </c>
      <c r="C6" s="53">
        <v>201</v>
      </c>
      <c r="D6" s="133">
        <v>196</v>
      </c>
      <c r="E6" s="199">
        <v>194</v>
      </c>
      <c r="F6" s="54">
        <f t="shared" si="0"/>
        <v>-1.0204081632653073E-2</v>
      </c>
      <c r="G6" s="144">
        <f t="shared" si="1"/>
        <v>-3.4825870646766122E-2</v>
      </c>
      <c r="H6" s="214">
        <f>E6/B6-1</f>
        <v>-0.30714285714285716</v>
      </c>
    </row>
    <row r="7" spans="1:9" s="58" customFormat="1" ht="18" hidden="1" customHeight="1" outlineLevel="1">
      <c r="A7" s="48" t="s">
        <v>59</v>
      </c>
      <c r="B7" s="55">
        <v>0.93959731543624159</v>
      </c>
      <c r="C7" s="56">
        <v>0.93055555555555558</v>
      </c>
      <c r="D7" s="78">
        <v>0.91981132075471694</v>
      </c>
      <c r="E7" s="200">
        <f>E6/$E$4</f>
        <v>0.92822966507177029</v>
      </c>
      <c r="F7" s="57">
        <f t="shared" si="0"/>
        <v>9.1522512575143988E-3</v>
      </c>
      <c r="G7" s="146">
        <f t="shared" si="1"/>
        <v>-2.4994644004856514E-3</v>
      </c>
      <c r="H7" s="215">
        <f>E7/B7-1</f>
        <v>-1.2098427887901608E-2</v>
      </c>
    </row>
    <row r="8" spans="1:9" ht="18" customHeight="1" collapsed="1">
      <c r="A8" s="108" t="s">
        <v>77</v>
      </c>
      <c r="B8" s="59">
        <v>0</v>
      </c>
      <c r="C8" s="60">
        <v>2</v>
      </c>
      <c r="D8" s="134">
        <v>2</v>
      </c>
      <c r="E8" s="201">
        <v>2</v>
      </c>
      <c r="F8" s="57">
        <f t="shared" si="0"/>
        <v>0</v>
      </c>
      <c r="G8" s="146">
        <f t="shared" si="1"/>
        <v>0</v>
      </c>
      <c r="H8" s="215" t="s">
        <v>62</v>
      </c>
    </row>
    <row r="9" spans="1:9" s="58" customFormat="1" ht="18" hidden="1" customHeight="1" outlineLevel="1">
      <c r="A9" s="48" t="s">
        <v>59</v>
      </c>
      <c r="B9" s="55">
        <v>0</v>
      </c>
      <c r="C9" s="56">
        <v>9.2592592592592587E-3</v>
      </c>
      <c r="D9" s="78">
        <v>9.433962264150943E-3</v>
      </c>
      <c r="E9" s="200">
        <f>E8/$E$4</f>
        <v>9.5693779904306216E-3</v>
      </c>
      <c r="F9" s="57">
        <f t="shared" si="0"/>
        <v>1.4354066985645897E-2</v>
      </c>
      <c r="G9" s="146">
        <f t="shared" si="1"/>
        <v>3.3492822966507241E-2</v>
      </c>
      <c r="H9" s="216" t="s">
        <v>62</v>
      </c>
    </row>
    <row r="10" spans="1:9" ht="18" customHeight="1" collapsed="1">
      <c r="A10" s="108" t="s">
        <v>26</v>
      </c>
      <c r="B10" s="59">
        <v>10</v>
      </c>
      <c r="C10" s="60">
        <v>9</v>
      </c>
      <c r="D10" s="134">
        <v>10</v>
      </c>
      <c r="E10" s="201">
        <v>9</v>
      </c>
      <c r="F10" s="57">
        <f t="shared" si="0"/>
        <v>-9.9999999999999978E-2</v>
      </c>
      <c r="G10" s="146">
        <f t="shared" si="1"/>
        <v>0</v>
      </c>
      <c r="H10" s="215">
        <f t="shared" ref="H10:H21" si="2">E10/B10-1</f>
        <v>-9.9999999999999978E-2</v>
      </c>
    </row>
    <row r="11" spans="1:9" s="58" customFormat="1" ht="18" hidden="1" customHeight="1" outlineLevel="1">
      <c r="A11" s="48" t="s">
        <v>59</v>
      </c>
      <c r="B11" s="55">
        <v>3.3557046979865772E-2</v>
      </c>
      <c r="C11" s="56">
        <v>4.1666666666666664E-2</v>
      </c>
      <c r="D11" s="78">
        <v>4.716981132075472E-2</v>
      </c>
      <c r="E11" s="200">
        <f>E10/$E$4</f>
        <v>4.3062200956937802E-2</v>
      </c>
      <c r="F11" s="57">
        <f t="shared" si="0"/>
        <v>-8.7081339712918648E-2</v>
      </c>
      <c r="G11" s="146">
        <f t="shared" si="1"/>
        <v>3.3492822966507241E-2</v>
      </c>
      <c r="H11" s="217">
        <f t="shared" si="2"/>
        <v>0.28325358851674642</v>
      </c>
    </row>
    <row r="12" spans="1:9" ht="18" customHeight="1" collapsed="1">
      <c r="A12" s="108" t="s">
        <v>31</v>
      </c>
      <c r="B12" s="59">
        <v>3</v>
      </c>
      <c r="C12" s="60">
        <v>3</v>
      </c>
      <c r="D12" s="134">
        <v>3</v>
      </c>
      <c r="E12" s="201">
        <v>3</v>
      </c>
      <c r="F12" s="57">
        <f t="shared" si="0"/>
        <v>0</v>
      </c>
      <c r="G12" s="146">
        <f t="shared" si="1"/>
        <v>0</v>
      </c>
      <c r="H12" s="215">
        <f t="shared" si="2"/>
        <v>0</v>
      </c>
    </row>
    <row r="13" spans="1:9" s="58" customFormat="1" ht="18" hidden="1" customHeight="1" outlineLevel="1">
      <c r="A13" s="48" t="s">
        <v>59</v>
      </c>
      <c r="B13" s="55">
        <v>1.0067114093959731E-2</v>
      </c>
      <c r="C13" s="56">
        <v>1.3888888888888888E-2</v>
      </c>
      <c r="D13" s="78">
        <v>1.4150943396226415E-2</v>
      </c>
      <c r="E13" s="200">
        <f>E12/$E$4</f>
        <v>1.4354066985645933E-2</v>
      </c>
      <c r="F13" s="57">
        <f t="shared" si="0"/>
        <v>1.4354066985645897E-2</v>
      </c>
      <c r="G13" s="146">
        <f t="shared" si="1"/>
        <v>3.3492822966507241E-2</v>
      </c>
      <c r="H13" s="217">
        <f t="shared" si="2"/>
        <v>0.42583732057416279</v>
      </c>
    </row>
    <row r="14" spans="1:9" ht="18" customHeight="1" collapsed="1">
      <c r="A14" s="128" t="s">
        <v>78</v>
      </c>
      <c r="B14" s="59">
        <v>4</v>
      </c>
      <c r="C14" s="60">
        <v>1</v>
      </c>
      <c r="D14" s="134">
        <v>1</v>
      </c>
      <c r="E14" s="201">
        <v>1</v>
      </c>
      <c r="F14" s="57">
        <f t="shared" si="0"/>
        <v>0</v>
      </c>
      <c r="G14" s="146">
        <f t="shared" si="1"/>
        <v>0</v>
      </c>
      <c r="H14" s="215">
        <f t="shared" si="2"/>
        <v>-0.75</v>
      </c>
    </row>
    <row r="15" spans="1:9" s="58" customFormat="1" ht="18" hidden="1" customHeight="1" outlineLevel="1">
      <c r="A15" s="65" t="s">
        <v>59</v>
      </c>
      <c r="B15" s="55">
        <v>1.3422818791946308E-2</v>
      </c>
      <c r="C15" s="56">
        <v>4.6296296296296294E-3</v>
      </c>
      <c r="D15" s="78">
        <v>4.7169811320754715E-3</v>
      </c>
      <c r="E15" s="200">
        <f>E14/$E$4</f>
        <v>4.7846889952153108E-3</v>
      </c>
      <c r="F15" s="57">
        <f t="shared" si="0"/>
        <v>1.4354066985645897E-2</v>
      </c>
      <c r="G15" s="146">
        <f t="shared" si="1"/>
        <v>3.3492822966507241E-2</v>
      </c>
      <c r="H15" s="215">
        <f t="shared" si="2"/>
        <v>-0.64354066985645941</v>
      </c>
    </row>
    <row r="16" spans="1:9" ht="18" customHeight="1" collapsed="1">
      <c r="A16" s="128" t="s">
        <v>76</v>
      </c>
      <c r="B16" s="62">
        <v>1</v>
      </c>
      <c r="C16" s="63">
        <v>0</v>
      </c>
      <c r="D16" s="120">
        <v>0</v>
      </c>
      <c r="E16" s="202">
        <v>0</v>
      </c>
      <c r="F16" s="64" t="s">
        <v>86</v>
      </c>
      <c r="G16" s="147" t="s">
        <v>86</v>
      </c>
      <c r="H16" s="218">
        <f t="shared" si="2"/>
        <v>-1</v>
      </c>
    </row>
    <row r="17" spans="1:9" s="58" customFormat="1" ht="18" hidden="1" customHeight="1" outlineLevel="1">
      <c r="A17" s="65" t="s">
        <v>59</v>
      </c>
      <c r="B17" s="55">
        <v>3.3557046979865771E-3</v>
      </c>
      <c r="C17" s="56">
        <f>C16/$C$4</f>
        <v>0</v>
      </c>
      <c r="D17" s="78">
        <v>0</v>
      </c>
      <c r="E17" s="200">
        <f>E16/$E$4</f>
        <v>0</v>
      </c>
      <c r="F17" s="61" t="s">
        <v>86</v>
      </c>
      <c r="G17" s="145" t="s">
        <v>62</v>
      </c>
      <c r="H17" s="217">
        <f t="shared" si="2"/>
        <v>-1</v>
      </c>
    </row>
    <row r="18" spans="1:9" ht="18" hidden="1" customHeight="1" outlineLevel="1">
      <c r="A18" s="66" t="s">
        <v>32</v>
      </c>
      <c r="B18" s="67">
        <f>SUM(B7,B13,B11,B9,B17,B15)</f>
        <v>1</v>
      </c>
      <c r="C18" s="68">
        <f>SUM(C7,C13,C11,C9,C17,C15)</f>
        <v>1</v>
      </c>
      <c r="D18" s="135">
        <v>0.99528301886792458</v>
      </c>
      <c r="E18" s="203">
        <f>SUM(E7,E13,E11,E9,E17,E15)</f>
        <v>1</v>
      </c>
      <c r="F18" s="141">
        <f t="shared" ref="F18:F32" si="3">E18/D18-1</f>
        <v>4.7393364928909332E-3</v>
      </c>
      <c r="G18" s="148">
        <f>E18/C18-1</f>
        <v>0</v>
      </c>
      <c r="H18" s="219">
        <f t="shared" si="2"/>
        <v>0</v>
      </c>
    </row>
    <row r="19" spans="1:9" ht="18" customHeight="1" collapsed="1">
      <c r="A19" s="109" t="s">
        <v>39</v>
      </c>
      <c r="B19" s="69">
        <v>72141.38</v>
      </c>
      <c r="C19" s="70">
        <v>73158.19</v>
      </c>
      <c r="D19" s="136">
        <v>78293.78</v>
      </c>
      <c r="E19" s="204">
        <v>78311.010000000009</v>
      </c>
      <c r="F19" s="44">
        <f t="shared" si="3"/>
        <v>2.200685673883207E-4</v>
      </c>
      <c r="G19" s="47">
        <f>E19/C19-1</f>
        <v>7.0433945946448473E-2</v>
      </c>
      <c r="H19" s="212">
        <f t="shared" si="2"/>
        <v>8.5521374833694708E-2</v>
      </c>
    </row>
    <row r="20" spans="1:9" ht="18" customHeight="1">
      <c r="A20" s="110" t="s">
        <v>56</v>
      </c>
      <c r="B20" s="71">
        <v>70347.13</v>
      </c>
      <c r="C20" s="72">
        <v>71914.17</v>
      </c>
      <c r="D20" s="137">
        <v>77336.03</v>
      </c>
      <c r="E20" s="205">
        <v>77486.11</v>
      </c>
      <c r="F20" s="49">
        <f t="shared" si="3"/>
        <v>1.9406219843454142E-3</v>
      </c>
      <c r="G20" s="143">
        <f>E20/C20-1</f>
        <v>7.7480418671313389E-2</v>
      </c>
      <c r="H20" s="213">
        <f t="shared" si="2"/>
        <v>0.10148217844850249</v>
      </c>
    </row>
    <row r="21" spans="1:9" s="58" customFormat="1" ht="18" hidden="1" customHeight="1" outlineLevel="1">
      <c r="A21" s="48" t="s">
        <v>60</v>
      </c>
      <c r="B21" s="55">
        <v>0.97512869867474117</v>
      </c>
      <c r="C21" s="56">
        <v>0.98299547870170101</v>
      </c>
      <c r="D21" s="78">
        <v>0.98776722748601486</v>
      </c>
      <c r="E21" s="200">
        <f>E20/$E$19</f>
        <v>0.9894663598388016</v>
      </c>
      <c r="F21" s="57">
        <f t="shared" si="3"/>
        <v>1.7201748605399914E-3</v>
      </c>
      <c r="G21" s="222">
        <f>E21/C21-1</f>
        <v>6.5828188199268389E-3</v>
      </c>
      <c r="H21" s="217">
        <f t="shared" si="2"/>
        <v>1.4703352679032111E-2</v>
      </c>
    </row>
    <row r="22" spans="1:9" ht="18" customHeight="1" collapsed="1">
      <c r="A22" s="108" t="s">
        <v>36</v>
      </c>
      <c r="B22" s="73">
        <v>5.41</v>
      </c>
      <c r="C22" s="74">
        <v>0</v>
      </c>
      <c r="D22" s="138">
        <v>52.290000000000006</v>
      </c>
      <c r="E22" s="206">
        <v>588.81999999999994</v>
      </c>
      <c r="F22" s="61">
        <f t="shared" si="3"/>
        <v>10.260661694396632</v>
      </c>
      <c r="G22" s="145" t="s">
        <v>62</v>
      </c>
      <c r="H22" s="215">
        <f>E22/B22-1</f>
        <v>107.83918669131236</v>
      </c>
    </row>
    <row r="23" spans="1:9" s="58" customFormat="1" ht="18" hidden="1" customHeight="1" outlineLevel="1">
      <c r="A23" s="48" t="s">
        <v>60</v>
      </c>
      <c r="B23" s="55">
        <v>7.4991634482179294E-5</v>
      </c>
      <c r="C23" s="56">
        <v>0</v>
      </c>
      <c r="D23" s="78">
        <v>6.6786914618249382E-4</v>
      </c>
      <c r="E23" s="200">
        <f>E22/$E$19</f>
        <v>7.5189938170890638E-3</v>
      </c>
      <c r="F23" s="61">
        <f t="shared" si="3"/>
        <v>10.25818412194552</v>
      </c>
      <c r="G23" s="145" t="s">
        <v>62</v>
      </c>
      <c r="H23" s="215">
        <f>E23/B23-1</f>
        <v>99.264434413359083</v>
      </c>
    </row>
    <row r="24" spans="1:9" ht="18" customHeight="1" collapsed="1">
      <c r="A24" s="108" t="s">
        <v>34</v>
      </c>
      <c r="B24" s="117">
        <v>1478.26</v>
      </c>
      <c r="C24" s="118">
        <v>1136.9000000000001</v>
      </c>
      <c r="D24" s="139">
        <v>533.30000000000007</v>
      </c>
      <c r="E24" s="207">
        <v>38.119999999999997</v>
      </c>
      <c r="F24" s="57">
        <f t="shared" si="3"/>
        <v>-0.92852053253328337</v>
      </c>
      <c r="G24" s="146">
        <f t="shared" ref="G24:G32" si="4">E24/C24-1</f>
        <v>-0.96647022605330279</v>
      </c>
      <c r="H24" s="217">
        <f t="shared" ref="H24:H32" si="5">E24/B24-1</f>
        <v>-0.97421292600760356</v>
      </c>
      <c r="I24" s="228"/>
    </row>
    <row r="25" spans="1:9" s="58" customFormat="1" ht="18" hidden="1" customHeight="1" outlineLevel="1">
      <c r="A25" s="48" t="s">
        <v>60</v>
      </c>
      <c r="B25" s="55">
        <v>2.0491152234681398E-2</v>
      </c>
      <c r="C25" s="56">
        <v>1.5540296992038759E-2</v>
      </c>
      <c r="D25" s="78">
        <v>6.8115244914730144E-3</v>
      </c>
      <c r="E25" s="200">
        <f>E24/$E$19</f>
        <v>4.8677701896578774E-4</v>
      </c>
      <c r="F25" s="57">
        <f t="shared" si="3"/>
        <v>-0.92853625945628504</v>
      </c>
      <c r="G25" s="146">
        <f t="shared" si="4"/>
        <v>-0.96867646614378333</v>
      </c>
      <c r="H25" s="217">
        <f t="shared" si="5"/>
        <v>-0.97624452674057471</v>
      </c>
    </row>
    <row r="26" spans="1:9" ht="18" customHeight="1" collapsed="1">
      <c r="A26" s="108" t="s">
        <v>33</v>
      </c>
      <c r="B26" s="117">
        <v>98.18</v>
      </c>
      <c r="C26" s="118">
        <v>22.44</v>
      </c>
      <c r="D26" s="139">
        <v>326.79000000000002</v>
      </c>
      <c r="E26" s="207">
        <v>11.43</v>
      </c>
      <c r="F26" s="57">
        <f t="shared" si="3"/>
        <v>-0.96502340952905541</v>
      </c>
      <c r="G26" s="146">
        <f t="shared" si="4"/>
        <v>-0.4906417112299466</v>
      </c>
      <c r="H26" s="217">
        <f t="shared" si="5"/>
        <v>-0.88358117742921172</v>
      </c>
      <c r="I26" s="228"/>
    </row>
    <row r="27" spans="1:9" s="58" customFormat="1" ht="18" hidden="1" customHeight="1" outlineLevel="1">
      <c r="A27" s="48" t="s">
        <v>60</v>
      </c>
      <c r="B27" s="55">
        <v>1.3609387566470173E-3</v>
      </c>
      <c r="C27" s="56">
        <v>3.0673257498579448E-4</v>
      </c>
      <c r="D27" s="78">
        <v>4.1738947844899045E-3</v>
      </c>
      <c r="E27" s="200">
        <f>E26/$E$19</f>
        <v>1.4595648811067561E-4</v>
      </c>
      <c r="F27" s="57">
        <f t="shared" si="3"/>
        <v>-0.96503110508366274</v>
      </c>
      <c r="G27" s="146">
        <f t="shared" si="4"/>
        <v>-0.52415719746285439</v>
      </c>
      <c r="H27" s="217">
        <f t="shared" si="5"/>
        <v>-0.8927530813581408</v>
      </c>
    </row>
    <row r="28" spans="1:9" ht="18" customHeight="1" collapsed="1">
      <c r="A28" s="142" t="s">
        <v>79</v>
      </c>
      <c r="B28" s="73">
        <v>131</v>
      </c>
      <c r="C28" s="74">
        <v>0.11</v>
      </c>
      <c r="D28" s="138">
        <v>43.61</v>
      </c>
      <c r="E28" s="206">
        <v>5.62</v>
      </c>
      <c r="F28" s="57">
        <f t="shared" si="3"/>
        <v>-0.87113047466177485</v>
      </c>
      <c r="G28" s="146">
        <f t="shared" si="4"/>
        <v>50.090909090909093</v>
      </c>
      <c r="H28" s="217">
        <f t="shared" si="5"/>
        <v>-0.95709923664122143</v>
      </c>
      <c r="I28" s="228"/>
    </row>
    <row r="29" spans="1:9" s="58" customFormat="1" ht="18" hidden="1" customHeight="1" outlineLevel="1">
      <c r="A29" s="48" t="s">
        <v>60</v>
      </c>
      <c r="B29" s="55">
        <v>1.8158787647255983E-3</v>
      </c>
      <c r="C29" s="56">
        <v>1.5035910538519336E-6</v>
      </c>
      <c r="D29" s="78">
        <v>5.5700465605313732E-4</v>
      </c>
      <c r="E29" s="200">
        <f>E28/$E$19</f>
        <v>7.1765132386876365E-5</v>
      </c>
      <c r="F29" s="57">
        <f t="shared" si="3"/>
        <v>-0.87115882855379567</v>
      </c>
      <c r="G29" s="146">
        <f t="shared" si="4"/>
        <v>46.729156277584138</v>
      </c>
      <c r="H29" s="217">
        <f t="shared" si="5"/>
        <v>-0.96047911689868737</v>
      </c>
    </row>
    <row r="30" spans="1:9" ht="18" customHeight="1" collapsed="1" thickBot="1">
      <c r="A30" s="111" t="s">
        <v>35</v>
      </c>
      <c r="B30" s="75">
        <v>45.33</v>
      </c>
      <c r="C30" s="76">
        <v>72.459999999999994</v>
      </c>
      <c r="D30" s="140">
        <v>1.08</v>
      </c>
      <c r="E30" s="208">
        <v>53.25</v>
      </c>
      <c r="F30" s="77">
        <f t="shared" si="3"/>
        <v>48.30555555555555</v>
      </c>
      <c r="G30" s="149">
        <f t="shared" si="4"/>
        <v>-0.26511178581286221</v>
      </c>
      <c r="H30" s="220">
        <f t="shared" si="5"/>
        <v>0.17471872931833232</v>
      </c>
    </row>
    <row r="31" spans="1:9" s="58" customFormat="1" ht="18" hidden="1" customHeight="1" outlineLevel="1">
      <c r="A31" s="65" t="s">
        <v>60</v>
      </c>
      <c r="B31" s="55">
        <v>6.28349499274896E-4</v>
      </c>
      <c r="C31" s="56">
        <v>9.9045643420101002E-4</v>
      </c>
      <c r="D31" s="78">
        <v>1.3794199232684897E-5</v>
      </c>
      <c r="E31" s="200">
        <f>E30/$E$19</f>
        <v>6.7998101416390862E-4</v>
      </c>
      <c r="F31" s="57">
        <f t="shared" si="3"/>
        <v>48.294707339931428</v>
      </c>
      <c r="G31" s="146">
        <f t="shared" si="4"/>
        <v>-0.3134670131024575</v>
      </c>
      <c r="H31" s="217">
        <f t="shared" si="5"/>
        <v>8.2170058142155611E-2</v>
      </c>
    </row>
    <row r="32" spans="1:9" ht="18" hidden="1" customHeight="1" outlineLevel="1" thickBot="1">
      <c r="A32" s="79" t="s">
        <v>32</v>
      </c>
      <c r="B32" s="80">
        <v>0.99950000956455232</v>
      </c>
      <c r="C32" s="81">
        <v>0.99983446829398048</v>
      </c>
      <c r="D32" s="82">
        <v>0.99999131476344605</v>
      </c>
      <c r="E32" s="209">
        <f>SUM(E21,E27,E25,E23,E29,E31)</f>
        <v>0.9983698333095179</v>
      </c>
      <c r="F32" s="116">
        <f t="shared" si="3"/>
        <v>-1.6214955370004169E-3</v>
      </c>
      <c r="G32" s="210">
        <f t="shared" si="4"/>
        <v>-1.4648774681289556E-3</v>
      </c>
      <c r="H32" s="221">
        <f t="shared" si="5"/>
        <v>-1.130741615026909E-3</v>
      </c>
    </row>
    <row r="33" spans="1:8" s="24" customFormat="1" ht="18" customHeight="1" collapsed="1">
      <c r="A33" s="233" t="s">
        <v>38</v>
      </c>
      <c r="B33" s="233"/>
      <c r="C33" s="233"/>
      <c r="D33" s="233"/>
      <c r="E33" s="233"/>
      <c r="F33" s="233"/>
      <c r="G33" s="233"/>
      <c r="H33" s="233"/>
    </row>
    <row r="34" spans="1:8" s="83" customFormat="1" ht="21.6" customHeight="1" collapsed="1">
      <c r="A34" s="234" t="s">
        <v>80</v>
      </c>
      <c r="B34" s="234"/>
      <c r="C34" s="234"/>
      <c r="D34" s="234"/>
      <c r="E34" s="234"/>
      <c r="F34" s="234"/>
      <c r="G34" s="234"/>
      <c r="H34" s="234"/>
    </row>
    <row r="35" spans="1:8" ht="21.6" customHeight="1">
      <c r="A35" s="119"/>
      <c r="B35" s="119"/>
      <c r="C35" s="119"/>
      <c r="D35" s="119"/>
      <c r="E35" s="119"/>
      <c r="F35" s="119"/>
    </row>
    <row r="115" spans="1:1">
      <c r="A115" s="41" t="s">
        <v>63</v>
      </c>
    </row>
  </sheetData>
  <mergeCells count="3">
    <mergeCell ref="A1:XFD1"/>
    <mergeCell ref="A33:H33"/>
    <mergeCell ref="A34:H34"/>
  </mergeCells>
  <conditionalFormatting sqref="G3:H32">
    <cfRule type="cellIs" dxfId="7" priority="5" operator="lessThan">
      <formula>0</formula>
    </cfRule>
  </conditionalFormatting>
  <conditionalFormatting sqref="F3:F32">
    <cfRule type="cellIs" dxfId="6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L24"/>
  <sheetViews>
    <sheetView zoomScaleNormal="100" workbookViewId="0">
      <selection sqref="A1:XFD1"/>
    </sheetView>
  </sheetViews>
  <sheetFormatPr defaultColWidth="9.140625" defaultRowHeight="12.75" outlineLevelRow="1" outlineLevelCol="1"/>
  <cols>
    <col min="1" max="1" width="12.7109375" style="2" customWidth="1"/>
    <col min="2" max="2" width="14" style="1" customWidth="1"/>
    <col min="3" max="3" width="14" style="1" hidden="1" customWidth="1" outlineLevel="1"/>
    <col min="4" max="4" width="19.28515625" style="1" hidden="1" customWidth="1" outlineLevel="1"/>
    <col min="5" max="6" width="19.5703125" style="1" hidden="1" customWidth="1" outlineLevel="1"/>
    <col min="7" max="7" width="18" style="1" customWidth="1" collapsed="1"/>
    <col min="8" max="9" width="12.85546875" style="1" customWidth="1"/>
    <col min="10" max="20" width="10.140625" style="1" customWidth="1"/>
    <col min="21" max="21" width="10.5703125" style="1" customWidth="1"/>
    <col min="22" max="248" width="9.140625" style="1"/>
    <col min="249" max="249" width="10.28515625" style="1" customWidth="1"/>
    <col min="250" max="250" width="10.7109375" style="1" customWidth="1"/>
    <col min="251" max="251" width="17.7109375" style="1" customWidth="1"/>
    <col min="252" max="252" width="16" style="1" customWidth="1"/>
    <col min="253" max="253" width="14.42578125" style="1" customWidth="1"/>
    <col min="254" max="266" width="11.7109375" style="1" customWidth="1"/>
    <col min="267" max="504" width="9.140625" style="1"/>
    <col min="505" max="505" width="10.28515625" style="1" customWidth="1"/>
    <col min="506" max="506" width="10.7109375" style="1" customWidth="1"/>
    <col min="507" max="507" width="17.7109375" style="1" customWidth="1"/>
    <col min="508" max="508" width="16" style="1" customWidth="1"/>
    <col min="509" max="509" width="14.42578125" style="1" customWidth="1"/>
    <col min="510" max="522" width="11.7109375" style="1" customWidth="1"/>
    <col min="523" max="760" width="9.140625" style="1"/>
    <col min="761" max="761" width="10.28515625" style="1" customWidth="1"/>
    <col min="762" max="762" width="10.7109375" style="1" customWidth="1"/>
    <col min="763" max="763" width="17.7109375" style="1" customWidth="1"/>
    <col min="764" max="764" width="16" style="1" customWidth="1"/>
    <col min="765" max="765" width="14.42578125" style="1" customWidth="1"/>
    <col min="766" max="778" width="11.7109375" style="1" customWidth="1"/>
    <col min="779" max="1016" width="9.140625" style="1"/>
    <col min="1017" max="1017" width="10.28515625" style="1" customWidth="1"/>
    <col min="1018" max="1018" width="10.7109375" style="1" customWidth="1"/>
    <col min="1019" max="1019" width="17.7109375" style="1" customWidth="1"/>
    <col min="1020" max="1020" width="16" style="1" customWidth="1"/>
    <col min="1021" max="1021" width="14.42578125" style="1" customWidth="1"/>
    <col min="1022" max="1034" width="11.7109375" style="1" customWidth="1"/>
    <col min="1035" max="1272" width="9.140625" style="1"/>
    <col min="1273" max="1273" width="10.28515625" style="1" customWidth="1"/>
    <col min="1274" max="1274" width="10.7109375" style="1" customWidth="1"/>
    <col min="1275" max="1275" width="17.7109375" style="1" customWidth="1"/>
    <col min="1276" max="1276" width="16" style="1" customWidth="1"/>
    <col min="1277" max="1277" width="14.42578125" style="1" customWidth="1"/>
    <col min="1278" max="1290" width="11.7109375" style="1" customWidth="1"/>
    <col min="1291" max="1528" width="9.140625" style="1"/>
    <col min="1529" max="1529" width="10.28515625" style="1" customWidth="1"/>
    <col min="1530" max="1530" width="10.7109375" style="1" customWidth="1"/>
    <col min="1531" max="1531" width="17.7109375" style="1" customWidth="1"/>
    <col min="1532" max="1532" width="16" style="1" customWidth="1"/>
    <col min="1533" max="1533" width="14.42578125" style="1" customWidth="1"/>
    <col min="1534" max="1546" width="11.7109375" style="1" customWidth="1"/>
    <col min="1547" max="1784" width="9.140625" style="1"/>
    <col min="1785" max="1785" width="10.28515625" style="1" customWidth="1"/>
    <col min="1786" max="1786" width="10.7109375" style="1" customWidth="1"/>
    <col min="1787" max="1787" width="17.7109375" style="1" customWidth="1"/>
    <col min="1788" max="1788" width="16" style="1" customWidth="1"/>
    <col min="1789" max="1789" width="14.42578125" style="1" customWidth="1"/>
    <col min="1790" max="1802" width="11.7109375" style="1" customWidth="1"/>
    <col min="1803" max="2040" width="9.140625" style="1"/>
    <col min="2041" max="2041" width="10.28515625" style="1" customWidth="1"/>
    <col min="2042" max="2042" width="10.7109375" style="1" customWidth="1"/>
    <col min="2043" max="2043" width="17.7109375" style="1" customWidth="1"/>
    <col min="2044" max="2044" width="16" style="1" customWidth="1"/>
    <col min="2045" max="2045" width="14.42578125" style="1" customWidth="1"/>
    <col min="2046" max="2058" width="11.7109375" style="1" customWidth="1"/>
    <col min="2059" max="2296" width="9.140625" style="1"/>
    <col min="2297" max="2297" width="10.28515625" style="1" customWidth="1"/>
    <col min="2298" max="2298" width="10.7109375" style="1" customWidth="1"/>
    <col min="2299" max="2299" width="17.7109375" style="1" customWidth="1"/>
    <col min="2300" max="2300" width="16" style="1" customWidth="1"/>
    <col min="2301" max="2301" width="14.42578125" style="1" customWidth="1"/>
    <col min="2302" max="2314" width="11.7109375" style="1" customWidth="1"/>
    <col min="2315" max="2552" width="9.140625" style="1"/>
    <col min="2553" max="2553" width="10.28515625" style="1" customWidth="1"/>
    <col min="2554" max="2554" width="10.7109375" style="1" customWidth="1"/>
    <col min="2555" max="2555" width="17.7109375" style="1" customWidth="1"/>
    <col min="2556" max="2556" width="16" style="1" customWidth="1"/>
    <col min="2557" max="2557" width="14.42578125" style="1" customWidth="1"/>
    <col min="2558" max="2570" width="11.7109375" style="1" customWidth="1"/>
    <col min="2571" max="2808" width="9.140625" style="1"/>
    <col min="2809" max="2809" width="10.28515625" style="1" customWidth="1"/>
    <col min="2810" max="2810" width="10.7109375" style="1" customWidth="1"/>
    <col min="2811" max="2811" width="17.7109375" style="1" customWidth="1"/>
    <col min="2812" max="2812" width="16" style="1" customWidth="1"/>
    <col min="2813" max="2813" width="14.42578125" style="1" customWidth="1"/>
    <col min="2814" max="2826" width="11.7109375" style="1" customWidth="1"/>
    <col min="2827" max="3064" width="9.140625" style="1"/>
    <col min="3065" max="3065" width="10.28515625" style="1" customWidth="1"/>
    <col min="3066" max="3066" width="10.7109375" style="1" customWidth="1"/>
    <col min="3067" max="3067" width="17.7109375" style="1" customWidth="1"/>
    <col min="3068" max="3068" width="16" style="1" customWidth="1"/>
    <col min="3069" max="3069" width="14.42578125" style="1" customWidth="1"/>
    <col min="3070" max="3082" width="11.7109375" style="1" customWidth="1"/>
    <col min="3083" max="3320" width="9.140625" style="1"/>
    <col min="3321" max="3321" width="10.28515625" style="1" customWidth="1"/>
    <col min="3322" max="3322" width="10.7109375" style="1" customWidth="1"/>
    <col min="3323" max="3323" width="17.7109375" style="1" customWidth="1"/>
    <col min="3324" max="3324" width="16" style="1" customWidth="1"/>
    <col min="3325" max="3325" width="14.42578125" style="1" customWidth="1"/>
    <col min="3326" max="3338" width="11.7109375" style="1" customWidth="1"/>
    <col min="3339" max="3576" width="9.140625" style="1"/>
    <col min="3577" max="3577" width="10.28515625" style="1" customWidth="1"/>
    <col min="3578" max="3578" width="10.7109375" style="1" customWidth="1"/>
    <col min="3579" max="3579" width="17.7109375" style="1" customWidth="1"/>
    <col min="3580" max="3580" width="16" style="1" customWidth="1"/>
    <col min="3581" max="3581" width="14.42578125" style="1" customWidth="1"/>
    <col min="3582" max="3594" width="11.7109375" style="1" customWidth="1"/>
    <col min="3595" max="3832" width="9.140625" style="1"/>
    <col min="3833" max="3833" width="10.28515625" style="1" customWidth="1"/>
    <col min="3834" max="3834" width="10.7109375" style="1" customWidth="1"/>
    <col min="3835" max="3835" width="17.7109375" style="1" customWidth="1"/>
    <col min="3836" max="3836" width="16" style="1" customWidth="1"/>
    <col min="3837" max="3837" width="14.42578125" style="1" customWidth="1"/>
    <col min="3838" max="3850" width="11.7109375" style="1" customWidth="1"/>
    <col min="3851" max="4088" width="9.140625" style="1"/>
    <col min="4089" max="4089" width="10.28515625" style="1" customWidth="1"/>
    <col min="4090" max="4090" width="10.7109375" style="1" customWidth="1"/>
    <col min="4091" max="4091" width="17.7109375" style="1" customWidth="1"/>
    <col min="4092" max="4092" width="16" style="1" customWidth="1"/>
    <col min="4093" max="4093" width="14.42578125" style="1" customWidth="1"/>
    <col min="4094" max="4106" width="11.7109375" style="1" customWidth="1"/>
    <col min="4107" max="4344" width="9.140625" style="1"/>
    <col min="4345" max="4345" width="10.28515625" style="1" customWidth="1"/>
    <col min="4346" max="4346" width="10.7109375" style="1" customWidth="1"/>
    <col min="4347" max="4347" width="17.7109375" style="1" customWidth="1"/>
    <col min="4348" max="4348" width="16" style="1" customWidth="1"/>
    <col min="4349" max="4349" width="14.42578125" style="1" customWidth="1"/>
    <col min="4350" max="4362" width="11.7109375" style="1" customWidth="1"/>
    <col min="4363" max="4600" width="9.140625" style="1"/>
    <col min="4601" max="4601" width="10.28515625" style="1" customWidth="1"/>
    <col min="4602" max="4602" width="10.7109375" style="1" customWidth="1"/>
    <col min="4603" max="4603" width="17.7109375" style="1" customWidth="1"/>
    <col min="4604" max="4604" width="16" style="1" customWidth="1"/>
    <col min="4605" max="4605" width="14.42578125" style="1" customWidth="1"/>
    <col min="4606" max="4618" width="11.7109375" style="1" customWidth="1"/>
    <col min="4619" max="4856" width="9.140625" style="1"/>
    <col min="4857" max="4857" width="10.28515625" style="1" customWidth="1"/>
    <col min="4858" max="4858" width="10.7109375" style="1" customWidth="1"/>
    <col min="4859" max="4859" width="17.7109375" style="1" customWidth="1"/>
    <col min="4860" max="4860" width="16" style="1" customWidth="1"/>
    <col min="4861" max="4861" width="14.42578125" style="1" customWidth="1"/>
    <col min="4862" max="4874" width="11.7109375" style="1" customWidth="1"/>
    <col min="4875" max="5112" width="9.140625" style="1"/>
    <col min="5113" max="5113" width="10.28515625" style="1" customWidth="1"/>
    <col min="5114" max="5114" width="10.7109375" style="1" customWidth="1"/>
    <col min="5115" max="5115" width="17.7109375" style="1" customWidth="1"/>
    <col min="5116" max="5116" width="16" style="1" customWidth="1"/>
    <col min="5117" max="5117" width="14.42578125" style="1" customWidth="1"/>
    <col min="5118" max="5130" width="11.7109375" style="1" customWidth="1"/>
    <col min="5131" max="5368" width="9.140625" style="1"/>
    <col min="5369" max="5369" width="10.28515625" style="1" customWidth="1"/>
    <col min="5370" max="5370" width="10.7109375" style="1" customWidth="1"/>
    <col min="5371" max="5371" width="17.7109375" style="1" customWidth="1"/>
    <col min="5372" max="5372" width="16" style="1" customWidth="1"/>
    <col min="5373" max="5373" width="14.42578125" style="1" customWidth="1"/>
    <col min="5374" max="5386" width="11.7109375" style="1" customWidth="1"/>
    <col min="5387" max="5624" width="9.140625" style="1"/>
    <col min="5625" max="5625" width="10.28515625" style="1" customWidth="1"/>
    <col min="5626" max="5626" width="10.7109375" style="1" customWidth="1"/>
    <col min="5627" max="5627" width="17.7109375" style="1" customWidth="1"/>
    <col min="5628" max="5628" width="16" style="1" customWidth="1"/>
    <col min="5629" max="5629" width="14.42578125" style="1" customWidth="1"/>
    <col min="5630" max="5642" width="11.7109375" style="1" customWidth="1"/>
    <col min="5643" max="5880" width="9.140625" style="1"/>
    <col min="5881" max="5881" width="10.28515625" style="1" customWidth="1"/>
    <col min="5882" max="5882" width="10.7109375" style="1" customWidth="1"/>
    <col min="5883" max="5883" width="17.7109375" style="1" customWidth="1"/>
    <col min="5884" max="5884" width="16" style="1" customWidth="1"/>
    <col min="5885" max="5885" width="14.42578125" style="1" customWidth="1"/>
    <col min="5886" max="5898" width="11.7109375" style="1" customWidth="1"/>
    <col min="5899" max="6136" width="9.140625" style="1"/>
    <col min="6137" max="6137" width="10.28515625" style="1" customWidth="1"/>
    <col min="6138" max="6138" width="10.7109375" style="1" customWidth="1"/>
    <col min="6139" max="6139" width="17.7109375" style="1" customWidth="1"/>
    <col min="6140" max="6140" width="16" style="1" customWidth="1"/>
    <col min="6141" max="6141" width="14.42578125" style="1" customWidth="1"/>
    <col min="6142" max="6154" width="11.7109375" style="1" customWidth="1"/>
    <col min="6155" max="6392" width="9.140625" style="1"/>
    <col min="6393" max="6393" width="10.28515625" style="1" customWidth="1"/>
    <col min="6394" max="6394" width="10.7109375" style="1" customWidth="1"/>
    <col min="6395" max="6395" width="17.7109375" style="1" customWidth="1"/>
    <col min="6396" max="6396" width="16" style="1" customWidth="1"/>
    <col min="6397" max="6397" width="14.42578125" style="1" customWidth="1"/>
    <col min="6398" max="6410" width="11.7109375" style="1" customWidth="1"/>
    <col min="6411" max="6648" width="9.140625" style="1"/>
    <col min="6649" max="6649" width="10.28515625" style="1" customWidth="1"/>
    <col min="6650" max="6650" width="10.7109375" style="1" customWidth="1"/>
    <col min="6651" max="6651" width="17.7109375" style="1" customWidth="1"/>
    <col min="6652" max="6652" width="16" style="1" customWidth="1"/>
    <col min="6653" max="6653" width="14.42578125" style="1" customWidth="1"/>
    <col min="6654" max="6666" width="11.7109375" style="1" customWidth="1"/>
    <col min="6667" max="6904" width="9.140625" style="1"/>
    <col min="6905" max="6905" width="10.28515625" style="1" customWidth="1"/>
    <col min="6906" max="6906" width="10.7109375" style="1" customWidth="1"/>
    <col min="6907" max="6907" width="17.7109375" style="1" customWidth="1"/>
    <col min="6908" max="6908" width="16" style="1" customWidth="1"/>
    <col min="6909" max="6909" width="14.42578125" style="1" customWidth="1"/>
    <col min="6910" max="6922" width="11.7109375" style="1" customWidth="1"/>
    <col min="6923" max="7160" width="9.140625" style="1"/>
    <col min="7161" max="7161" width="10.28515625" style="1" customWidth="1"/>
    <col min="7162" max="7162" width="10.7109375" style="1" customWidth="1"/>
    <col min="7163" max="7163" width="17.7109375" style="1" customWidth="1"/>
    <col min="7164" max="7164" width="16" style="1" customWidth="1"/>
    <col min="7165" max="7165" width="14.42578125" style="1" customWidth="1"/>
    <col min="7166" max="7178" width="11.7109375" style="1" customWidth="1"/>
    <col min="7179" max="7416" width="9.140625" style="1"/>
    <col min="7417" max="7417" width="10.28515625" style="1" customWidth="1"/>
    <col min="7418" max="7418" width="10.7109375" style="1" customWidth="1"/>
    <col min="7419" max="7419" width="17.7109375" style="1" customWidth="1"/>
    <col min="7420" max="7420" width="16" style="1" customWidth="1"/>
    <col min="7421" max="7421" width="14.42578125" style="1" customWidth="1"/>
    <col min="7422" max="7434" width="11.7109375" style="1" customWidth="1"/>
    <col min="7435" max="7672" width="9.140625" style="1"/>
    <col min="7673" max="7673" width="10.28515625" style="1" customWidth="1"/>
    <col min="7674" max="7674" width="10.7109375" style="1" customWidth="1"/>
    <col min="7675" max="7675" width="17.7109375" style="1" customWidth="1"/>
    <col min="7676" max="7676" width="16" style="1" customWidth="1"/>
    <col min="7677" max="7677" width="14.42578125" style="1" customWidth="1"/>
    <col min="7678" max="7690" width="11.7109375" style="1" customWidth="1"/>
    <col min="7691" max="7928" width="9.140625" style="1"/>
    <col min="7929" max="7929" width="10.28515625" style="1" customWidth="1"/>
    <col min="7930" max="7930" width="10.7109375" style="1" customWidth="1"/>
    <col min="7931" max="7931" width="17.7109375" style="1" customWidth="1"/>
    <col min="7932" max="7932" width="16" style="1" customWidth="1"/>
    <col min="7933" max="7933" width="14.42578125" style="1" customWidth="1"/>
    <col min="7934" max="7946" width="11.7109375" style="1" customWidth="1"/>
    <col min="7947" max="8184" width="9.140625" style="1"/>
    <col min="8185" max="8185" width="10.28515625" style="1" customWidth="1"/>
    <col min="8186" max="8186" width="10.7109375" style="1" customWidth="1"/>
    <col min="8187" max="8187" width="17.7109375" style="1" customWidth="1"/>
    <col min="8188" max="8188" width="16" style="1" customWidth="1"/>
    <col min="8189" max="8189" width="14.42578125" style="1" customWidth="1"/>
    <col min="8190" max="8202" width="11.7109375" style="1" customWidth="1"/>
    <col min="8203" max="8440" width="9.140625" style="1"/>
    <col min="8441" max="8441" width="10.28515625" style="1" customWidth="1"/>
    <col min="8442" max="8442" width="10.7109375" style="1" customWidth="1"/>
    <col min="8443" max="8443" width="17.7109375" style="1" customWidth="1"/>
    <col min="8444" max="8444" width="16" style="1" customWidth="1"/>
    <col min="8445" max="8445" width="14.42578125" style="1" customWidth="1"/>
    <col min="8446" max="8458" width="11.7109375" style="1" customWidth="1"/>
    <col min="8459" max="8696" width="9.140625" style="1"/>
    <col min="8697" max="8697" width="10.28515625" style="1" customWidth="1"/>
    <col min="8698" max="8698" width="10.7109375" style="1" customWidth="1"/>
    <col min="8699" max="8699" width="17.7109375" style="1" customWidth="1"/>
    <col min="8700" max="8700" width="16" style="1" customWidth="1"/>
    <col min="8701" max="8701" width="14.42578125" style="1" customWidth="1"/>
    <col min="8702" max="8714" width="11.7109375" style="1" customWidth="1"/>
    <col min="8715" max="8952" width="9.140625" style="1"/>
    <col min="8953" max="8953" width="10.28515625" style="1" customWidth="1"/>
    <col min="8954" max="8954" width="10.7109375" style="1" customWidth="1"/>
    <col min="8955" max="8955" width="17.7109375" style="1" customWidth="1"/>
    <col min="8956" max="8956" width="16" style="1" customWidth="1"/>
    <col min="8957" max="8957" width="14.42578125" style="1" customWidth="1"/>
    <col min="8958" max="8970" width="11.7109375" style="1" customWidth="1"/>
    <col min="8971" max="9208" width="9.140625" style="1"/>
    <col min="9209" max="9209" width="10.28515625" style="1" customWidth="1"/>
    <col min="9210" max="9210" width="10.7109375" style="1" customWidth="1"/>
    <col min="9211" max="9211" width="17.7109375" style="1" customWidth="1"/>
    <col min="9212" max="9212" width="16" style="1" customWidth="1"/>
    <col min="9213" max="9213" width="14.42578125" style="1" customWidth="1"/>
    <col min="9214" max="9226" width="11.7109375" style="1" customWidth="1"/>
    <col min="9227" max="9464" width="9.140625" style="1"/>
    <col min="9465" max="9465" width="10.28515625" style="1" customWidth="1"/>
    <col min="9466" max="9466" width="10.7109375" style="1" customWidth="1"/>
    <col min="9467" max="9467" width="17.7109375" style="1" customWidth="1"/>
    <col min="9468" max="9468" width="16" style="1" customWidth="1"/>
    <col min="9469" max="9469" width="14.42578125" style="1" customWidth="1"/>
    <col min="9470" max="9482" width="11.7109375" style="1" customWidth="1"/>
    <col min="9483" max="9720" width="9.140625" style="1"/>
    <col min="9721" max="9721" width="10.28515625" style="1" customWidth="1"/>
    <col min="9722" max="9722" width="10.7109375" style="1" customWidth="1"/>
    <col min="9723" max="9723" width="17.7109375" style="1" customWidth="1"/>
    <col min="9724" max="9724" width="16" style="1" customWidth="1"/>
    <col min="9725" max="9725" width="14.42578125" style="1" customWidth="1"/>
    <col min="9726" max="9738" width="11.7109375" style="1" customWidth="1"/>
    <col min="9739" max="9976" width="9.140625" style="1"/>
    <col min="9977" max="9977" width="10.28515625" style="1" customWidth="1"/>
    <col min="9978" max="9978" width="10.7109375" style="1" customWidth="1"/>
    <col min="9979" max="9979" width="17.7109375" style="1" customWidth="1"/>
    <col min="9980" max="9980" width="16" style="1" customWidth="1"/>
    <col min="9981" max="9981" width="14.42578125" style="1" customWidth="1"/>
    <col min="9982" max="9994" width="11.7109375" style="1" customWidth="1"/>
    <col min="9995" max="10232" width="9.140625" style="1"/>
    <col min="10233" max="10233" width="10.28515625" style="1" customWidth="1"/>
    <col min="10234" max="10234" width="10.7109375" style="1" customWidth="1"/>
    <col min="10235" max="10235" width="17.7109375" style="1" customWidth="1"/>
    <col min="10236" max="10236" width="16" style="1" customWidth="1"/>
    <col min="10237" max="10237" width="14.42578125" style="1" customWidth="1"/>
    <col min="10238" max="10250" width="11.7109375" style="1" customWidth="1"/>
    <col min="10251" max="10488" width="9.140625" style="1"/>
    <col min="10489" max="10489" width="10.28515625" style="1" customWidth="1"/>
    <col min="10490" max="10490" width="10.7109375" style="1" customWidth="1"/>
    <col min="10491" max="10491" width="17.7109375" style="1" customWidth="1"/>
    <col min="10492" max="10492" width="16" style="1" customWidth="1"/>
    <col min="10493" max="10493" width="14.42578125" style="1" customWidth="1"/>
    <col min="10494" max="10506" width="11.7109375" style="1" customWidth="1"/>
    <col min="10507" max="10744" width="9.140625" style="1"/>
    <col min="10745" max="10745" width="10.28515625" style="1" customWidth="1"/>
    <col min="10746" max="10746" width="10.7109375" style="1" customWidth="1"/>
    <col min="10747" max="10747" width="17.7109375" style="1" customWidth="1"/>
    <col min="10748" max="10748" width="16" style="1" customWidth="1"/>
    <col min="10749" max="10749" width="14.42578125" style="1" customWidth="1"/>
    <col min="10750" max="10762" width="11.7109375" style="1" customWidth="1"/>
    <col min="10763" max="11000" width="9.140625" style="1"/>
    <col min="11001" max="11001" width="10.28515625" style="1" customWidth="1"/>
    <col min="11002" max="11002" width="10.7109375" style="1" customWidth="1"/>
    <col min="11003" max="11003" width="17.7109375" style="1" customWidth="1"/>
    <col min="11004" max="11004" width="16" style="1" customWidth="1"/>
    <col min="11005" max="11005" width="14.42578125" style="1" customWidth="1"/>
    <col min="11006" max="11018" width="11.7109375" style="1" customWidth="1"/>
    <col min="11019" max="11256" width="9.140625" style="1"/>
    <col min="11257" max="11257" width="10.28515625" style="1" customWidth="1"/>
    <col min="11258" max="11258" width="10.7109375" style="1" customWidth="1"/>
    <col min="11259" max="11259" width="17.7109375" style="1" customWidth="1"/>
    <col min="11260" max="11260" width="16" style="1" customWidth="1"/>
    <col min="11261" max="11261" width="14.42578125" style="1" customWidth="1"/>
    <col min="11262" max="11274" width="11.7109375" style="1" customWidth="1"/>
    <col min="11275" max="11512" width="9.140625" style="1"/>
    <col min="11513" max="11513" width="10.28515625" style="1" customWidth="1"/>
    <col min="11514" max="11514" width="10.7109375" style="1" customWidth="1"/>
    <col min="11515" max="11515" width="17.7109375" style="1" customWidth="1"/>
    <col min="11516" max="11516" width="16" style="1" customWidth="1"/>
    <col min="11517" max="11517" width="14.42578125" style="1" customWidth="1"/>
    <col min="11518" max="11530" width="11.7109375" style="1" customWidth="1"/>
    <col min="11531" max="11768" width="9.140625" style="1"/>
    <col min="11769" max="11769" width="10.28515625" style="1" customWidth="1"/>
    <col min="11770" max="11770" width="10.7109375" style="1" customWidth="1"/>
    <col min="11771" max="11771" width="17.7109375" style="1" customWidth="1"/>
    <col min="11772" max="11772" width="16" style="1" customWidth="1"/>
    <col min="11773" max="11773" width="14.42578125" style="1" customWidth="1"/>
    <col min="11774" max="11786" width="11.7109375" style="1" customWidth="1"/>
    <col min="11787" max="12024" width="9.140625" style="1"/>
    <col min="12025" max="12025" width="10.28515625" style="1" customWidth="1"/>
    <col min="12026" max="12026" width="10.7109375" style="1" customWidth="1"/>
    <col min="12027" max="12027" width="17.7109375" style="1" customWidth="1"/>
    <col min="12028" max="12028" width="16" style="1" customWidth="1"/>
    <col min="12029" max="12029" width="14.42578125" style="1" customWidth="1"/>
    <col min="12030" max="12042" width="11.7109375" style="1" customWidth="1"/>
    <col min="12043" max="12280" width="9.140625" style="1"/>
    <col min="12281" max="12281" width="10.28515625" style="1" customWidth="1"/>
    <col min="12282" max="12282" width="10.7109375" style="1" customWidth="1"/>
    <col min="12283" max="12283" width="17.7109375" style="1" customWidth="1"/>
    <col min="12284" max="12284" width="16" style="1" customWidth="1"/>
    <col min="12285" max="12285" width="14.42578125" style="1" customWidth="1"/>
    <col min="12286" max="12298" width="11.7109375" style="1" customWidth="1"/>
    <col min="12299" max="12536" width="9.140625" style="1"/>
    <col min="12537" max="12537" width="10.28515625" style="1" customWidth="1"/>
    <col min="12538" max="12538" width="10.7109375" style="1" customWidth="1"/>
    <col min="12539" max="12539" width="17.7109375" style="1" customWidth="1"/>
    <col min="12540" max="12540" width="16" style="1" customWidth="1"/>
    <col min="12541" max="12541" width="14.42578125" style="1" customWidth="1"/>
    <col min="12542" max="12554" width="11.7109375" style="1" customWidth="1"/>
    <col min="12555" max="12792" width="9.140625" style="1"/>
    <col min="12793" max="12793" width="10.28515625" style="1" customWidth="1"/>
    <col min="12794" max="12794" width="10.7109375" style="1" customWidth="1"/>
    <col min="12795" max="12795" width="17.7109375" style="1" customWidth="1"/>
    <col min="12796" max="12796" width="16" style="1" customWidth="1"/>
    <col min="12797" max="12797" width="14.42578125" style="1" customWidth="1"/>
    <col min="12798" max="12810" width="11.7109375" style="1" customWidth="1"/>
    <col min="12811" max="13048" width="9.140625" style="1"/>
    <col min="13049" max="13049" width="10.28515625" style="1" customWidth="1"/>
    <col min="13050" max="13050" width="10.7109375" style="1" customWidth="1"/>
    <col min="13051" max="13051" width="17.7109375" style="1" customWidth="1"/>
    <col min="13052" max="13052" width="16" style="1" customWidth="1"/>
    <col min="13053" max="13053" width="14.42578125" style="1" customWidth="1"/>
    <col min="13054" max="13066" width="11.7109375" style="1" customWidth="1"/>
    <col min="13067" max="13304" width="9.140625" style="1"/>
    <col min="13305" max="13305" width="10.28515625" style="1" customWidth="1"/>
    <col min="13306" max="13306" width="10.7109375" style="1" customWidth="1"/>
    <col min="13307" max="13307" width="17.7109375" style="1" customWidth="1"/>
    <col min="13308" max="13308" width="16" style="1" customWidth="1"/>
    <col min="13309" max="13309" width="14.42578125" style="1" customWidth="1"/>
    <col min="13310" max="13322" width="11.7109375" style="1" customWidth="1"/>
    <col min="13323" max="13560" width="9.140625" style="1"/>
    <col min="13561" max="13561" width="10.28515625" style="1" customWidth="1"/>
    <col min="13562" max="13562" width="10.7109375" style="1" customWidth="1"/>
    <col min="13563" max="13563" width="17.7109375" style="1" customWidth="1"/>
    <col min="13564" max="13564" width="16" style="1" customWidth="1"/>
    <col min="13565" max="13565" width="14.42578125" style="1" customWidth="1"/>
    <col min="13566" max="13578" width="11.7109375" style="1" customWidth="1"/>
    <col min="13579" max="13816" width="9.140625" style="1"/>
    <col min="13817" max="13817" width="10.28515625" style="1" customWidth="1"/>
    <col min="13818" max="13818" width="10.7109375" style="1" customWidth="1"/>
    <col min="13819" max="13819" width="17.7109375" style="1" customWidth="1"/>
    <col min="13820" max="13820" width="16" style="1" customWidth="1"/>
    <col min="13821" max="13821" width="14.42578125" style="1" customWidth="1"/>
    <col min="13822" max="13834" width="11.7109375" style="1" customWidth="1"/>
    <col min="13835" max="14072" width="9.140625" style="1"/>
    <col min="14073" max="14073" width="10.28515625" style="1" customWidth="1"/>
    <col min="14074" max="14074" width="10.7109375" style="1" customWidth="1"/>
    <col min="14075" max="14075" width="17.7109375" style="1" customWidth="1"/>
    <col min="14076" max="14076" width="16" style="1" customWidth="1"/>
    <col min="14077" max="14077" width="14.42578125" style="1" customWidth="1"/>
    <col min="14078" max="14090" width="11.7109375" style="1" customWidth="1"/>
    <col min="14091" max="14328" width="9.140625" style="1"/>
    <col min="14329" max="14329" width="10.28515625" style="1" customWidth="1"/>
    <col min="14330" max="14330" width="10.7109375" style="1" customWidth="1"/>
    <col min="14331" max="14331" width="17.7109375" style="1" customWidth="1"/>
    <col min="14332" max="14332" width="16" style="1" customWidth="1"/>
    <col min="14333" max="14333" width="14.42578125" style="1" customWidth="1"/>
    <col min="14334" max="14346" width="11.7109375" style="1" customWidth="1"/>
    <col min="14347" max="14584" width="9.140625" style="1"/>
    <col min="14585" max="14585" width="10.28515625" style="1" customWidth="1"/>
    <col min="14586" max="14586" width="10.7109375" style="1" customWidth="1"/>
    <col min="14587" max="14587" width="17.7109375" style="1" customWidth="1"/>
    <col min="14588" max="14588" width="16" style="1" customWidth="1"/>
    <col min="14589" max="14589" width="14.42578125" style="1" customWidth="1"/>
    <col min="14590" max="14602" width="11.7109375" style="1" customWidth="1"/>
    <col min="14603" max="14840" width="9.140625" style="1"/>
    <col min="14841" max="14841" width="10.28515625" style="1" customWidth="1"/>
    <col min="14842" max="14842" width="10.7109375" style="1" customWidth="1"/>
    <col min="14843" max="14843" width="17.7109375" style="1" customWidth="1"/>
    <col min="14844" max="14844" width="16" style="1" customWidth="1"/>
    <col min="14845" max="14845" width="14.42578125" style="1" customWidth="1"/>
    <col min="14846" max="14858" width="11.7109375" style="1" customWidth="1"/>
    <col min="14859" max="15096" width="9.140625" style="1"/>
    <col min="15097" max="15097" width="10.28515625" style="1" customWidth="1"/>
    <col min="15098" max="15098" width="10.7109375" style="1" customWidth="1"/>
    <col min="15099" max="15099" width="17.7109375" style="1" customWidth="1"/>
    <col min="15100" max="15100" width="16" style="1" customWidth="1"/>
    <col min="15101" max="15101" width="14.42578125" style="1" customWidth="1"/>
    <col min="15102" max="15114" width="11.7109375" style="1" customWidth="1"/>
    <col min="15115" max="15352" width="9.140625" style="1"/>
    <col min="15353" max="15353" width="10.28515625" style="1" customWidth="1"/>
    <col min="15354" max="15354" width="10.7109375" style="1" customWidth="1"/>
    <col min="15355" max="15355" width="17.7109375" style="1" customWidth="1"/>
    <col min="15356" max="15356" width="16" style="1" customWidth="1"/>
    <col min="15357" max="15357" width="14.42578125" style="1" customWidth="1"/>
    <col min="15358" max="15370" width="11.7109375" style="1" customWidth="1"/>
    <col min="15371" max="15608" width="9.140625" style="1"/>
    <col min="15609" max="15609" width="10.28515625" style="1" customWidth="1"/>
    <col min="15610" max="15610" width="10.7109375" style="1" customWidth="1"/>
    <col min="15611" max="15611" width="17.7109375" style="1" customWidth="1"/>
    <col min="15612" max="15612" width="16" style="1" customWidth="1"/>
    <col min="15613" max="15613" width="14.42578125" style="1" customWidth="1"/>
    <col min="15614" max="15626" width="11.7109375" style="1" customWidth="1"/>
    <col min="15627" max="15864" width="9.140625" style="1"/>
    <col min="15865" max="15865" width="10.28515625" style="1" customWidth="1"/>
    <col min="15866" max="15866" width="10.7109375" style="1" customWidth="1"/>
    <col min="15867" max="15867" width="17.7109375" style="1" customWidth="1"/>
    <col min="15868" max="15868" width="16" style="1" customWidth="1"/>
    <col min="15869" max="15869" width="14.42578125" style="1" customWidth="1"/>
    <col min="15870" max="15882" width="11.7109375" style="1" customWidth="1"/>
    <col min="15883" max="16120" width="9.140625" style="1"/>
    <col min="16121" max="16121" width="10.28515625" style="1" customWidth="1"/>
    <col min="16122" max="16122" width="10.7109375" style="1" customWidth="1"/>
    <col min="16123" max="16123" width="17.7109375" style="1" customWidth="1"/>
    <col min="16124" max="16124" width="16" style="1" customWidth="1"/>
    <col min="16125" max="16125" width="14.42578125" style="1" customWidth="1"/>
    <col min="16126" max="16138" width="11.7109375" style="1" customWidth="1"/>
    <col min="16139" max="16384" width="9.140625" style="1"/>
  </cols>
  <sheetData>
    <row r="1" spans="1:12" s="236" customFormat="1" ht="26.45" customHeight="1" thickBot="1">
      <c r="A1" s="235" t="s">
        <v>45</v>
      </c>
      <c r="B1" s="235"/>
      <c r="C1" s="235"/>
      <c r="D1" s="235"/>
      <c r="E1" s="235"/>
      <c r="F1" s="235"/>
      <c r="G1" s="235"/>
      <c r="H1" s="235"/>
      <c r="I1" s="235"/>
      <c r="J1" s="235"/>
    </row>
    <row r="2" spans="1:12" ht="79.900000000000006" customHeight="1" thickBot="1">
      <c r="A2" s="10" t="s">
        <v>37</v>
      </c>
      <c r="B2" s="25" t="s">
        <v>64</v>
      </c>
      <c r="C2" s="25" t="s">
        <v>46</v>
      </c>
      <c r="D2" s="25" t="s">
        <v>43</v>
      </c>
      <c r="E2" s="25" t="s">
        <v>42</v>
      </c>
      <c r="F2" s="25" t="s">
        <v>24</v>
      </c>
      <c r="G2" s="25" t="s">
        <v>65</v>
      </c>
      <c r="H2" s="25" t="s">
        <v>51</v>
      </c>
      <c r="I2" s="25" t="s">
        <v>52</v>
      </c>
      <c r="J2" s="25"/>
      <c r="K2" s="25"/>
      <c r="L2" s="25"/>
    </row>
    <row r="3" spans="1:12" ht="19.899999999999999" hidden="1" customHeight="1" outlineLevel="1">
      <c r="A3" s="85" t="s">
        <v>101</v>
      </c>
      <c r="B3" s="86">
        <v>357</v>
      </c>
      <c r="C3" s="86">
        <v>336</v>
      </c>
      <c r="D3" s="86">
        <v>21</v>
      </c>
      <c r="E3" s="86">
        <v>1242</v>
      </c>
      <c r="F3" s="87">
        <v>3.48</v>
      </c>
      <c r="G3" s="88">
        <v>1050</v>
      </c>
      <c r="H3" s="86">
        <v>95</v>
      </c>
      <c r="I3" s="121">
        <v>1</v>
      </c>
    </row>
    <row r="4" spans="1:12" ht="19.899999999999999" hidden="1" customHeight="1" outlineLevel="1">
      <c r="A4" s="85" t="s">
        <v>102</v>
      </c>
      <c r="B4" s="86">
        <v>347</v>
      </c>
      <c r="C4" s="89">
        <v>329</v>
      </c>
      <c r="D4" s="86">
        <v>18</v>
      </c>
      <c r="E4" s="86">
        <v>1375</v>
      </c>
      <c r="F4" s="87">
        <v>3.9625360230547551</v>
      </c>
      <c r="G4" s="88">
        <v>1178</v>
      </c>
      <c r="H4" s="86">
        <v>92</v>
      </c>
      <c r="I4" s="121">
        <v>3</v>
      </c>
    </row>
    <row r="5" spans="1:12" ht="19.899999999999999" hidden="1" customHeight="1" outlineLevel="1">
      <c r="A5" s="85" t="s">
        <v>103</v>
      </c>
      <c r="B5" s="86">
        <v>340</v>
      </c>
      <c r="C5" s="86">
        <v>324</v>
      </c>
      <c r="D5" s="86">
        <v>16</v>
      </c>
      <c r="E5" s="86">
        <v>1497</v>
      </c>
      <c r="F5" s="87">
        <v>4.4029411764705886</v>
      </c>
      <c r="G5" s="88">
        <v>1179</v>
      </c>
      <c r="H5" s="86">
        <v>85</v>
      </c>
      <c r="I5" s="88">
        <v>6</v>
      </c>
    </row>
    <row r="6" spans="1:12" ht="19.899999999999999" hidden="1" customHeight="1" outlineLevel="1">
      <c r="A6" s="85" t="s">
        <v>104</v>
      </c>
      <c r="B6" s="86">
        <v>345</v>
      </c>
      <c r="C6" s="86">
        <v>325</v>
      </c>
      <c r="D6" s="86">
        <v>20</v>
      </c>
      <c r="E6" s="86">
        <v>1580</v>
      </c>
      <c r="F6" s="87">
        <v>4.5797101449275361</v>
      </c>
      <c r="G6" s="88">
        <v>1204</v>
      </c>
      <c r="H6" s="86">
        <v>78</v>
      </c>
      <c r="I6" s="88">
        <v>7</v>
      </c>
    </row>
    <row r="7" spans="1:12" ht="19.899999999999999" hidden="1" customHeight="1" outlineLevel="1">
      <c r="A7" s="85" t="s">
        <v>105</v>
      </c>
      <c r="B7" s="86">
        <v>340</v>
      </c>
      <c r="C7" s="86">
        <v>322</v>
      </c>
      <c r="D7" s="86">
        <v>18</v>
      </c>
      <c r="E7" s="89">
        <v>1591</v>
      </c>
      <c r="F7" s="87">
        <v>4.6794117647058826</v>
      </c>
      <c r="G7" s="88">
        <v>1233</v>
      </c>
      <c r="H7" s="86">
        <v>75</v>
      </c>
      <c r="I7" s="88">
        <v>7</v>
      </c>
    </row>
    <row r="8" spans="1:12" ht="19.899999999999999" hidden="1" customHeight="1" outlineLevel="1">
      <c r="A8" s="85" t="s">
        <v>106</v>
      </c>
      <c r="B8" s="86">
        <v>326</v>
      </c>
      <c r="C8" s="86">
        <v>309</v>
      </c>
      <c r="D8" s="86">
        <v>17</v>
      </c>
      <c r="E8" s="89">
        <v>1556</v>
      </c>
      <c r="F8" s="87">
        <v>4.7730061349693251</v>
      </c>
      <c r="G8" s="88">
        <v>1171</v>
      </c>
      <c r="H8" s="86">
        <v>70</v>
      </c>
      <c r="I8" s="88">
        <v>6</v>
      </c>
    </row>
    <row r="9" spans="1:12" ht="19.899999999999999" hidden="1" customHeight="1" outlineLevel="1">
      <c r="A9" s="85" t="s">
        <v>107</v>
      </c>
      <c r="B9" s="86">
        <v>304</v>
      </c>
      <c r="C9" s="86">
        <v>295</v>
      </c>
      <c r="D9" s="86">
        <v>9</v>
      </c>
      <c r="E9" s="89">
        <v>1572</v>
      </c>
      <c r="F9" s="87">
        <v>5.1710526315789478</v>
      </c>
      <c r="G9" s="88">
        <v>1134</v>
      </c>
      <c r="H9" s="86">
        <v>65</v>
      </c>
      <c r="I9" s="88">
        <v>7</v>
      </c>
    </row>
    <row r="10" spans="1:12" ht="18.600000000000001" hidden="1" customHeight="1" outlineLevel="1">
      <c r="A10" s="85" t="s">
        <v>108</v>
      </c>
      <c r="B10" s="90">
        <v>299</v>
      </c>
      <c r="C10" s="90">
        <v>291</v>
      </c>
      <c r="D10" s="86">
        <v>8</v>
      </c>
      <c r="E10" s="91">
        <v>1661</v>
      </c>
      <c r="F10" s="92">
        <v>5.5551839464882944</v>
      </c>
      <c r="G10" s="93">
        <v>1157</v>
      </c>
      <c r="H10" s="86">
        <v>58</v>
      </c>
      <c r="I10" s="93">
        <v>6</v>
      </c>
    </row>
    <row r="11" spans="1:12" s="126" customFormat="1" ht="18.600000000000001" hidden="1" customHeight="1" outlineLevel="1">
      <c r="A11" s="85" t="s">
        <v>109</v>
      </c>
      <c r="B11" s="90">
        <v>291</v>
      </c>
      <c r="C11" s="90">
        <v>278</v>
      </c>
      <c r="D11" s="90">
        <v>13</v>
      </c>
      <c r="E11" s="91">
        <v>1729</v>
      </c>
      <c r="F11" s="92">
        <v>5.9415807560137459</v>
      </c>
      <c r="G11" s="93">
        <v>1204</v>
      </c>
      <c r="H11" s="90">
        <v>58</v>
      </c>
      <c r="I11" s="93">
        <v>4</v>
      </c>
    </row>
    <row r="12" spans="1:12" s="98" customFormat="1" ht="18.600000000000001" customHeight="1" collapsed="1">
      <c r="A12" s="127" t="s">
        <v>81</v>
      </c>
      <c r="B12" s="94">
        <v>295</v>
      </c>
      <c r="C12" s="94">
        <v>280</v>
      </c>
      <c r="D12" s="94">
        <v>15</v>
      </c>
      <c r="E12" s="95">
        <v>1822</v>
      </c>
      <c r="F12" s="96">
        <v>6.1762711864406779</v>
      </c>
      <c r="G12" s="97">
        <v>1259</v>
      </c>
      <c r="H12" s="94">
        <v>58</v>
      </c>
      <c r="I12" s="97">
        <v>2</v>
      </c>
    </row>
    <row r="13" spans="1:12" s="98" customFormat="1" ht="18.600000000000001" customHeight="1">
      <c r="A13" s="127" t="s">
        <v>82</v>
      </c>
      <c r="B13" s="94">
        <v>294</v>
      </c>
      <c r="C13" s="94">
        <v>282</v>
      </c>
      <c r="D13" s="94">
        <v>12</v>
      </c>
      <c r="E13" s="95">
        <v>1848</v>
      </c>
      <c r="F13" s="96">
        <v>6.2857142857142856</v>
      </c>
      <c r="G13" s="97">
        <v>1284</v>
      </c>
      <c r="H13" s="94">
        <v>60</v>
      </c>
      <c r="I13" s="97">
        <v>2</v>
      </c>
    </row>
    <row r="14" spans="1:12" s="98" customFormat="1" ht="18.600000000000001" customHeight="1">
      <c r="A14" s="127" t="s">
        <v>83</v>
      </c>
      <c r="B14" s="94">
        <v>293</v>
      </c>
      <c r="C14" s="94">
        <v>278</v>
      </c>
      <c r="D14" s="94">
        <v>15</v>
      </c>
      <c r="E14" s="95">
        <v>1890</v>
      </c>
      <c r="F14" s="96">
        <v>6.4505119453924911</v>
      </c>
      <c r="G14" s="97">
        <v>1326</v>
      </c>
      <c r="H14" s="94">
        <v>60</v>
      </c>
      <c r="I14" s="97">
        <v>2</v>
      </c>
    </row>
    <row r="15" spans="1:12" s="98" customFormat="1" ht="18.600000000000001" customHeight="1">
      <c r="A15" s="127" t="s">
        <v>84</v>
      </c>
      <c r="B15" s="94">
        <v>297</v>
      </c>
      <c r="C15" s="94">
        <v>279</v>
      </c>
      <c r="D15" s="94">
        <v>18</v>
      </c>
      <c r="E15" s="95">
        <v>1926</v>
      </c>
      <c r="F15" s="96">
        <v>6.4848484848484844</v>
      </c>
      <c r="G15" s="97">
        <v>1357</v>
      </c>
      <c r="H15" s="94">
        <v>60</v>
      </c>
      <c r="I15" s="97">
        <v>2</v>
      </c>
    </row>
    <row r="16" spans="1:12" s="102" customFormat="1" ht="18.600000000000001" customHeight="1" thickBot="1">
      <c r="A16" s="122" t="s">
        <v>110</v>
      </c>
      <c r="B16" s="123">
        <v>297</v>
      </c>
      <c r="C16" s="123">
        <v>278</v>
      </c>
      <c r="D16" s="123">
        <v>19</v>
      </c>
      <c r="E16" s="123">
        <v>1971</v>
      </c>
      <c r="F16" s="124">
        <v>6.6363636363636367</v>
      </c>
      <c r="G16" s="125">
        <v>1396</v>
      </c>
      <c r="H16" s="123">
        <v>60</v>
      </c>
      <c r="I16" s="125">
        <v>2</v>
      </c>
    </row>
    <row r="17" spans="1:2" ht="18.600000000000001" customHeight="1">
      <c r="A17" s="99" t="s">
        <v>66</v>
      </c>
    </row>
    <row r="18" spans="1:2" ht="18.600000000000001" customHeight="1">
      <c r="A18" s="99" t="s">
        <v>21</v>
      </c>
      <c r="B18" s="100"/>
    </row>
    <row r="19" spans="1:2" ht="18.600000000000001" customHeight="1">
      <c r="A19" s="99" t="s">
        <v>22</v>
      </c>
      <c r="B19" s="101" t="s">
        <v>69</v>
      </c>
    </row>
    <row r="20" spans="1:2" ht="18.600000000000001" customHeight="1">
      <c r="A20" s="99" t="s">
        <v>23</v>
      </c>
      <c r="B20" s="101" t="s">
        <v>70</v>
      </c>
    </row>
    <row r="21" spans="1:2" ht="18.600000000000001" customHeight="1"/>
    <row r="22" spans="1:2" ht="18.600000000000001" customHeight="1"/>
    <row r="23" spans="1:2" ht="18.600000000000001" customHeight="1"/>
    <row r="24" spans="1:2" ht="18.600000000000001" customHeight="1"/>
  </sheetData>
  <mergeCells count="1">
    <mergeCell ref="A1:XFD1"/>
  </mergeCells>
  <hyperlinks>
    <hyperlink ref="B19" r:id="rId1"/>
    <hyperlink ref="B20" r:id="rId2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AL41"/>
  <sheetViews>
    <sheetView zoomScaleNormal="100" workbookViewId="0">
      <selection sqref="A1:XFD1"/>
    </sheetView>
  </sheetViews>
  <sheetFormatPr defaultColWidth="9.140625" defaultRowHeight="12.75" outlineLevelRow="1"/>
  <cols>
    <col min="1" max="1" width="20.5703125" style="4" customWidth="1"/>
    <col min="2" max="5" width="15.140625" style="4" customWidth="1"/>
    <col min="6" max="8" width="12.140625" style="4" customWidth="1"/>
    <col min="9" max="17" width="12.7109375" style="4" customWidth="1"/>
    <col min="18" max="18" width="11.7109375" style="4" bestFit="1" customWidth="1"/>
    <col min="19" max="20" width="11.5703125" style="4" bestFit="1" customWidth="1"/>
    <col min="21" max="16384" width="9.140625" style="4"/>
  </cols>
  <sheetData>
    <row r="1" spans="1:36" s="238" customFormat="1" ht="25.9" customHeight="1">
      <c r="A1" s="238" t="s">
        <v>48</v>
      </c>
    </row>
    <row r="2" spans="1:36" s="152" customFormat="1" ht="13.5" outlineLevel="1" thickBot="1">
      <c r="E2" s="153" t="s">
        <v>14</v>
      </c>
      <c r="F2" s="154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</row>
    <row r="3" spans="1:36" s="152" customFormat="1" ht="44.45" customHeight="1" outlineLevel="1" thickBot="1">
      <c r="A3" s="156" t="s">
        <v>0</v>
      </c>
      <c r="B3" s="157">
        <v>43646</v>
      </c>
      <c r="C3" s="157">
        <v>43830</v>
      </c>
      <c r="D3" s="157">
        <v>43921</v>
      </c>
      <c r="E3" s="157">
        <v>44012</v>
      </c>
      <c r="F3" s="158" t="s">
        <v>111</v>
      </c>
      <c r="G3" s="158" t="s">
        <v>112</v>
      </c>
      <c r="H3" s="158" t="s">
        <v>85</v>
      </c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</row>
    <row r="4" spans="1:36" s="152" customFormat="1" ht="18.600000000000001" customHeight="1" outlineLevel="1">
      <c r="A4" s="159" t="s">
        <v>49</v>
      </c>
      <c r="B4" s="160">
        <v>329047.52</v>
      </c>
      <c r="C4" s="160">
        <v>339129.8</v>
      </c>
      <c r="D4" s="160">
        <v>356884.27</v>
      </c>
      <c r="E4" s="160">
        <v>370998.12</v>
      </c>
      <c r="F4" s="161">
        <f>E4/D4-1</f>
        <v>3.9547414067871323E-2</v>
      </c>
      <c r="G4" s="161">
        <f>E4/C4-1</f>
        <v>9.3970863073666866E-2</v>
      </c>
      <c r="H4" s="161">
        <f>E4/B4-1</f>
        <v>0.12749100798571589</v>
      </c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</row>
    <row r="5" spans="1:36" s="152" customFormat="1" ht="18.600000000000001" customHeight="1" outlineLevel="1">
      <c r="A5" s="162" t="s">
        <v>53</v>
      </c>
      <c r="B5" s="163">
        <v>86.22</v>
      </c>
      <c r="C5" s="163">
        <v>82.93</v>
      </c>
      <c r="D5" s="163">
        <v>86.89</v>
      </c>
      <c r="E5" s="163">
        <v>90.59</v>
      </c>
      <c r="F5" s="164">
        <f t="shared" ref="F5:F9" si="0">E5/D5-1</f>
        <v>4.2582575670387923E-2</v>
      </c>
      <c r="G5" s="164">
        <f t="shared" ref="G5:G9" si="1">E5/C5-1</f>
        <v>9.2367056553720017E-2</v>
      </c>
      <c r="H5" s="164">
        <f t="shared" ref="H5:H9" si="2">E5/B5-1</f>
        <v>5.0684295987009964E-2</v>
      </c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</row>
    <row r="6" spans="1:36" s="152" customFormat="1" ht="18.600000000000001" customHeight="1" outlineLevel="1">
      <c r="A6" s="162" t="s">
        <v>13</v>
      </c>
      <c r="B6" s="163">
        <v>311811.93</v>
      </c>
      <c r="C6" s="163">
        <v>324105</v>
      </c>
      <c r="D6" s="163">
        <v>340549.47</v>
      </c>
      <c r="E6" s="163">
        <v>354500.31</v>
      </c>
      <c r="F6" s="164">
        <f t="shared" si="0"/>
        <v>4.0965678202347533E-2</v>
      </c>
      <c r="G6" s="164">
        <f t="shared" si="1"/>
        <v>9.378229277548944E-2</v>
      </c>
      <c r="H6" s="164">
        <f t="shared" si="2"/>
        <v>0.13690425507452519</v>
      </c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</row>
    <row r="7" spans="1:36" s="152" customFormat="1" ht="18.600000000000001" customHeight="1" outlineLevel="1">
      <c r="A7" s="165" t="s">
        <v>54</v>
      </c>
      <c r="B7" s="166">
        <v>1505.09</v>
      </c>
      <c r="C7" s="166">
        <v>1603.15</v>
      </c>
      <c r="D7" s="166">
        <v>1653.42</v>
      </c>
      <c r="E7" s="166">
        <v>1804.81</v>
      </c>
      <c r="F7" s="167">
        <f t="shared" si="0"/>
        <v>9.1561732651110894E-2</v>
      </c>
      <c r="G7" s="167">
        <f t="shared" si="1"/>
        <v>0.1257898512303901</v>
      </c>
      <c r="H7" s="167">
        <f t="shared" si="2"/>
        <v>0.19913759310074486</v>
      </c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</row>
    <row r="8" spans="1:36" s="152" customFormat="1" ht="18.600000000000001" customHeight="1" outlineLevel="1">
      <c r="A8" s="168" t="s">
        <v>55</v>
      </c>
      <c r="B8" s="166">
        <v>92.75</v>
      </c>
      <c r="C8" s="166">
        <v>96.65</v>
      </c>
      <c r="D8" s="166">
        <v>131.15</v>
      </c>
      <c r="E8" s="166">
        <v>157.21</v>
      </c>
      <c r="F8" s="167">
        <f t="shared" si="0"/>
        <v>0.1987037743042317</v>
      </c>
      <c r="G8" s="167">
        <f t="shared" si="1"/>
        <v>0.62659079151577868</v>
      </c>
      <c r="H8" s="167">
        <f t="shared" si="2"/>
        <v>0.69498652291105123</v>
      </c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</row>
    <row r="9" spans="1:36" s="152" customFormat="1" ht="18.600000000000001" customHeight="1" outlineLevel="1" thickBot="1">
      <c r="A9" s="169" t="s">
        <v>44</v>
      </c>
      <c r="B9" s="170">
        <f>SUM(B4,B7:B8)</f>
        <v>330645.36000000004</v>
      </c>
      <c r="C9" s="170">
        <f>SUM(C4,C7:C8)</f>
        <v>340829.60000000003</v>
      </c>
      <c r="D9" s="170">
        <f>SUM(D4,D7:D8)</f>
        <v>358668.84</v>
      </c>
      <c r="E9" s="170">
        <f>SUM(E4,E7:E8)</f>
        <v>372960.14</v>
      </c>
      <c r="F9" s="171">
        <f t="shared" si="0"/>
        <v>3.9845390527931013E-2</v>
      </c>
      <c r="G9" s="171">
        <f t="shared" si="1"/>
        <v>9.4271565615192898E-2</v>
      </c>
      <c r="H9" s="172">
        <f t="shared" si="2"/>
        <v>0.12797633089422455</v>
      </c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</row>
    <row r="10" spans="1:36" ht="27" customHeight="1" outlineLevel="1">
      <c r="A10" s="241" t="s">
        <v>67</v>
      </c>
      <c r="B10" s="241"/>
      <c r="C10" s="241"/>
      <c r="D10" s="241"/>
      <c r="E10" s="241"/>
      <c r="F10" s="241"/>
      <c r="G10" s="241"/>
      <c r="H10" s="241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36" s="240" customFormat="1" ht="27.6" customHeight="1"/>
    <row r="12" spans="1:36" s="239" customFormat="1" ht="25.9" customHeight="1">
      <c r="A12" s="239" t="s">
        <v>20</v>
      </c>
    </row>
    <row r="13" spans="1:36" ht="16.5" outlineLevel="1" thickBot="1">
      <c r="B13" s="33"/>
      <c r="C13" s="18"/>
      <c r="E13" s="153" t="s">
        <v>14</v>
      </c>
      <c r="F13" s="18"/>
      <c r="H13" s="5"/>
      <c r="I13" s="7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s="152" customFormat="1" ht="46.9" customHeight="1" outlineLevel="1" thickBot="1">
      <c r="A14" s="156" t="s">
        <v>0</v>
      </c>
      <c r="B14" s="157">
        <v>43646</v>
      </c>
      <c r="C14" s="157">
        <v>43830</v>
      </c>
      <c r="D14" s="157">
        <v>43921</v>
      </c>
      <c r="E14" s="157">
        <v>44012</v>
      </c>
      <c r="F14" s="158" t="s">
        <v>111</v>
      </c>
      <c r="G14" s="158" t="s">
        <v>112</v>
      </c>
      <c r="H14" s="158" t="s">
        <v>85</v>
      </c>
      <c r="I14" s="173"/>
      <c r="J14" s="174"/>
      <c r="K14" s="174"/>
      <c r="L14" s="174"/>
      <c r="M14" s="174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</row>
    <row r="15" spans="1:36" s="152" customFormat="1" ht="18.600000000000001" customHeight="1" outlineLevel="1">
      <c r="A15" s="159" t="s">
        <v>49</v>
      </c>
      <c r="B15" s="160">
        <v>254784.14</v>
      </c>
      <c r="C15" s="160">
        <v>261205.78</v>
      </c>
      <c r="D15" s="160">
        <v>274322.18</v>
      </c>
      <c r="E15" s="160">
        <v>289685.19</v>
      </c>
      <c r="F15" s="161">
        <f>E15/D15-1</f>
        <v>5.6003528405905723E-2</v>
      </c>
      <c r="G15" s="161">
        <f>E15/C15-1</f>
        <v>0.10903055054907296</v>
      </c>
      <c r="H15" s="161">
        <f>E15/B15-1</f>
        <v>0.13698282004523521</v>
      </c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155"/>
      <c r="AC15" s="155"/>
      <c r="AD15" s="155"/>
      <c r="AE15" s="155"/>
    </row>
    <row r="16" spans="1:36" s="152" customFormat="1" ht="18.600000000000001" customHeight="1" outlineLevel="1">
      <c r="A16" s="162" t="s">
        <v>5</v>
      </c>
      <c r="B16" s="175">
        <v>85.95</v>
      </c>
      <c r="C16" s="175">
        <v>82.62</v>
      </c>
      <c r="D16" s="175">
        <v>86.57</v>
      </c>
      <c r="E16" s="175">
        <v>90.3</v>
      </c>
      <c r="F16" s="164">
        <f t="shared" ref="F16:F17" si="3">E16/D16-1</f>
        <v>4.3086519579531135E-2</v>
      </c>
      <c r="G16" s="164">
        <f t="shared" ref="G16:G17" si="4">E16/C16-1</f>
        <v>9.295570079883797E-2</v>
      </c>
      <c r="H16" s="164">
        <f t="shared" ref="H16:H17" si="5">E16/B16-1</f>
        <v>5.0610820244328059E-2</v>
      </c>
      <c r="I16" s="226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</row>
    <row r="17" spans="1:38" s="152" customFormat="1" ht="18.600000000000001" customHeight="1" outlineLevel="1" thickBot="1">
      <c r="A17" s="176" t="s">
        <v>13</v>
      </c>
      <c r="B17" s="163">
        <v>239679.69</v>
      </c>
      <c r="C17" s="163">
        <v>247542.17</v>
      </c>
      <c r="D17" s="163">
        <v>259426.96</v>
      </c>
      <c r="E17" s="163">
        <v>274649.11</v>
      </c>
      <c r="F17" s="223">
        <f t="shared" si="3"/>
        <v>5.8676052789578881E-2</v>
      </c>
      <c r="G17" s="223">
        <f t="shared" si="4"/>
        <v>0.10950433213056177</v>
      </c>
      <c r="H17" s="224">
        <f t="shared" si="5"/>
        <v>0.14590063930740227</v>
      </c>
      <c r="I17" s="22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5"/>
      <c r="Z17" s="155"/>
      <c r="AA17" s="155"/>
    </row>
    <row r="18" spans="1:38" ht="30" customHeight="1" outlineLevel="1">
      <c r="A18" s="241" t="s">
        <v>67</v>
      </c>
      <c r="B18" s="241"/>
      <c r="C18" s="241"/>
      <c r="D18" s="241"/>
      <c r="E18" s="241"/>
      <c r="F18" s="241"/>
      <c r="G18" s="241"/>
      <c r="H18" s="241"/>
    </row>
    <row r="19" spans="1:38" s="237" customFormat="1" ht="13.9" customHeight="1"/>
    <row r="20" spans="1:38" s="230" customFormat="1" ht="24.6" customHeight="1" thickBot="1">
      <c r="A20" s="229" t="s">
        <v>50</v>
      </c>
      <c r="B20" s="229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  <c r="AJ20" s="229"/>
      <c r="AK20" s="229"/>
      <c r="AL20" s="229"/>
    </row>
    <row r="21" spans="1:38" s="34" customFormat="1" ht="73.900000000000006" customHeight="1" outlineLevel="1" thickBot="1">
      <c r="A21" s="177" t="s">
        <v>71</v>
      </c>
      <c r="B21" s="178" t="s">
        <v>72</v>
      </c>
      <c r="C21" s="113"/>
      <c r="D21" s="113"/>
      <c r="E21" s="113"/>
      <c r="F21" s="113"/>
      <c r="G21" s="113"/>
      <c r="H21" s="113"/>
      <c r="I21" s="113"/>
    </row>
    <row r="22" spans="1:38" s="8" customFormat="1" ht="18" customHeight="1" outlineLevel="1">
      <c r="A22" s="179" t="s">
        <v>87</v>
      </c>
      <c r="B22" s="180">
        <v>-1.5373851364050002</v>
      </c>
    </row>
    <row r="23" spans="1:38" s="8" customFormat="1" ht="18" customHeight="1" outlineLevel="1">
      <c r="A23" s="181" t="s">
        <v>88</v>
      </c>
      <c r="B23" s="182">
        <v>5.0954203240000023E-2</v>
      </c>
    </row>
    <row r="24" spans="1:38" s="8" customFormat="1" ht="18" customHeight="1" outlineLevel="1">
      <c r="A24" s="181" t="s">
        <v>89</v>
      </c>
      <c r="B24" s="182">
        <v>-2.2169976071400002</v>
      </c>
    </row>
    <row r="25" spans="1:38" s="113" customFormat="1" ht="18" customHeight="1" outlineLevel="1">
      <c r="A25" s="181" t="s">
        <v>90</v>
      </c>
      <c r="B25" s="182">
        <v>3.4000231078050001</v>
      </c>
    </row>
    <row r="26" spans="1:38" s="8" customFormat="1" ht="18" customHeight="1" outlineLevel="1" thickBot="1">
      <c r="A26" s="183" t="s">
        <v>113</v>
      </c>
      <c r="B26" s="184">
        <v>1.7816334364199999</v>
      </c>
    </row>
    <row r="27" spans="1:38" s="151" customFormat="1" ht="28.9" customHeight="1" outlineLevel="1">
      <c r="A27" s="185" t="s">
        <v>74</v>
      </c>
      <c r="B27" s="186">
        <f>SUM(B23:B26)</f>
        <v>3.0156131403249997</v>
      </c>
    </row>
    <row r="28" spans="1:38" s="151" customFormat="1" ht="28.9" customHeight="1" outlineLevel="1">
      <c r="A28" s="187" t="s">
        <v>91</v>
      </c>
      <c r="B28" s="188">
        <f>SUM(B22:B25)</f>
        <v>-0.3034054325000004</v>
      </c>
    </row>
    <row r="29" spans="1:38" outlineLevel="1">
      <c r="B29" s="33"/>
    </row>
    <row r="30" spans="1:38" outlineLevel="1">
      <c r="B30" s="33"/>
    </row>
    <row r="31" spans="1:38" outlineLevel="1">
      <c r="A31" s="150"/>
      <c r="B31" s="33"/>
    </row>
    <row r="32" spans="1:38" outlineLevel="1">
      <c r="B32" s="33"/>
      <c r="C32" s="33"/>
      <c r="D32" s="33"/>
      <c r="E32" s="33"/>
    </row>
    <row r="33" outlineLevel="1"/>
    <row r="34" outlineLevel="1"/>
    <row r="35" outlineLevel="1"/>
    <row r="36" outlineLevel="1"/>
    <row r="37" outlineLevel="1"/>
    <row r="38" outlineLevel="1"/>
    <row r="39" outlineLevel="1"/>
    <row r="40" outlineLevel="1"/>
    <row r="41" outlineLevel="1"/>
  </sheetData>
  <mergeCells count="7">
    <mergeCell ref="A19:XFD19"/>
    <mergeCell ref="A1:XFD1"/>
    <mergeCell ref="A12:XFD12"/>
    <mergeCell ref="A20:XFD20"/>
    <mergeCell ref="A11:XFD11"/>
    <mergeCell ref="A10:H10"/>
    <mergeCell ref="A18:H18"/>
  </mergeCells>
  <phoneticPr fontId="22" type="noConversion"/>
  <conditionalFormatting sqref="G4:H9">
    <cfRule type="cellIs" dxfId="5" priority="7" operator="lessThan">
      <formula>0</formula>
    </cfRule>
  </conditionalFormatting>
  <conditionalFormatting sqref="G15:H16">
    <cfRule type="cellIs" dxfId="4" priority="6" operator="lessThan">
      <formula>0</formula>
    </cfRule>
  </conditionalFormatting>
  <conditionalFormatting sqref="F4:F9">
    <cfRule type="cellIs" dxfId="3" priority="5" operator="lessThan">
      <formula>0</formula>
    </cfRule>
  </conditionalFormatting>
  <conditionalFormatting sqref="F15:F16">
    <cfRule type="cellIs" dxfId="2" priority="4" operator="lessThan">
      <formula>0</formula>
    </cfRule>
  </conditionalFormatting>
  <conditionalFormatting sqref="F17">
    <cfRule type="cellIs" dxfId="1" priority="1" operator="lessThan">
      <formula>0</formula>
    </cfRule>
  </conditionalFormatting>
  <conditionalFormatting sqref="G17:H17">
    <cfRule type="cellIs" dxfId="0" priority="2" operator="lessThan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Індекси світу та України</vt:lpstr>
      <vt:lpstr>Біржовий ФР України</vt:lpstr>
      <vt:lpstr>КУА-ІСІ-НПФ та СК в управлінні</vt:lpstr>
      <vt:lpstr>Активи-ВЧА-Чистий притік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2020-09-04T07:07:13Z</dcterms:modified>
</cp:coreProperties>
</file>