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<sst xmlns="http://schemas.openxmlformats.org/spreadsheetml/2006/main" count="414" uniqueCount="144">
  <si>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</si>
  <si>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</si>
  <si>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</si>
  <si>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</si>
  <si>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</si>
  <si>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</si>
  <si>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</si>
  <si>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</si>
  <si>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</si>
  <si>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</si>
  <si>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</si>
  <si>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</si>
  <si>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</si>
  <si>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</si>
  <si>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</si>
  <si>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</si>
  <si>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</si>
  <si>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</si>
  <si>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</si>
  <si>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</si>
  <si>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Преміум-фонд Індексний</t>
  </si>
  <si>
    <t>ОТП Класичний</t>
  </si>
  <si>
    <t>ТОВ КУА "ОТП Капітал"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</si>
  <si>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</si>
  <si>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</si>
  <si>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</si>
  <si>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</si>
  <si>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</si>
  <si>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</si>
  <si>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</si>
  <si>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</si>
  <si>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</si>
  <si>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</si>
  <si>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</si>
  <si>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</si>
  <si>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</si>
  <si>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</si>
  <si>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</si>
  <si>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</si>
  <si>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</si>
  <si>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</si>
  <si>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</si>
  <si>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</si>
  <si>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</si>
  <si>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</si>
  <si>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</si>
  <si>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</si>
  <si>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</si>
  <si>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</si>
  <si>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</si>
  <si>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</si>
  <si>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</si>
  <si>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</si>
  <si>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</si>
  <si>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</si>
  <si>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</si>
  <si>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</si>
  <si>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</si>
  <si>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</si>
  <si>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</si>
  <si>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</si>
  <si>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</si>
  <si>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</si>
  <si>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</si>
  <si>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</si>
  <si>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</si>
  <si>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</si>
  <si>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</si>
  <si>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</si>
  <si>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</si>
  <si>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</si>
  <si>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</si>
  <si>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</si>
  <si>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</si>
  <si>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</si>
  <si>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</si>
  <si>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</si>
  <si>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</si>
  <si>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</si>
  <si>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</si>
  <si>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</si>
  <si>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</si>
  <si>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</si>
  <si>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</si>
  <si>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</si>
  <si>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</si>
  <si>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</si>
  <si>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</si>
  <si>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</si>
  <si>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</si>
  <si>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</si>
  <si>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</si>
  <si>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</si>
  <si>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</si>
  <si>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</si>
  <si>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</si>
  <si>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</si>
  <si>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</si>
  <si>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</si>
  <si>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</si>
  <si>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</si>
  <si>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</si>
  <si>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</si>
  <si>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</si>
  <si>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</si>
  <si>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</si>
  <si>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</si>
  <si>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</si>
  <si>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</si>
  <si>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</si>
  <si>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</si>
  <si>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</si>
  <si>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</si>
  <si>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</si>
  <si>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</si>
  <si>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</si>
  <si>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</si>
  <si>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</si>
  <si>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</si>
  <si>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</si>
  <si>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</si>
  <si>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</si>
  <si>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</si>
  <si>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</si>
  <si>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</si>
  <si>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</si>
  <si>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</si>
  <si>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Преміум - фонд збалансований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</si>
  <si>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</si>
  <si>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</si>
  <si>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</si>
  <si>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</si>
  <si>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</si>
  <si>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</si>
  <si>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</si>
  <si>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</si>
  <si>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</si>
  <si>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</si>
  <si>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</si>
  <si>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</si>
  <si>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з початку 2016 року</t>
  </si>
  <si>
    <t>січень</t>
  </si>
  <si>
    <t>лютий</t>
  </si>
  <si>
    <t>http://ozoncap.com/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</si>
</sst>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4" xfId="20" applyFont="1" applyFill="1" applyBorder="1" applyAlignment="1">
      <alignment vertical="center" wrapText="1"/>
      <protection/>
    </xf>
    <xf numFmtId="10" fontId="41" fillId="0" borderId="54" xfId="21" applyNumberFormat="1" applyFont="1" applyFill="1" applyBorder="1" applyAlignment="1">
      <alignment horizontal="center" vertical="center" wrapText="1"/>
      <protection/>
    </xf>
    <xf numFmtId="10" fontId="41" fillId="0" borderId="54" xfId="21" applyNumberFormat="1" applyFont="1" applyFill="1" applyBorder="1" applyAlignment="1">
      <alignment horizontal="right" vertical="center" wrapText="1" indent="1"/>
      <protection/>
    </xf>
    <xf numFmtId="0" fontId="11" fillId="0" borderId="5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8738878"/>
        <c:axId val="13105583"/>
      </c:barChart>
      <c:catAx>
        <c:axId val="387388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3105583"/>
        <c:crosses val="autoZero"/>
        <c:auto val="1"/>
        <c:lblOffset val="0"/>
        <c:noMultiLvlLbl val="0"/>
      </c:catAx>
      <c:valAx>
        <c:axId val="13105583"/>
        <c:scaling>
          <c:orientation val="minMax"/>
          <c:max val="0.03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38738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50841384"/>
        <c:axId val="54919273"/>
      </c:barChart>
      <c:catAx>
        <c:axId val="50841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19273"/>
        <c:crosses val="autoZero"/>
        <c:auto val="0"/>
        <c:lblOffset val="100"/>
        <c:tickLblSkip val="1"/>
        <c:noMultiLvlLbl val="0"/>
      </c:catAx>
      <c:valAx>
        <c:axId val="54919273"/>
        <c:scaling>
          <c:orientation val="minMax"/>
          <c:max val="0.07"/>
          <c:min val="-0.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В_ВЧА!$B$27:$B$37</c:f>
              <c:strCache/>
            </c:strRef>
          </c:cat>
          <c:val>
            <c:numRef>
              <c:f>В_ВЧА!$C$27:$C$37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В_ВЧА!$B$27:$B$37</c:f>
              <c:strCache/>
            </c:strRef>
          </c:cat>
          <c:val>
            <c:numRef>
              <c:f>В_ВЧА!$D$27:$D$37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24511410"/>
        <c:axId val="19276099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9267164"/>
        <c:axId val="17860157"/>
      </c:lineChart>
      <c:catAx>
        <c:axId val="245114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9276099"/>
        <c:crosses val="autoZero"/>
        <c:auto val="0"/>
        <c:lblOffset val="40"/>
        <c:noMultiLvlLbl val="0"/>
      </c:catAx>
      <c:valAx>
        <c:axId val="19276099"/>
        <c:scaling>
          <c:orientation val="minMax"/>
          <c:max val="250"/>
          <c:min val="-160"/>
        </c:scaling>
        <c:axPos val="l"/>
        <c:delete val="0"/>
        <c:numFmt formatCode="#,##0" sourceLinked="0"/>
        <c:majorTickMark val="in"/>
        <c:minorTickMark val="none"/>
        <c:tickLblPos val="nextTo"/>
        <c:crossAx val="24511410"/>
        <c:crossesAt val="1"/>
        <c:crossBetween val="between"/>
        <c:dispUnits/>
      </c:valAx>
      <c:catAx>
        <c:axId val="39267164"/>
        <c:scaling>
          <c:orientation val="minMax"/>
        </c:scaling>
        <c:axPos val="b"/>
        <c:delete val="1"/>
        <c:majorTickMark val="in"/>
        <c:minorTickMark val="none"/>
        <c:tickLblPos val="nextTo"/>
        <c:crossAx val="17860157"/>
        <c:crosses val="autoZero"/>
        <c:auto val="0"/>
        <c:lblOffset val="100"/>
        <c:noMultiLvlLbl val="0"/>
      </c:catAx>
      <c:valAx>
        <c:axId val="1786015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92671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1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'В_діаграма(дох)'!$A$2:$A$28</c:f>
              <c:strCache/>
            </c:strRef>
          </c:cat>
          <c:val>
            <c:numRef>
              <c:f>'В_діаграма(дох)'!$B$2:$B$28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gapWidth val="60"/>
        <c:axId val="26523686"/>
        <c:axId val="37386583"/>
      </c:barChart>
      <c:catAx>
        <c:axId val="2652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6583"/>
        <c:crosses val="autoZero"/>
        <c:auto val="0"/>
        <c:lblOffset val="0"/>
        <c:tickLblSkip val="1"/>
        <c:noMultiLvlLbl val="0"/>
      </c:catAx>
      <c:valAx>
        <c:axId val="37386583"/>
        <c:scaling>
          <c:orientation val="minMax"/>
          <c:max val="0.1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23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ВЧА'!$B$38:$B$43</c:f>
              <c:strCache/>
            </c:strRef>
          </c:cat>
          <c:val>
            <c:numRef>
              <c:f>'І_динаміка ВЧА'!$C$38:$C$43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ВЧА'!$B$38:$B$43</c:f>
              <c:strCache/>
            </c:strRef>
          </c:cat>
          <c:val>
            <c:numRef>
              <c:f>'І_динаміка ВЧА'!$E$38:$E$43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0"/>
        <c:axId val="934928"/>
        <c:axId val="8414353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8620314"/>
        <c:axId val="10473963"/>
      </c:lineChart>
      <c:catAx>
        <c:axId val="9349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414353"/>
        <c:crosses val="autoZero"/>
        <c:auto val="0"/>
        <c:lblOffset val="100"/>
        <c:noMultiLvlLbl val="0"/>
      </c:catAx>
      <c:valAx>
        <c:axId val="8414353"/>
        <c:scaling>
          <c:orientation val="minMax"/>
          <c:max val="16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34928"/>
        <c:crossesAt val="1"/>
        <c:crossBetween val="between"/>
        <c:dispUnits/>
      </c:valAx>
      <c:catAx>
        <c:axId val="8620314"/>
        <c:scaling>
          <c:orientation val="minMax"/>
        </c:scaling>
        <c:axPos val="b"/>
        <c:delete val="1"/>
        <c:majorTickMark val="in"/>
        <c:minorTickMark val="none"/>
        <c:tickLblPos val="nextTo"/>
        <c:crossAx val="10473963"/>
        <c:crosses val="autoZero"/>
        <c:auto val="0"/>
        <c:lblOffset val="100"/>
        <c:noMultiLvlLbl val="0"/>
      </c:catAx>
      <c:valAx>
        <c:axId val="1047396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6203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"/>
          <c:w val="0.964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60"/>
        <c:axId val="27156804"/>
        <c:axId val="43084645"/>
      </c:barChart>
      <c:catAx>
        <c:axId val="27156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84645"/>
        <c:crosses val="autoZero"/>
        <c:auto val="0"/>
        <c:lblOffset val="100"/>
        <c:tickLblSkip val="1"/>
        <c:noMultiLvlLbl val="0"/>
      </c:catAx>
      <c:valAx>
        <c:axId val="43084645"/>
        <c:scaling>
          <c:orientation val="minMax"/>
          <c:max val="0.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56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0"/>
        <c:axId val="52217486"/>
        <c:axId val="195327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757944"/>
        <c:axId val="15821497"/>
      </c:lineChart>
      <c:catAx>
        <c:axId val="522174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95327"/>
        <c:crosses val="autoZero"/>
        <c:auto val="0"/>
        <c:lblOffset val="100"/>
        <c:noMultiLvlLbl val="0"/>
      </c:catAx>
      <c:valAx>
        <c:axId val="19532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217486"/>
        <c:crossesAt val="1"/>
        <c:crossBetween val="between"/>
        <c:dispUnits/>
      </c:valAx>
      <c:catAx>
        <c:axId val="1757944"/>
        <c:scaling>
          <c:orientation val="minMax"/>
        </c:scaling>
        <c:axPos val="b"/>
        <c:delete val="1"/>
        <c:majorTickMark val="in"/>
        <c:minorTickMark val="none"/>
        <c:tickLblPos val="nextTo"/>
        <c:crossAx val="15821497"/>
        <c:crosses val="autoZero"/>
        <c:auto val="0"/>
        <c:lblOffset val="100"/>
        <c:noMultiLvlLbl val="0"/>
      </c:catAx>
      <c:valAx>
        <c:axId val="1582149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579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60"/>
        <c:axId val="8175746"/>
        <c:axId val="6472851"/>
      </c:barChart>
      <c:catAx>
        <c:axId val="8175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2851"/>
        <c:crosses val="autoZero"/>
        <c:auto val="0"/>
        <c:lblOffset val="100"/>
        <c:tickLblSkip val="1"/>
        <c:noMultiLvlLbl val="0"/>
      </c:catAx>
      <c:valAx>
        <c:axId val="6472851"/>
        <c:scaling>
          <c:orientation val="minMax"/>
          <c:max val="0.1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75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37</xdr:row>
      <xdr:rowOff>95250</xdr:rowOff>
    </xdr:from>
    <xdr:to>
      <xdr:col>4</xdr:col>
      <xdr:colOff>609600</xdr:colOff>
      <xdr:row>61</xdr:row>
      <xdr:rowOff>95250</xdr:rowOff>
    </xdr:to>
    <xdr:graphicFrame>
      <xdr:nvGraphicFramePr>
        <xdr:cNvPr id="1" name="Chart 2"/>
        <xdr:cNvGraphicFramePr/>
      </xdr:nvGraphicFramePr>
      <xdr:xfrm>
        <a:off x="304800" y="70389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4292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7</xdr:col>
      <xdr:colOff>9525</xdr:colOff>
      <xdr:row>34</xdr:row>
      <xdr:rowOff>133350</xdr:rowOff>
    </xdr:to>
    <xdr:graphicFrame>
      <xdr:nvGraphicFramePr>
        <xdr:cNvPr id="1" name="Chart 8"/>
        <xdr:cNvGraphicFramePr/>
      </xdr:nvGraphicFramePr>
      <xdr:xfrm>
        <a:off x="0" y="32099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123825</xdr:rowOff>
    </xdr:from>
    <xdr:to>
      <xdr:col>9</xdr:col>
      <xdr:colOff>333375</xdr:colOff>
      <xdr:row>30</xdr:row>
      <xdr:rowOff>76200</xdr:rowOff>
    </xdr:to>
    <xdr:graphicFrame>
      <xdr:nvGraphicFramePr>
        <xdr:cNvPr id="1" name="Chart 8"/>
        <xdr:cNvGraphicFramePr/>
      </xdr:nvGraphicFramePr>
      <xdr:xfrm>
        <a:off x="9525" y="27717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sem.biz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dragon-am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112</v>
      </c>
      <c r="B1" s="75"/>
      <c r="C1" s="75"/>
      <c r="D1" s="76"/>
      <c r="E1" s="76"/>
      <c r="F1" s="76"/>
    </row>
    <row r="2" spans="1:9" ht="15.75" thickBot="1">
      <c r="A2" s="25" t="s">
        <v>68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141</v>
      </c>
      <c r="B3" s="91">
        <v>-0.012131283755712485</v>
      </c>
      <c r="C3" s="91">
        <v>-0.04944157699822116</v>
      </c>
      <c r="D3" s="91">
        <v>0.00248613787444809</v>
      </c>
      <c r="E3" s="91">
        <v>-0.03744120886631519</v>
      </c>
      <c r="F3" s="91">
        <v>-0.032870316440984815</v>
      </c>
      <c r="G3" s="62"/>
      <c r="H3" s="62"/>
      <c r="I3" s="2"/>
      <c r="J3" s="2"/>
      <c r="K3" s="2"/>
      <c r="L3" s="2"/>
    </row>
    <row r="4" spans="1:12" ht="14.25">
      <c r="A4" s="90" t="s">
        <v>142</v>
      </c>
      <c r="B4" s="91">
        <v>0.012154092017831575</v>
      </c>
      <c r="C4" s="91">
        <v>-0.03224173632947325</v>
      </c>
      <c r="D4" s="91">
        <v>0.01377139116862926</v>
      </c>
      <c r="E4" s="91">
        <v>0.02016849170495923</v>
      </c>
      <c r="F4" s="91">
        <v>-0.01872118853295901</v>
      </c>
      <c r="G4" s="62"/>
      <c r="H4" s="62"/>
      <c r="I4" s="2"/>
      <c r="J4" s="2"/>
      <c r="K4" s="2"/>
      <c r="L4" s="2"/>
    </row>
    <row r="5" spans="1:12" ht="15" thickBot="1">
      <c r="A5" s="79" t="s">
        <v>140</v>
      </c>
      <c r="B5" s="81">
        <v>-0.00012463647694227475</v>
      </c>
      <c r="C5" s="81">
        <v>-0.08008923103840448</v>
      </c>
      <c r="D5" s="81">
        <v>0.017369960493078162</v>
      </c>
      <c r="E5" s="81">
        <v>-0.0176674001150261</v>
      </c>
      <c r="F5" s="81">
        <v>-0.05883763235394168</v>
      </c>
      <c r="G5" s="62"/>
      <c r="H5" s="62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102</v>
      </c>
      <c r="B22" s="18" t="s">
        <v>107</v>
      </c>
      <c r="C22" s="18" t="s">
        <v>86</v>
      </c>
      <c r="D22" s="78"/>
      <c r="E22" s="74"/>
      <c r="F22" s="74"/>
    </row>
    <row r="23" spans="1:6" ht="14.25">
      <c r="A23" s="27" t="s">
        <v>9</v>
      </c>
      <c r="B23" s="28">
        <v>-0.0851418231221065</v>
      </c>
      <c r="C23" s="69">
        <v>-0.15798023611791912</v>
      </c>
      <c r="D23" s="78"/>
      <c r="E23" s="74"/>
      <c r="F23" s="74"/>
    </row>
    <row r="24" spans="1:6" ht="14.25">
      <c r="A24" s="27" t="s">
        <v>1</v>
      </c>
      <c r="B24" s="28">
        <v>-0.03224173632947325</v>
      </c>
      <c r="C24" s="69">
        <v>-0.08008923103840448</v>
      </c>
      <c r="D24" s="78"/>
      <c r="E24" s="74"/>
      <c r="F24" s="74"/>
    </row>
    <row r="25" spans="1:6" ht="14.25">
      <c r="A25" s="27" t="s">
        <v>10</v>
      </c>
      <c r="B25" s="28">
        <v>-0.030894733780290395</v>
      </c>
      <c r="C25" s="69">
        <v>-0.11613225716070263</v>
      </c>
      <c r="D25" s="78"/>
      <c r="E25" s="74"/>
      <c r="F25" s="74"/>
    </row>
    <row r="26" spans="1:6" ht="14.25">
      <c r="A26" s="27" t="s">
        <v>8</v>
      </c>
      <c r="B26" s="28">
        <v>-0.029018788189468014</v>
      </c>
      <c r="C26" s="69">
        <v>-0.12659724935621042</v>
      </c>
      <c r="D26" s="78"/>
      <c r="E26" s="74"/>
      <c r="F26" s="74"/>
    </row>
    <row r="27" spans="1:6" ht="28.5">
      <c r="A27" s="27" t="s">
        <v>5</v>
      </c>
      <c r="B27" s="28">
        <v>-0.018125730566920017</v>
      </c>
      <c r="C27" s="69">
        <v>-0.2476707839846668</v>
      </c>
      <c r="D27" s="78"/>
      <c r="E27" s="74"/>
      <c r="F27" s="74"/>
    </row>
    <row r="28" spans="1:6" ht="14.25">
      <c r="A28" s="27" t="s">
        <v>6</v>
      </c>
      <c r="B28" s="28">
        <v>-0.014369416484417141</v>
      </c>
      <c r="C28" s="69">
        <v>-0.06918544238573143</v>
      </c>
      <c r="D28" s="78"/>
      <c r="E28" s="74"/>
      <c r="F28" s="74"/>
    </row>
    <row r="29" spans="1:6" ht="14.25">
      <c r="A29" s="27" t="s">
        <v>12</v>
      </c>
      <c r="B29" s="28">
        <v>-0.004128355255019978</v>
      </c>
      <c r="C29" s="69">
        <v>-0.06355168269230771</v>
      </c>
      <c r="D29" s="78"/>
      <c r="E29" s="74"/>
      <c r="F29" s="74"/>
    </row>
    <row r="30" spans="1:6" ht="14.25">
      <c r="A30" s="27" t="s">
        <v>7</v>
      </c>
      <c r="B30" s="28">
        <v>0.0021861372598330764</v>
      </c>
      <c r="C30" s="69">
        <v>-0.028205066902558973</v>
      </c>
      <c r="D30" s="78"/>
      <c r="E30" s="74"/>
      <c r="F30" s="74"/>
    </row>
    <row r="31" spans="1:6" ht="14.25">
      <c r="A31" s="27" t="s">
        <v>11</v>
      </c>
      <c r="B31" s="28">
        <v>0.0030486508808900137</v>
      </c>
      <c r="C31" s="69">
        <v>-0.06176880424588449</v>
      </c>
      <c r="D31" s="78"/>
      <c r="E31" s="74"/>
      <c r="F31" s="74"/>
    </row>
    <row r="32" spans="1:6" ht="14.25">
      <c r="A32" s="27" t="s">
        <v>0</v>
      </c>
      <c r="B32" s="28">
        <v>0.012154092017831575</v>
      </c>
      <c r="C32" s="69">
        <v>-0.00012463647694227475</v>
      </c>
      <c r="D32" s="78"/>
      <c r="E32" s="74"/>
      <c r="F32" s="74"/>
    </row>
    <row r="33" spans="1:6" ht="14.25">
      <c r="A33" s="27" t="s">
        <v>122</v>
      </c>
      <c r="B33" s="28">
        <v>0.024620137621120586</v>
      </c>
      <c r="C33" s="69">
        <v>-0.018863459107656855</v>
      </c>
      <c r="D33" s="78"/>
      <c r="E33" s="74"/>
      <c r="F33" s="74"/>
    </row>
    <row r="34" spans="1:6" ht="14.25">
      <c r="A34" s="27" t="s">
        <v>90</v>
      </c>
      <c r="B34" s="28">
        <v>0.0309537682361114</v>
      </c>
      <c r="C34" s="69">
        <v>0.04474383430985163</v>
      </c>
      <c r="D34" s="78"/>
      <c r="E34" s="74"/>
      <c r="F34" s="74"/>
    </row>
    <row r="35" spans="1:6" ht="15" thickBot="1">
      <c r="A35" s="79" t="s">
        <v>64</v>
      </c>
      <c r="B35" s="80">
        <v>0.031530927143432086</v>
      </c>
      <c r="C35" s="81">
        <v>0.01553418577618082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73"/>
      <c r="B37" s="74"/>
      <c r="C37" s="74"/>
      <c r="D37" s="78"/>
      <c r="E37" s="74"/>
      <c r="F37" s="74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8"/>
  <sheetViews>
    <sheetView zoomScale="85" zoomScaleNormal="85" workbookViewId="0" topLeftCell="A1">
      <selection activeCell="E7" sqref="E7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3" t="s">
        <v>137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0.75" thickBot="1">
      <c r="A2" s="15" t="s">
        <v>48</v>
      </c>
      <c r="B2" s="49" t="s">
        <v>30</v>
      </c>
      <c r="C2" s="18" t="s">
        <v>41</v>
      </c>
      <c r="D2" s="18" t="s">
        <v>42</v>
      </c>
      <c r="E2" s="17" t="s">
        <v>49</v>
      </c>
      <c r="F2" s="17" t="s">
        <v>78</v>
      </c>
      <c r="G2" s="17" t="s">
        <v>79</v>
      </c>
      <c r="H2" s="18" t="s">
        <v>80</v>
      </c>
      <c r="I2" s="18" t="s">
        <v>16</v>
      </c>
      <c r="J2" s="18" t="s">
        <v>17</v>
      </c>
    </row>
    <row r="3" spans="1:11" ht="14.25" customHeight="1">
      <c r="A3" s="21">
        <v>1</v>
      </c>
      <c r="B3" s="113" t="s">
        <v>100</v>
      </c>
      <c r="C3" s="114" t="s">
        <v>46</v>
      </c>
      <c r="D3" s="115" t="s">
        <v>43</v>
      </c>
      <c r="E3" s="116">
        <v>4247026.58</v>
      </c>
      <c r="F3" s="117">
        <v>194079</v>
      </c>
      <c r="G3" s="116">
        <v>21.882978477836346</v>
      </c>
      <c r="H3" s="55">
        <v>100</v>
      </c>
      <c r="I3" s="113" t="s">
        <v>113</v>
      </c>
      <c r="J3" s="118" t="s">
        <v>92</v>
      </c>
      <c r="K3" s="50"/>
    </row>
    <row r="4" spans="1:11" ht="14.25">
      <c r="A4" s="21">
        <v>2</v>
      </c>
      <c r="B4" s="113" t="s">
        <v>63</v>
      </c>
      <c r="C4" s="114" t="s">
        <v>46</v>
      </c>
      <c r="D4" s="115" t="s">
        <v>47</v>
      </c>
      <c r="E4" s="116">
        <v>4019013.62</v>
      </c>
      <c r="F4" s="117">
        <v>4806</v>
      </c>
      <c r="G4" s="116">
        <v>836.2491926758219</v>
      </c>
      <c r="H4" s="55">
        <v>1000</v>
      </c>
      <c r="I4" s="113" t="s">
        <v>28</v>
      </c>
      <c r="J4" s="118" t="s">
        <v>116</v>
      </c>
      <c r="K4" s="51"/>
    </row>
    <row r="5" spans="1:11" ht="14.25" customHeight="1">
      <c r="A5" s="21">
        <v>3</v>
      </c>
      <c r="B5" s="113" t="s">
        <v>101</v>
      </c>
      <c r="C5" s="114" t="s">
        <v>46</v>
      </c>
      <c r="D5" s="115" t="s">
        <v>43</v>
      </c>
      <c r="E5" s="116">
        <v>1200739.04</v>
      </c>
      <c r="F5" s="117">
        <v>1011</v>
      </c>
      <c r="G5" s="116">
        <v>1187.674619188922</v>
      </c>
      <c r="H5" s="55">
        <v>1000</v>
      </c>
      <c r="I5" s="113" t="s">
        <v>77</v>
      </c>
      <c r="J5" s="118" t="s">
        <v>54</v>
      </c>
      <c r="K5" s="52"/>
    </row>
    <row r="6" spans="1:11" ht="14.25" customHeight="1">
      <c r="A6" s="21">
        <v>4</v>
      </c>
      <c r="B6" s="113" t="s">
        <v>125</v>
      </c>
      <c r="C6" s="114" t="s">
        <v>46</v>
      </c>
      <c r="D6" s="115" t="s">
        <v>43</v>
      </c>
      <c r="E6" s="116">
        <v>1102739.9</v>
      </c>
      <c r="F6" s="117">
        <v>648</v>
      </c>
      <c r="G6" s="116">
        <v>1701.7591049382715</v>
      </c>
      <c r="H6" s="55">
        <v>5000</v>
      </c>
      <c r="I6" s="113" t="s">
        <v>23</v>
      </c>
      <c r="J6" s="118" t="s">
        <v>40</v>
      </c>
      <c r="K6" s="52"/>
    </row>
    <row r="7" spans="1:10" ht="15.75" thickBot="1">
      <c r="A7" s="184" t="s">
        <v>58</v>
      </c>
      <c r="B7" s="185"/>
      <c r="C7" s="119" t="s">
        <v>59</v>
      </c>
      <c r="D7" s="119" t="s">
        <v>59</v>
      </c>
      <c r="E7" s="101">
        <f>SUM(E3:E6)</f>
        <v>10569519.14</v>
      </c>
      <c r="F7" s="102">
        <f>SUM(F3:F6)</f>
        <v>200544</v>
      </c>
      <c r="G7" s="119" t="s">
        <v>59</v>
      </c>
      <c r="H7" s="119" t="s">
        <v>59</v>
      </c>
      <c r="I7" s="119" t="s">
        <v>59</v>
      </c>
      <c r="J7" s="120" t="s">
        <v>59</v>
      </c>
    </row>
    <row r="8" spans="1:10" ht="15" thickBot="1">
      <c r="A8" s="201"/>
      <c r="B8" s="201"/>
      <c r="C8" s="201"/>
      <c r="D8" s="201"/>
      <c r="E8" s="201"/>
      <c r="F8" s="201"/>
      <c r="G8" s="201"/>
      <c r="H8" s="201"/>
      <c r="I8" s="177"/>
      <c r="J8" s="177"/>
    </row>
  </sheetData>
  <mergeCells count="3">
    <mergeCell ref="A1:J1"/>
    <mergeCell ref="A7:B7"/>
    <mergeCell ref="A8:H8"/>
  </mergeCells>
  <hyperlinks>
    <hyperlink ref="J7" r:id="rId1" display="http://www.kinto.com/"/>
    <hyperlink ref="J4" r:id="rId2" display="http://pioglobal.ua/"/>
    <hyperlink ref="J5" r:id="rId3" display="http://pioglobal.ua/"/>
    <hyperlink ref="J3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E4" activeCellId="1" sqref="B4:B7 E4:E7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9" t="s">
        <v>138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s="22" customFormat="1" ht="15.75" customHeight="1" thickBot="1">
      <c r="A2" s="190" t="s">
        <v>48</v>
      </c>
      <c r="B2" s="105"/>
      <c r="C2" s="106"/>
      <c r="D2" s="107"/>
      <c r="E2" s="192" t="s">
        <v>83</v>
      </c>
      <c r="F2" s="192"/>
      <c r="G2" s="192"/>
      <c r="H2" s="192"/>
      <c r="I2" s="192"/>
      <c r="J2" s="192"/>
      <c r="K2" s="192"/>
    </row>
    <row r="3" spans="1:11" s="22" customFormat="1" ht="60.75" thickBot="1">
      <c r="A3" s="191"/>
      <c r="B3" s="108" t="s">
        <v>30</v>
      </c>
      <c r="C3" s="26" t="s">
        <v>13</v>
      </c>
      <c r="D3" s="26" t="s">
        <v>14</v>
      </c>
      <c r="E3" s="17" t="s">
        <v>108</v>
      </c>
      <c r="F3" s="17" t="s">
        <v>117</v>
      </c>
      <c r="G3" s="17" t="s">
        <v>118</v>
      </c>
      <c r="H3" s="17" t="s">
        <v>106</v>
      </c>
      <c r="I3" s="17" t="s">
        <v>119</v>
      </c>
      <c r="J3" s="17" t="s">
        <v>60</v>
      </c>
      <c r="K3" s="18" t="s">
        <v>109</v>
      </c>
    </row>
    <row r="4" spans="1:11" s="22" customFormat="1" ht="14.25" collapsed="1">
      <c r="A4" s="21">
        <v>1</v>
      </c>
      <c r="B4" s="27" t="s">
        <v>125</v>
      </c>
      <c r="C4" s="109">
        <v>38945</v>
      </c>
      <c r="D4" s="109">
        <v>39016</v>
      </c>
      <c r="E4" s="103">
        <v>-0.012113237558428969</v>
      </c>
      <c r="F4" s="103">
        <v>-0.018668561091968017</v>
      </c>
      <c r="G4" s="103">
        <v>0.07312671086332379</v>
      </c>
      <c r="H4" s="103">
        <v>-0.0012802748661526753</v>
      </c>
      <c r="I4" s="103">
        <v>-0.017329511569324385</v>
      </c>
      <c r="J4" s="110">
        <v>-0.6596481790123501</v>
      </c>
      <c r="K4" s="128">
        <v>-0.10886705677036246</v>
      </c>
    </row>
    <row r="5" spans="1:11" s="22" customFormat="1" ht="14.25" collapsed="1">
      <c r="A5" s="21">
        <v>2</v>
      </c>
      <c r="B5" s="27" t="s">
        <v>63</v>
      </c>
      <c r="C5" s="109">
        <v>39205</v>
      </c>
      <c r="D5" s="109">
        <v>39322</v>
      </c>
      <c r="E5" s="103">
        <v>0.0058063308428739635</v>
      </c>
      <c r="F5" s="103">
        <v>-0.0019136545887339373</v>
      </c>
      <c r="G5" s="103">
        <v>0.06657908840912619</v>
      </c>
      <c r="H5" s="103">
        <v>0.037669286495200405</v>
      </c>
      <c r="I5" s="103" t="s">
        <v>26</v>
      </c>
      <c r="J5" s="110">
        <v>-0.16375080732418235</v>
      </c>
      <c r="K5" s="129">
        <v>-0.02078905668128883</v>
      </c>
    </row>
    <row r="6" spans="1:11" s="22" customFormat="1" ht="14.25" collapsed="1">
      <c r="A6" s="21">
        <v>3</v>
      </c>
      <c r="B6" s="27" t="s">
        <v>101</v>
      </c>
      <c r="C6" s="109">
        <v>40050</v>
      </c>
      <c r="D6" s="109">
        <v>40319</v>
      </c>
      <c r="E6" s="103">
        <v>-0.04150502717740079</v>
      </c>
      <c r="F6" s="103">
        <v>-0.06990471724930203</v>
      </c>
      <c r="G6" s="103">
        <v>-0.2612214851193796</v>
      </c>
      <c r="H6" s="103">
        <v>-0.27114825805272325</v>
      </c>
      <c r="I6" s="103">
        <v>-0.054684863972650155</v>
      </c>
      <c r="J6" s="110">
        <v>0.18767461918892447</v>
      </c>
      <c r="K6" s="129">
        <v>0.030200132100784316</v>
      </c>
    </row>
    <row r="7" spans="1:11" s="22" customFormat="1" ht="14.25" collapsed="1">
      <c r="A7" s="21">
        <v>4</v>
      </c>
      <c r="B7" s="27" t="s">
        <v>100</v>
      </c>
      <c r="C7" s="109">
        <v>40555</v>
      </c>
      <c r="D7" s="109">
        <v>40626</v>
      </c>
      <c r="E7" s="103">
        <v>-0.027072820238880246</v>
      </c>
      <c r="F7" s="103">
        <v>-0.13534230205711462</v>
      </c>
      <c r="G7" s="103">
        <v>-0.35848394443299947</v>
      </c>
      <c r="H7" s="103">
        <v>-0.4400359082056743</v>
      </c>
      <c r="I7" s="103">
        <v>-0.1044985215198505</v>
      </c>
      <c r="J7" s="110">
        <v>-0.7811702152216402</v>
      </c>
      <c r="K7" s="129">
        <v>-0.2647908600451928</v>
      </c>
    </row>
    <row r="8" spans="1:11" s="22" customFormat="1" ht="15.75" collapsed="1" thickBot="1">
      <c r="A8" s="178"/>
      <c r="B8" s="179" t="s">
        <v>121</v>
      </c>
      <c r="C8" s="180" t="s">
        <v>59</v>
      </c>
      <c r="D8" s="180" t="s">
        <v>59</v>
      </c>
      <c r="E8" s="181">
        <f>AVERAGE(E4:E7)</f>
        <v>-0.01872118853295901</v>
      </c>
      <c r="F8" s="181">
        <f>AVERAGE(F4:F7)</f>
        <v>-0.05645730874677965</v>
      </c>
      <c r="G8" s="181">
        <f>AVERAGE(G4:G7)</f>
        <v>-0.11999990756998227</v>
      </c>
      <c r="H8" s="181">
        <f>AVERAGE(H4:H7)</f>
        <v>-0.16869878865733745</v>
      </c>
      <c r="I8" s="181">
        <f>AVERAGE(I4:I7)</f>
        <v>-0.05883763235394168</v>
      </c>
      <c r="J8" s="180" t="s">
        <v>59</v>
      </c>
      <c r="K8" s="180" t="s">
        <v>59</v>
      </c>
    </row>
    <row r="9" spans="1:11" s="22" customFormat="1" ht="14.25" hidden="1">
      <c r="A9" s="204" t="s">
        <v>110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s="22" customFormat="1" ht="15" hidden="1" thickBot="1">
      <c r="A10" s="203" t="s">
        <v>111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3:4" s="22" customFormat="1" ht="15.75" customHeight="1" hidden="1">
      <c r="C11" s="68"/>
      <c r="D11" s="68"/>
    </row>
    <row r="12" spans="1:11" ht="15" thickBot="1">
      <c r="A12" s="202"/>
      <c r="B12" s="202"/>
      <c r="C12" s="202"/>
      <c r="D12" s="202"/>
      <c r="E12" s="202"/>
      <c r="F12" s="202"/>
      <c r="G12" s="202"/>
      <c r="H12" s="202"/>
      <c r="I12" s="182"/>
      <c r="J12" s="182"/>
      <c r="K12" s="182"/>
    </row>
    <row r="13" spans="2:5" ht="14.25">
      <c r="B13" s="29"/>
      <c r="C13" s="111"/>
      <c r="E13" s="111"/>
    </row>
    <row r="14" spans="5:6" ht="14.25">
      <c r="E14" s="111"/>
      <c r="F14" s="111"/>
    </row>
  </sheetData>
  <mergeCells count="6">
    <mergeCell ref="A12:H12"/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3"/>
  <sheetViews>
    <sheetView zoomScale="85" zoomScaleNormal="85" workbookViewId="0" topLeftCell="A1">
      <selection activeCell="C6" sqref="C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5" t="s">
        <v>139</v>
      </c>
      <c r="B1" s="195"/>
      <c r="C1" s="195"/>
      <c r="D1" s="195"/>
      <c r="E1" s="195"/>
      <c r="F1" s="195"/>
      <c r="G1" s="195"/>
    </row>
    <row r="2" spans="1:7" s="29" customFormat="1" ht="15.75" customHeight="1" thickBot="1">
      <c r="A2" s="208" t="s">
        <v>48</v>
      </c>
      <c r="B2" s="93"/>
      <c r="C2" s="196" t="s">
        <v>31</v>
      </c>
      <c r="D2" s="205"/>
      <c r="E2" s="206" t="s">
        <v>81</v>
      </c>
      <c r="F2" s="207"/>
      <c r="G2" s="94"/>
    </row>
    <row r="3" spans="1:7" s="29" customFormat="1" ht="45.75" thickBot="1">
      <c r="A3" s="191"/>
      <c r="B3" s="35" t="s">
        <v>30</v>
      </c>
      <c r="C3" s="35" t="s">
        <v>61</v>
      </c>
      <c r="D3" s="35" t="s">
        <v>33</v>
      </c>
      <c r="E3" s="35" t="s">
        <v>34</v>
      </c>
      <c r="F3" s="35" t="s">
        <v>33</v>
      </c>
      <c r="G3" s="36" t="s">
        <v>115</v>
      </c>
    </row>
    <row r="4" spans="1:7" s="29" customFormat="1" ht="14.25">
      <c r="A4" s="21">
        <v>1</v>
      </c>
      <c r="B4" s="37" t="s">
        <v>63</v>
      </c>
      <c r="C4" s="38">
        <v>23.20101000000024</v>
      </c>
      <c r="D4" s="103">
        <v>0.005806330842927152</v>
      </c>
      <c r="E4" s="39">
        <v>0</v>
      </c>
      <c r="F4" s="103">
        <v>0</v>
      </c>
      <c r="G4" s="40">
        <v>0</v>
      </c>
    </row>
    <row r="5" spans="1:7" s="29" customFormat="1" ht="14.25">
      <c r="A5" s="21">
        <v>2</v>
      </c>
      <c r="B5" s="37" t="s">
        <v>125</v>
      </c>
      <c r="C5" s="38">
        <v>-13.521540000000037</v>
      </c>
      <c r="D5" s="103">
        <v>-0.01211323755839854</v>
      </c>
      <c r="E5" s="39">
        <v>0</v>
      </c>
      <c r="F5" s="103">
        <v>0</v>
      </c>
      <c r="G5" s="40">
        <v>0</v>
      </c>
    </row>
    <row r="6" spans="1:7" s="45" customFormat="1" ht="14.25">
      <c r="A6" s="21">
        <v>3</v>
      </c>
      <c r="B6" s="37" t="s">
        <v>101</v>
      </c>
      <c r="C6" s="38">
        <v>-51.99475</v>
      </c>
      <c r="D6" s="103">
        <v>-0.04150502717740215</v>
      </c>
      <c r="E6" s="39">
        <v>0</v>
      </c>
      <c r="F6" s="103">
        <v>0</v>
      </c>
      <c r="G6" s="40">
        <v>0</v>
      </c>
    </row>
    <row r="7" spans="1:7" s="45" customFormat="1" ht="14.25">
      <c r="A7" s="21">
        <v>4</v>
      </c>
      <c r="B7" s="37" t="s">
        <v>100</v>
      </c>
      <c r="C7" s="38">
        <v>-118.17841000000016</v>
      </c>
      <c r="D7" s="103">
        <v>-0.027072820238849802</v>
      </c>
      <c r="E7" s="39">
        <v>0</v>
      </c>
      <c r="F7" s="103">
        <v>0</v>
      </c>
      <c r="G7" s="40">
        <v>0</v>
      </c>
    </row>
    <row r="8" spans="1:7" s="29" customFormat="1" ht="15.75" thickBot="1">
      <c r="A8" s="123"/>
      <c r="B8" s="95" t="s">
        <v>58</v>
      </c>
      <c r="C8" s="96">
        <v>-160.49368999999996</v>
      </c>
      <c r="D8" s="100">
        <v>-0.014957455554132823</v>
      </c>
      <c r="E8" s="97">
        <v>0</v>
      </c>
      <c r="F8" s="100">
        <v>0</v>
      </c>
      <c r="G8" s="124">
        <v>0</v>
      </c>
    </row>
    <row r="9" spans="1:8" s="29" customFormat="1" ht="15" customHeight="1" thickBot="1">
      <c r="A9" s="186"/>
      <c r="B9" s="186"/>
      <c r="C9" s="186"/>
      <c r="D9" s="186"/>
      <c r="E9" s="186"/>
      <c r="F9" s="186"/>
      <c r="G9" s="186"/>
      <c r="H9" s="7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3"/>
      <c r="C30" s="83"/>
      <c r="D30" s="84"/>
      <c r="E30" s="83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30</v>
      </c>
      <c r="C36" s="35" t="s">
        <v>66</v>
      </c>
      <c r="D36" s="35" t="s">
        <v>67</v>
      </c>
      <c r="E36" s="36" t="s">
        <v>62</v>
      </c>
    </row>
    <row r="37" spans="2:5" s="29" customFormat="1" ht="14.25">
      <c r="B37" s="136" t="str">
        <f aca="true" t="shared" si="0" ref="B37:D40">B4</f>
        <v>АнтиБанк</v>
      </c>
      <c r="C37" s="137">
        <f t="shared" si="0"/>
        <v>23.20101000000024</v>
      </c>
      <c r="D37" s="164">
        <f t="shared" si="0"/>
        <v>0.005806330842927152</v>
      </c>
      <c r="E37" s="138">
        <f>G4</f>
        <v>0</v>
      </c>
    </row>
    <row r="38" spans="2:5" s="29" customFormat="1" ht="14.25">
      <c r="B38" s="37" t="str">
        <f t="shared" si="0"/>
        <v>ТАСК Універсал</v>
      </c>
      <c r="C38" s="38">
        <f t="shared" si="0"/>
        <v>-13.521540000000037</v>
      </c>
      <c r="D38" s="165">
        <f t="shared" si="0"/>
        <v>-0.01211323755839854</v>
      </c>
      <c r="E38" s="40">
        <f>G5</f>
        <v>0</v>
      </c>
    </row>
    <row r="39" spans="2:5" s="29" customFormat="1" ht="14.25">
      <c r="B39" s="37" t="str">
        <f t="shared" si="0"/>
        <v>УНІВЕР.УА/Скiф: Фонд Нерухомостi</v>
      </c>
      <c r="C39" s="38">
        <f t="shared" si="0"/>
        <v>-51.99475</v>
      </c>
      <c r="D39" s="165">
        <f t="shared" si="0"/>
        <v>-0.04150502717740215</v>
      </c>
      <c r="E39" s="40">
        <f>G6</f>
        <v>0</v>
      </c>
    </row>
    <row r="40" spans="2:5" s="29" customFormat="1" ht="14.25">
      <c r="B40" s="37" t="str">
        <f t="shared" si="0"/>
        <v>Індекс Української Біржі</v>
      </c>
      <c r="C40" s="38">
        <f t="shared" si="0"/>
        <v>-118.17841000000016</v>
      </c>
      <c r="D40" s="165">
        <f t="shared" si="0"/>
        <v>-0.027072820238849802</v>
      </c>
      <c r="E40" s="40">
        <f>G7</f>
        <v>0</v>
      </c>
    </row>
    <row r="41" spans="2:6" ht="14.25">
      <c r="B41" s="37"/>
      <c r="C41" s="38"/>
      <c r="D41" s="165"/>
      <c r="E41" s="40"/>
      <c r="F41" s="19"/>
    </row>
    <row r="42" spans="2:6" ht="14.25">
      <c r="B42" s="37"/>
      <c r="C42" s="38"/>
      <c r="D42" s="165"/>
      <c r="E42" s="40"/>
      <c r="F42" s="19"/>
    </row>
    <row r="43" spans="2:6" ht="14.25">
      <c r="B43" s="166"/>
      <c r="C43" s="167"/>
      <c r="D43" s="168"/>
      <c r="E43" s="169"/>
      <c r="F43" s="19"/>
    </row>
    <row r="44" spans="2:6" ht="14.25">
      <c r="B44" s="29"/>
      <c r="C44" s="170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</sheetData>
  <mergeCells count="5">
    <mergeCell ref="A1:G1"/>
    <mergeCell ref="A9:G9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104</v>
      </c>
      <c r="C1" s="10"/>
      <c r="D1" s="10"/>
    </row>
    <row r="2" spans="1:4" ht="14.25">
      <c r="A2" s="27" t="s">
        <v>101</v>
      </c>
      <c r="B2" s="148">
        <v>-0.04150502717740079</v>
      </c>
      <c r="C2" s="10"/>
      <c r="D2" s="10"/>
    </row>
    <row r="3" spans="1:4" ht="14.25">
      <c r="A3" s="27" t="s">
        <v>100</v>
      </c>
      <c r="B3" s="148">
        <v>-0.027072820238880246</v>
      </c>
      <c r="C3" s="10"/>
      <c r="D3" s="10"/>
    </row>
    <row r="4" spans="1:4" ht="14.25">
      <c r="A4" s="27" t="s">
        <v>125</v>
      </c>
      <c r="B4" s="148">
        <v>-0.012113237558428969</v>
      </c>
      <c r="C4" s="10"/>
      <c r="D4" s="10"/>
    </row>
    <row r="5" spans="1:4" ht="14.25">
      <c r="A5" s="27" t="s">
        <v>63</v>
      </c>
      <c r="B5" s="148">
        <v>0.0058063308428739635</v>
      </c>
      <c r="C5" s="10"/>
      <c r="D5" s="10"/>
    </row>
    <row r="6" spans="1:4" ht="14.25">
      <c r="A6" s="27" t="s">
        <v>35</v>
      </c>
      <c r="B6" s="149">
        <v>-0.01872118853295901</v>
      </c>
      <c r="C6" s="10"/>
      <c r="D6" s="10"/>
    </row>
    <row r="7" spans="1:4" ht="14.25">
      <c r="A7" s="27" t="s">
        <v>1</v>
      </c>
      <c r="B7" s="149">
        <v>-0.03224173632947325</v>
      </c>
      <c r="C7" s="10"/>
      <c r="D7" s="10"/>
    </row>
    <row r="8" spans="1:4" ht="14.25">
      <c r="A8" s="27" t="s">
        <v>0</v>
      </c>
      <c r="B8" s="149">
        <v>0.012154092017831575</v>
      </c>
      <c r="C8" s="10"/>
      <c r="D8" s="10"/>
    </row>
    <row r="9" spans="1:4" ht="14.25">
      <c r="A9" s="27" t="s">
        <v>36</v>
      </c>
      <c r="B9" s="149">
        <v>0.09456796860299965</v>
      </c>
      <c r="C9" s="10"/>
      <c r="D9" s="10"/>
    </row>
    <row r="10" spans="1:4" ht="14.25">
      <c r="A10" s="27" t="s">
        <v>37</v>
      </c>
      <c r="B10" s="149">
        <v>0.08478119381844484</v>
      </c>
      <c r="C10" s="10"/>
      <c r="D10" s="10"/>
    </row>
    <row r="11" spans="1:4" ht="14.25">
      <c r="A11" s="27" t="s">
        <v>38</v>
      </c>
      <c r="B11" s="149">
        <v>0.01741095890410959</v>
      </c>
      <c r="C11" s="10"/>
      <c r="D11" s="10"/>
    </row>
    <row r="12" spans="1:4" ht="15" thickBot="1">
      <c r="A12" s="79" t="s">
        <v>123</v>
      </c>
      <c r="B12" s="150">
        <v>0.19095181037042952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7"/>
  <sheetViews>
    <sheetView zoomScale="80" zoomScaleNormal="80" workbookViewId="0" topLeftCell="A1">
      <selection activeCell="A14" sqref="A14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3" t="s">
        <v>131</v>
      </c>
      <c r="B1" s="183"/>
      <c r="C1" s="183"/>
      <c r="D1" s="183"/>
      <c r="E1" s="183"/>
      <c r="F1" s="183"/>
      <c r="G1" s="183"/>
      <c r="H1" s="183"/>
      <c r="I1" s="13"/>
    </row>
    <row r="2" spans="1:9" ht="30.75" thickBot="1">
      <c r="A2" s="15" t="s">
        <v>48</v>
      </c>
      <c r="B2" s="16" t="s">
        <v>105</v>
      </c>
      <c r="C2" s="17" t="s">
        <v>49</v>
      </c>
      <c r="D2" s="17" t="s">
        <v>50</v>
      </c>
      <c r="E2" s="17" t="s">
        <v>51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91</v>
      </c>
      <c r="C3" s="87">
        <v>21175658.039</v>
      </c>
      <c r="D3" s="88">
        <v>51653</v>
      </c>
      <c r="E3" s="87">
        <v>409.9598869184752</v>
      </c>
      <c r="F3" s="88">
        <v>100</v>
      </c>
      <c r="G3" s="86" t="s">
        <v>113</v>
      </c>
      <c r="H3" s="89" t="s">
        <v>92</v>
      </c>
      <c r="I3" s="19"/>
    </row>
    <row r="4" spans="1:9" ht="14.25">
      <c r="A4" s="21">
        <v>2</v>
      </c>
      <c r="B4" s="86" t="s">
        <v>96</v>
      </c>
      <c r="C4" s="87">
        <v>5698781.03</v>
      </c>
      <c r="D4" s="88">
        <v>2319</v>
      </c>
      <c r="E4" s="87">
        <v>2457.430370849504</v>
      </c>
      <c r="F4" s="88">
        <v>1000</v>
      </c>
      <c r="G4" s="86" t="s">
        <v>19</v>
      </c>
      <c r="H4" s="89" t="s">
        <v>54</v>
      </c>
      <c r="I4" s="19"/>
    </row>
    <row r="5" spans="1:9" ht="14.25" customHeight="1">
      <c r="A5" s="21">
        <v>3</v>
      </c>
      <c r="B5" s="86" t="s">
        <v>97</v>
      </c>
      <c r="C5" s="87">
        <v>3275766</v>
      </c>
      <c r="D5" s="88">
        <v>1581</v>
      </c>
      <c r="E5" s="87">
        <v>2071.9582542694498</v>
      </c>
      <c r="F5" s="88">
        <v>1000</v>
      </c>
      <c r="G5" s="86" t="s">
        <v>19</v>
      </c>
      <c r="H5" s="89" t="s">
        <v>54</v>
      </c>
      <c r="I5" s="19"/>
    </row>
    <row r="6" spans="1:9" ht="14.25">
      <c r="A6" s="21">
        <v>4</v>
      </c>
      <c r="B6" s="86" t="s">
        <v>75</v>
      </c>
      <c r="C6" s="87">
        <v>3241102.16</v>
      </c>
      <c r="D6" s="88">
        <v>1269</v>
      </c>
      <c r="E6" s="87">
        <v>2554.0600157604413</v>
      </c>
      <c r="F6" s="88">
        <v>1000</v>
      </c>
      <c r="G6" s="86" t="s">
        <v>53</v>
      </c>
      <c r="H6" s="89" t="s">
        <v>74</v>
      </c>
      <c r="I6" s="19"/>
    </row>
    <row r="7" spans="1:9" ht="14.25" customHeight="1">
      <c r="A7" s="21">
        <v>5</v>
      </c>
      <c r="B7" s="86" t="s">
        <v>93</v>
      </c>
      <c r="C7" s="87">
        <v>3225725.63</v>
      </c>
      <c r="D7" s="88">
        <v>4634</v>
      </c>
      <c r="E7" s="87">
        <v>696.0996180405697</v>
      </c>
      <c r="F7" s="88">
        <v>1000</v>
      </c>
      <c r="G7" s="86" t="s">
        <v>113</v>
      </c>
      <c r="H7" s="89" t="s">
        <v>92</v>
      </c>
      <c r="I7" s="19"/>
    </row>
    <row r="8" spans="1:9" ht="14.25">
      <c r="A8" s="21">
        <v>6</v>
      </c>
      <c r="B8" s="86" t="s">
        <v>72</v>
      </c>
      <c r="C8" s="87">
        <v>2768298.1321</v>
      </c>
      <c r="D8" s="88">
        <v>3927</v>
      </c>
      <c r="E8" s="87">
        <v>704.9396822256175</v>
      </c>
      <c r="F8" s="88">
        <v>1000</v>
      </c>
      <c r="G8" s="86" t="s">
        <v>94</v>
      </c>
      <c r="H8" s="89" t="s">
        <v>103</v>
      </c>
      <c r="I8" s="19"/>
    </row>
    <row r="9" spans="1:9" ht="14.25">
      <c r="A9" s="21">
        <v>7</v>
      </c>
      <c r="B9" s="86" t="s">
        <v>73</v>
      </c>
      <c r="C9" s="87">
        <v>2618962.38</v>
      </c>
      <c r="D9" s="88">
        <v>735</v>
      </c>
      <c r="E9" s="87">
        <v>3563.2141224489797</v>
      </c>
      <c r="F9" s="88">
        <v>1000</v>
      </c>
      <c r="G9" s="86" t="s">
        <v>18</v>
      </c>
      <c r="H9" s="89" t="s">
        <v>74</v>
      </c>
      <c r="I9" s="19"/>
    </row>
    <row r="10" spans="1:9" ht="14.25">
      <c r="A10" s="21">
        <v>8</v>
      </c>
      <c r="B10" s="86" t="s">
        <v>120</v>
      </c>
      <c r="C10" s="87">
        <v>2075833.3</v>
      </c>
      <c r="D10" s="88">
        <v>14540</v>
      </c>
      <c r="E10" s="87">
        <v>142.76707702888584</v>
      </c>
      <c r="F10" s="88">
        <v>100</v>
      </c>
      <c r="G10" s="86" t="s">
        <v>113</v>
      </c>
      <c r="H10" s="89" t="s">
        <v>92</v>
      </c>
      <c r="I10" s="19"/>
    </row>
    <row r="11" spans="1:9" ht="14.25">
      <c r="A11" s="21">
        <v>9</v>
      </c>
      <c r="B11" s="86" t="s">
        <v>71</v>
      </c>
      <c r="C11" s="87">
        <v>1818548.09</v>
      </c>
      <c r="D11" s="88">
        <v>2875715</v>
      </c>
      <c r="E11" s="87">
        <v>0.632381195633086</v>
      </c>
      <c r="F11" s="88">
        <v>1</v>
      </c>
      <c r="G11" s="86" t="s">
        <v>22</v>
      </c>
      <c r="H11" s="89" t="s">
        <v>57</v>
      </c>
      <c r="I11" s="19"/>
    </row>
    <row r="12" spans="1:9" ht="14.25">
      <c r="A12" s="21">
        <v>10</v>
      </c>
      <c r="B12" s="86" t="s">
        <v>87</v>
      </c>
      <c r="C12" s="87">
        <v>1509915.44</v>
      </c>
      <c r="D12" s="88">
        <v>1233</v>
      </c>
      <c r="E12" s="87">
        <v>1224.5867315490673</v>
      </c>
      <c r="F12" s="88">
        <v>1000</v>
      </c>
      <c r="G12" s="86" t="s">
        <v>88</v>
      </c>
      <c r="H12" s="89" t="s">
        <v>89</v>
      </c>
      <c r="I12" s="19"/>
    </row>
    <row r="13" spans="1:9" ht="14.25">
      <c r="A13" s="21">
        <v>11</v>
      </c>
      <c r="B13" s="86" t="s">
        <v>98</v>
      </c>
      <c r="C13" s="87">
        <v>958285.77</v>
      </c>
      <c r="D13" s="88">
        <v>589</v>
      </c>
      <c r="E13" s="87">
        <v>1626.9707470288624</v>
      </c>
      <c r="F13" s="88">
        <v>1000</v>
      </c>
      <c r="G13" s="86" t="s">
        <v>19</v>
      </c>
      <c r="H13" s="89" t="s">
        <v>54</v>
      </c>
      <c r="I13" s="19"/>
    </row>
    <row r="14" spans="1:9" ht="14.25">
      <c r="A14" s="21">
        <v>12</v>
      </c>
      <c r="B14" s="86" t="s">
        <v>29</v>
      </c>
      <c r="C14" s="87">
        <v>945631.14</v>
      </c>
      <c r="D14" s="88">
        <v>44008</v>
      </c>
      <c r="E14" s="87">
        <v>21.48770996182512</v>
      </c>
      <c r="F14" s="88">
        <v>100</v>
      </c>
      <c r="G14" s="86" t="s">
        <v>52</v>
      </c>
      <c r="H14" s="89" t="s">
        <v>143</v>
      </c>
      <c r="I14" s="19"/>
    </row>
    <row r="15" spans="1:9" ht="14.25">
      <c r="A15" s="21">
        <v>13</v>
      </c>
      <c r="B15" s="86" t="s">
        <v>21</v>
      </c>
      <c r="C15" s="87">
        <v>940667.3</v>
      </c>
      <c r="D15" s="88">
        <v>417</v>
      </c>
      <c r="E15" s="87">
        <v>2255.796882494005</v>
      </c>
      <c r="F15" s="88">
        <v>1000</v>
      </c>
      <c r="G15" s="86" t="s">
        <v>22</v>
      </c>
      <c r="H15" s="89" t="s">
        <v>57</v>
      </c>
      <c r="I15" s="19"/>
    </row>
    <row r="16" spans="1:9" ht="14.25">
      <c r="A16" s="21">
        <v>14</v>
      </c>
      <c r="B16" s="86" t="s">
        <v>128</v>
      </c>
      <c r="C16" s="87">
        <v>757857.0599</v>
      </c>
      <c r="D16" s="88">
        <v>8925</v>
      </c>
      <c r="E16" s="87">
        <v>84.91395629131652</v>
      </c>
      <c r="F16" s="88">
        <v>100</v>
      </c>
      <c r="G16" s="86" t="s">
        <v>129</v>
      </c>
      <c r="H16" s="89" t="s">
        <v>130</v>
      </c>
      <c r="I16" s="19"/>
    </row>
    <row r="17" spans="1:9" ht="14.25">
      <c r="A17" s="21">
        <v>15</v>
      </c>
      <c r="B17" s="86" t="s">
        <v>95</v>
      </c>
      <c r="C17" s="87">
        <v>593703.21</v>
      </c>
      <c r="D17" s="88">
        <v>1326</v>
      </c>
      <c r="E17" s="87">
        <v>447.73997737556556</v>
      </c>
      <c r="F17" s="88">
        <v>1000</v>
      </c>
      <c r="G17" s="86" t="s">
        <v>19</v>
      </c>
      <c r="H17" s="89" t="s">
        <v>54</v>
      </c>
      <c r="I17" s="19"/>
    </row>
    <row r="18" spans="1:9" ht="14.25">
      <c r="A18" s="21">
        <v>16</v>
      </c>
      <c r="B18" s="86" t="s">
        <v>76</v>
      </c>
      <c r="C18" s="87">
        <v>524226.25</v>
      </c>
      <c r="D18" s="88">
        <v>199</v>
      </c>
      <c r="E18" s="87">
        <v>2634.3027638190956</v>
      </c>
      <c r="F18" s="88">
        <v>1000</v>
      </c>
      <c r="G18" s="86" t="s">
        <v>53</v>
      </c>
      <c r="H18" s="89" t="s">
        <v>74</v>
      </c>
      <c r="I18" s="19"/>
    </row>
    <row r="19" spans="1:9" ht="14.25">
      <c r="A19" s="21">
        <v>17</v>
      </c>
      <c r="B19" s="86" t="s">
        <v>27</v>
      </c>
      <c r="C19" s="87">
        <v>510034.17</v>
      </c>
      <c r="D19" s="88">
        <v>9806</v>
      </c>
      <c r="E19" s="87">
        <v>52.012458698755864</v>
      </c>
      <c r="F19" s="88">
        <v>100</v>
      </c>
      <c r="G19" s="86" t="s">
        <v>55</v>
      </c>
      <c r="H19" s="89" t="s">
        <v>116</v>
      </c>
      <c r="I19" s="19"/>
    </row>
    <row r="20" spans="1:9" ht="14.25">
      <c r="A20" s="21">
        <v>18</v>
      </c>
      <c r="B20" s="86" t="s">
        <v>24</v>
      </c>
      <c r="C20" s="87">
        <v>440645.86</v>
      </c>
      <c r="D20" s="88">
        <v>1121</v>
      </c>
      <c r="E20" s="87">
        <v>393.0828367528992</v>
      </c>
      <c r="F20" s="88">
        <v>1000</v>
      </c>
      <c r="G20" s="86" t="s">
        <v>25</v>
      </c>
      <c r="H20" s="89" t="s">
        <v>56</v>
      </c>
      <c r="I20" s="19"/>
    </row>
    <row r="21" spans="1:9" ht="14.25">
      <c r="A21" s="21">
        <v>19</v>
      </c>
      <c r="B21" s="86" t="s">
        <v>127</v>
      </c>
      <c r="C21" s="87">
        <v>432574.7069</v>
      </c>
      <c r="D21" s="88">
        <v>1878</v>
      </c>
      <c r="E21" s="87">
        <v>230.33796959531415</v>
      </c>
      <c r="F21" s="88">
        <v>1000</v>
      </c>
      <c r="G21" s="86" t="s">
        <v>44</v>
      </c>
      <c r="H21" s="89" t="s">
        <v>45</v>
      </c>
      <c r="I21" s="19"/>
    </row>
    <row r="22" spans="1:9" ht="14.25">
      <c r="A22" s="21">
        <v>20</v>
      </c>
      <c r="B22" s="86" t="s">
        <v>20</v>
      </c>
      <c r="C22" s="87">
        <v>158206.804</v>
      </c>
      <c r="D22" s="88">
        <v>7454</v>
      </c>
      <c r="E22" s="87">
        <v>21.22441695733834</v>
      </c>
      <c r="F22" s="88">
        <v>1000</v>
      </c>
      <c r="G22" s="86" t="s">
        <v>44</v>
      </c>
      <c r="H22" s="89" t="s">
        <v>45</v>
      </c>
      <c r="I22" s="19"/>
    </row>
    <row r="23" spans="1:8" ht="15" customHeight="1" thickBot="1">
      <c r="A23" s="184" t="s">
        <v>58</v>
      </c>
      <c r="B23" s="185"/>
      <c r="C23" s="101">
        <f>SUM(C3:C22)</f>
        <v>53670422.47190001</v>
      </c>
      <c r="D23" s="102">
        <f>SUM(D3:D22)</f>
        <v>3033329</v>
      </c>
      <c r="E23" s="59" t="s">
        <v>59</v>
      </c>
      <c r="F23" s="59" t="s">
        <v>59</v>
      </c>
      <c r="G23" s="59" t="s">
        <v>59</v>
      </c>
      <c r="H23" s="60" t="s">
        <v>59</v>
      </c>
    </row>
    <row r="24" spans="1:8" ht="15" customHeight="1">
      <c r="A24" s="187" t="s">
        <v>114</v>
      </c>
      <c r="B24" s="187"/>
      <c r="C24" s="187"/>
      <c r="D24" s="187"/>
      <c r="E24" s="187"/>
      <c r="F24" s="187"/>
      <c r="G24" s="187"/>
      <c r="H24" s="187"/>
    </row>
    <row r="25" spans="1:8" ht="15" customHeight="1" thickBot="1">
      <c r="A25" s="186"/>
      <c r="B25" s="186"/>
      <c r="C25" s="186"/>
      <c r="D25" s="186"/>
      <c r="E25" s="186"/>
      <c r="F25" s="186"/>
      <c r="G25" s="186"/>
      <c r="H25" s="186"/>
    </row>
    <row r="27" spans="2:4" ht="14.25">
      <c r="B27" s="20" t="s">
        <v>65</v>
      </c>
      <c r="C27" s="23">
        <f>C23-SUM(C3:C12)</f>
        <v>6261832.270800002</v>
      </c>
      <c r="D27" s="135">
        <f>C27/$C$23</f>
        <v>0.1166719392618622</v>
      </c>
    </row>
    <row r="28" spans="2:8" ht="14.25">
      <c r="B28" s="86" t="str">
        <f>B3</f>
        <v>КІНТО-Класичний</v>
      </c>
      <c r="C28" s="87">
        <f>C3</f>
        <v>21175658.039</v>
      </c>
      <c r="D28" s="135">
        <f>C28/$C$23</f>
        <v>0.3945498668300375</v>
      </c>
      <c r="H28" s="19"/>
    </row>
    <row r="29" spans="2:8" ht="14.25">
      <c r="B29" s="86" t="str">
        <f>B4</f>
        <v>УНIВЕР.УА/Михайло Грушевський: Фонд Державних Паперiв</v>
      </c>
      <c r="C29" s="87">
        <f>C4</f>
        <v>5698781.03</v>
      </c>
      <c r="D29" s="135">
        <f aca="true" t="shared" si="0" ref="D29:D37">C29/$C$23</f>
        <v>0.10618103542940595</v>
      </c>
      <c r="H29" s="19"/>
    </row>
    <row r="30" spans="2:8" ht="14.25">
      <c r="B30" s="86" t="str">
        <f aca="true" t="shared" si="1" ref="B30:C37">B5</f>
        <v>УНIВЕР.УА/Тарас Шевченко: Фонд Заощаджень</v>
      </c>
      <c r="C30" s="87">
        <f t="shared" si="1"/>
        <v>3275766</v>
      </c>
      <c r="D30" s="135">
        <f t="shared" si="0"/>
        <v>0.061034846552867714</v>
      </c>
      <c r="H30" s="19"/>
    </row>
    <row r="31" spans="2:8" ht="14.25">
      <c r="B31" s="86" t="str">
        <f t="shared" si="1"/>
        <v>Альтус-Депозит</v>
      </c>
      <c r="C31" s="87">
        <f t="shared" si="1"/>
        <v>3241102.16</v>
      </c>
      <c r="D31" s="135">
        <f t="shared" si="0"/>
        <v>0.060388981690929114</v>
      </c>
      <c r="H31" s="19"/>
    </row>
    <row r="32" spans="2:8" ht="14.25">
      <c r="B32" s="86" t="str">
        <f t="shared" si="1"/>
        <v>КІНТО-Еквіті</v>
      </c>
      <c r="C32" s="87">
        <f t="shared" si="1"/>
        <v>3225725.63</v>
      </c>
      <c r="D32" s="135">
        <f t="shared" si="0"/>
        <v>0.060102482548723725</v>
      </c>
      <c r="H32" s="19"/>
    </row>
    <row r="33" spans="2:8" ht="14.25">
      <c r="B33" s="86" t="str">
        <f t="shared" si="1"/>
        <v>Софіївський</v>
      </c>
      <c r="C33" s="87">
        <f t="shared" si="1"/>
        <v>2768298.1321</v>
      </c>
      <c r="D33" s="135">
        <f t="shared" si="0"/>
        <v>0.05157958526503841</v>
      </c>
      <c r="H33" s="19"/>
    </row>
    <row r="34" spans="2:8" ht="14.25">
      <c r="B34" s="86" t="str">
        <f t="shared" si="1"/>
        <v>Альтус-Збалансований</v>
      </c>
      <c r="C34" s="87">
        <f t="shared" si="1"/>
        <v>2618962.38</v>
      </c>
      <c r="D34" s="135">
        <f t="shared" si="0"/>
        <v>0.0487971262266698</v>
      </c>
      <c r="H34" s="19"/>
    </row>
    <row r="35" spans="2:8" ht="14.25">
      <c r="B35" s="86" t="str">
        <f t="shared" si="1"/>
        <v>КІНТО-Казначейський</v>
      </c>
      <c r="C35" s="87">
        <f t="shared" si="1"/>
        <v>2075833.3</v>
      </c>
      <c r="D35" s="135">
        <f t="shared" si="0"/>
        <v>0.038677416804140774</v>
      </c>
      <c r="H35" s="19"/>
    </row>
    <row r="36" spans="2:4" ht="14.25">
      <c r="B36" s="86" t="str">
        <f t="shared" si="1"/>
        <v>ОТП Фонд Акцій</v>
      </c>
      <c r="C36" s="87">
        <f t="shared" si="1"/>
        <v>1818548.09</v>
      </c>
      <c r="D36" s="135">
        <f t="shared" si="0"/>
        <v>0.033883617945286895</v>
      </c>
    </row>
    <row r="37" spans="2:4" ht="14.25">
      <c r="B37" s="86" t="str">
        <f t="shared" si="1"/>
        <v>ВСІ</v>
      </c>
      <c r="C37" s="87">
        <f t="shared" si="1"/>
        <v>1509915.44</v>
      </c>
      <c r="D37" s="135">
        <f t="shared" si="0"/>
        <v>0.028133101445037813</v>
      </c>
    </row>
  </sheetData>
  <mergeCells count="4">
    <mergeCell ref="A1:H1"/>
    <mergeCell ref="A23:B23"/>
    <mergeCell ref="A25:H25"/>
    <mergeCell ref="A24:H2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9" r:id="rId10" display="http://www.delta-capital.com.ua/"/>
    <hyperlink ref="H20" r:id="rId11" display="http://www.am.eavex.com.ua/"/>
    <hyperlink ref="H21" r:id="rId12" display="http://www.altus.ua/"/>
    <hyperlink ref="H16" r:id="rId13" display="http://www.vseswit.com.ua/"/>
    <hyperlink ref="H22" r:id="rId14" display="http://www.seb.ua/"/>
    <hyperlink ref="H23" r:id="rId15" display="http://art-capital.com.ua/"/>
  </hyperlinks>
  <printOptions/>
  <pageMargins left="0.75" right="0.75" top="1" bottom="1" header="0.5" footer="0.5"/>
  <pageSetup horizontalDpi="600" verticalDpi="600" orientation="portrait" paperSize="9" scale="29" r:id="rId17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5"/>
  <sheetViews>
    <sheetView zoomScale="80" zoomScaleNormal="80" workbookViewId="0" topLeftCell="A1">
      <selection activeCell="B51" sqref="B5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9" t="s">
        <v>132</v>
      </c>
      <c r="B1" s="189"/>
      <c r="C1" s="189"/>
      <c r="D1" s="189"/>
      <c r="E1" s="189"/>
      <c r="F1" s="189"/>
      <c r="G1" s="189"/>
      <c r="H1" s="189"/>
      <c r="I1" s="189"/>
      <c r="J1" s="104"/>
    </row>
    <row r="2" spans="1:11" s="20" customFormat="1" ht="15.75" customHeight="1" thickBot="1">
      <c r="A2" s="190" t="s">
        <v>48</v>
      </c>
      <c r="B2" s="105"/>
      <c r="C2" s="106"/>
      <c r="D2" s="107"/>
      <c r="E2" s="192" t="s">
        <v>83</v>
      </c>
      <c r="F2" s="192"/>
      <c r="G2" s="192"/>
      <c r="H2" s="192"/>
      <c r="I2" s="192"/>
      <c r="J2" s="192"/>
      <c r="K2" s="192"/>
    </row>
    <row r="3" spans="1:11" s="22" customFormat="1" ht="60.75" thickBot="1">
      <c r="A3" s="191"/>
      <c r="B3" s="108" t="s">
        <v>30</v>
      </c>
      <c r="C3" s="26" t="s">
        <v>13</v>
      </c>
      <c r="D3" s="26" t="s">
        <v>14</v>
      </c>
      <c r="E3" s="17" t="s">
        <v>108</v>
      </c>
      <c r="F3" s="17" t="s">
        <v>117</v>
      </c>
      <c r="G3" s="17" t="s">
        <v>118</v>
      </c>
      <c r="H3" s="17" t="s">
        <v>106</v>
      </c>
      <c r="I3" s="17" t="s">
        <v>119</v>
      </c>
      <c r="J3" s="17" t="s">
        <v>60</v>
      </c>
      <c r="K3" s="18" t="s">
        <v>109</v>
      </c>
    </row>
    <row r="4" spans="1:11" s="20" customFormat="1" ht="14.25" collapsed="1">
      <c r="A4" s="21">
        <v>1</v>
      </c>
      <c r="B4" s="156" t="s">
        <v>91</v>
      </c>
      <c r="C4" s="157">
        <v>38118</v>
      </c>
      <c r="D4" s="157">
        <v>38182</v>
      </c>
      <c r="E4" s="158">
        <v>0.008955014868649691</v>
      </c>
      <c r="F4" s="158">
        <v>0.011820295897408961</v>
      </c>
      <c r="G4" s="158">
        <v>-0.018643164682977886</v>
      </c>
      <c r="H4" s="158">
        <v>0.0006583906940458295</v>
      </c>
      <c r="I4" s="158">
        <v>0.002939382351302866</v>
      </c>
      <c r="J4" s="159">
        <v>3.0995988691845344</v>
      </c>
      <c r="K4" s="128">
        <v>0.12891395740239098</v>
      </c>
    </row>
    <row r="5" spans="1:11" s="20" customFormat="1" ht="14.25" collapsed="1">
      <c r="A5" s="21">
        <v>2</v>
      </c>
      <c r="B5" s="156" t="s">
        <v>127</v>
      </c>
      <c r="C5" s="157">
        <v>38492</v>
      </c>
      <c r="D5" s="157">
        <v>38629</v>
      </c>
      <c r="E5" s="158">
        <v>0.09880516738000189</v>
      </c>
      <c r="F5" s="158">
        <v>0.0839821796107556</v>
      </c>
      <c r="G5" s="158">
        <v>-0.2409562143959847</v>
      </c>
      <c r="H5" s="158">
        <v>-0.2744016047183713</v>
      </c>
      <c r="I5" s="158">
        <v>0.08787018566935045</v>
      </c>
      <c r="J5" s="159">
        <v>-0.7696620304046893</v>
      </c>
      <c r="K5" s="129">
        <v>-0.13153257845784816</v>
      </c>
    </row>
    <row r="6" spans="1:11" s="20" customFormat="1" ht="14.25" collapsed="1">
      <c r="A6" s="21">
        <v>3</v>
      </c>
      <c r="B6" s="156" t="s">
        <v>73</v>
      </c>
      <c r="C6" s="157">
        <v>38828</v>
      </c>
      <c r="D6" s="157">
        <v>39028</v>
      </c>
      <c r="E6" s="158">
        <v>0.031490299411196965</v>
      </c>
      <c r="F6" s="158">
        <v>0.06711026549276489</v>
      </c>
      <c r="G6" s="158">
        <v>0.13649914129472318</v>
      </c>
      <c r="H6" s="158">
        <v>0.11085756960317483</v>
      </c>
      <c r="I6" s="158">
        <v>0.05863711929084592</v>
      </c>
      <c r="J6" s="159">
        <v>2.5632141224490224</v>
      </c>
      <c r="K6" s="129">
        <v>0.14610507162853348</v>
      </c>
    </row>
    <row r="7" spans="1:11" s="20" customFormat="1" ht="14.25" collapsed="1">
      <c r="A7" s="21">
        <v>4</v>
      </c>
      <c r="B7" s="156" t="s">
        <v>98</v>
      </c>
      <c r="C7" s="157">
        <v>38919</v>
      </c>
      <c r="D7" s="157">
        <v>39092</v>
      </c>
      <c r="E7" s="158">
        <v>-0.009578451257334808</v>
      </c>
      <c r="F7" s="158">
        <v>-0.0008562236714667604</v>
      </c>
      <c r="G7" s="158">
        <v>-0.1023095871523727</v>
      </c>
      <c r="H7" s="158">
        <v>-0.18979124572267458</v>
      </c>
      <c r="I7" s="158">
        <v>0.014804997741227899</v>
      </c>
      <c r="J7" s="159">
        <v>0.6269707470288497</v>
      </c>
      <c r="K7" s="129">
        <v>0.054679851317631645</v>
      </c>
    </row>
    <row r="8" spans="1:11" s="20" customFormat="1" ht="14.25" collapsed="1">
      <c r="A8" s="21">
        <v>5</v>
      </c>
      <c r="B8" s="156" t="s">
        <v>95</v>
      </c>
      <c r="C8" s="157">
        <v>38919</v>
      </c>
      <c r="D8" s="157">
        <v>39092</v>
      </c>
      <c r="E8" s="158">
        <v>-0.027762254201295078</v>
      </c>
      <c r="F8" s="158">
        <v>-0.0717529091172272</v>
      </c>
      <c r="G8" s="158">
        <v>-0.3115115555968878</v>
      </c>
      <c r="H8" s="158">
        <v>-0.3907332482418965</v>
      </c>
      <c r="I8" s="158">
        <v>-0.0484029247736697</v>
      </c>
      <c r="J8" s="159">
        <v>-0.5522600226244323</v>
      </c>
      <c r="K8" s="129">
        <v>-0.08413951680092291</v>
      </c>
    </row>
    <row r="9" spans="1:11" s="20" customFormat="1" ht="14.25" collapsed="1">
      <c r="A9" s="21">
        <v>6</v>
      </c>
      <c r="B9" s="156" t="s">
        <v>128</v>
      </c>
      <c r="C9" s="157">
        <v>38968</v>
      </c>
      <c r="D9" s="157">
        <v>39140</v>
      </c>
      <c r="E9" s="158">
        <v>-0.015313924899029163</v>
      </c>
      <c r="F9" s="158">
        <v>-0.015555673216665844</v>
      </c>
      <c r="G9" s="158" t="s">
        <v>26</v>
      </c>
      <c r="H9" s="158">
        <v>0.12920263374068974</v>
      </c>
      <c r="I9" s="158">
        <v>-0.015313924899029163</v>
      </c>
      <c r="J9" s="159">
        <v>-0.1508604370868296</v>
      </c>
      <c r="K9" s="129">
        <v>-0.017984408145326647</v>
      </c>
    </row>
    <row r="10" spans="1:11" s="20" customFormat="1" ht="14.25" collapsed="1">
      <c r="A10" s="21">
        <v>7</v>
      </c>
      <c r="B10" s="156" t="s">
        <v>20</v>
      </c>
      <c r="C10" s="157">
        <v>39378</v>
      </c>
      <c r="D10" s="157">
        <v>39478</v>
      </c>
      <c r="E10" s="158">
        <v>-0.01613157658058073</v>
      </c>
      <c r="F10" s="158">
        <v>-0.04324999075554126</v>
      </c>
      <c r="G10" s="158">
        <v>-0.931410540791649</v>
      </c>
      <c r="H10" s="158">
        <v>-0.9323294926970052</v>
      </c>
      <c r="I10" s="158">
        <v>-0.03957337639533742</v>
      </c>
      <c r="J10" s="159">
        <v>-0.9787755830426614</v>
      </c>
      <c r="K10" s="129">
        <v>-0.37905729847096303</v>
      </c>
    </row>
    <row r="11" spans="1:11" s="20" customFormat="1" ht="14.25" collapsed="1">
      <c r="A11" s="21">
        <v>8</v>
      </c>
      <c r="B11" s="156" t="s">
        <v>21</v>
      </c>
      <c r="C11" s="157">
        <v>39413</v>
      </c>
      <c r="D11" s="157">
        <v>39589</v>
      </c>
      <c r="E11" s="158">
        <v>0.013447592972373634</v>
      </c>
      <c r="F11" s="158">
        <v>0.03904390198154517</v>
      </c>
      <c r="G11" s="158">
        <v>0.08794341330027922</v>
      </c>
      <c r="H11" s="158">
        <v>0.18515008520618847</v>
      </c>
      <c r="I11" s="158">
        <v>0.026043691807137614</v>
      </c>
      <c r="J11" s="159">
        <v>1.2557968824941166</v>
      </c>
      <c r="K11" s="129">
        <v>0.11021352326434752</v>
      </c>
    </row>
    <row r="12" spans="1:11" s="20" customFormat="1" ht="14.25" collapsed="1">
      <c r="A12" s="21">
        <v>9</v>
      </c>
      <c r="B12" s="156" t="s">
        <v>24</v>
      </c>
      <c r="C12" s="157">
        <v>39429</v>
      </c>
      <c r="D12" s="157">
        <v>39651</v>
      </c>
      <c r="E12" s="158">
        <v>-0.0032630125558600342</v>
      </c>
      <c r="F12" s="158">
        <v>-0.021705574503443015</v>
      </c>
      <c r="G12" s="158">
        <v>-0.11150405277124764</v>
      </c>
      <c r="H12" s="158">
        <v>-0.15262202439221484</v>
      </c>
      <c r="I12" s="158">
        <v>-0.017092227460802967</v>
      </c>
      <c r="J12" s="159">
        <v>-0.6069171632471008</v>
      </c>
      <c r="K12" s="129">
        <v>-0.11545593930013065</v>
      </c>
    </row>
    <row r="13" spans="1:11" s="20" customFormat="1" ht="14.25" collapsed="1">
      <c r="A13" s="21">
        <v>10</v>
      </c>
      <c r="B13" s="156" t="s">
        <v>76</v>
      </c>
      <c r="C13" s="157">
        <v>39527</v>
      </c>
      <c r="D13" s="157">
        <v>39715</v>
      </c>
      <c r="E13" s="158">
        <v>0.009846414905936518</v>
      </c>
      <c r="F13" s="158">
        <v>0.035336044825990065</v>
      </c>
      <c r="G13" s="158">
        <v>0.06106308623100354</v>
      </c>
      <c r="H13" s="158">
        <v>0.06957767488177247</v>
      </c>
      <c r="I13" s="158">
        <v>0.0243051813901507</v>
      </c>
      <c r="J13" s="159">
        <v>1.634302763819091</v>
      </c>
      <c r="K13" s="129">
        <v>0.1391329651972295</v>
      </c>
    </row>
    <row r="14" spans="1:11" s="20" customFormat="1" ht="14.25">
      <c r="A14" s="21">
        <v>11</v>
      </c>
      <c r="B14" s="156" t="s">
        <v>27</v>
      </c>
      <c r="C14" s="157">
        <v>39560</v>
      </c>
      <c r="D14" s="157">
        <v>39770</v>
      </c>
      <c r="E14" s="158">
        <v>0.0014634125074677318</v>
      </c>
      <c r="F14" s="158">
        <v>-0.03334565262837841</v>
      </c>
      <c r="G14" s="158">
        <v>-0.18758988782917152</v>
      </c>
      <c r="H14" s="158">
        <v>-0.28444075670673163</v>
      </c>
      <c r="I14" s="158" t="s">
        <v>26</v>
      </c>
      <c r="J14" s="159">
        <v>-0.4798754130124545</v>
      </c>
      <c r="K14" s="129">
        <v>-0.08582327508601106</v>
      </c>
    </row>
    <row r="15" spans="1:11" s="20" customFormat="1" ht="14.25">
      <c r="A15" s="21">
        <v>12</v>
      </c>
      <c r="B15" s="156" t="s">
        <v>93</v>
      </c>
      <c r="C15" s="157">
        <v>39884</v>
      </c>
      <c r="D15" s="157">
        <v>40001</v>
      </c>
      <c r="E15" s="158">
        <v>0.0013223297336657502</v>
      </c>
      <c r="F15" s="158">
        <v>-0.02127142270104676</v>
      </c>
      <c r="G15" s="158">
        <v>-0.11814674699206573</v>
      </c>
      <c r="H15" s="158">
        <v>-0.14649481471819537</v>
      </c>
      <c r="I15" s="158">
        <v>-0.01950069377760566</v>
      </c>
      <c r="J15" s="159">
        <v>-0.30390038195948565</v>
      </c>
      <c r="K15" s="129">
        <v>-0.053002415553816795</v>
      </c>
    </row>
    <row r="16" spans="1:11" s="20" customFormat="1" ht="14.25">
      <c r="A16" s="21">
        <v>13</v>
      </c>
      <c r="B16" s="156" t="s">
        <v>29</v>
      </c>
      <c r="C16" s="157">
        <v>40031</v>
      </c>
      <c r="D16" s="157">
        <v>40129</v>
      </c>
      <c r="E16" s="158">
        <v>-0.02319800765781821</v>
      </c>
      <c r="F16" s="158">
        <v>-0.11546723756961841</v>
      </c>
      <c r="G16" s="158">
        <v>-0.3461341048628498</v>
      </c>
      <c r="H16" s="158">
        <v>-0.4364466848656503</v>
      </c>
      <c r="I16" s="158">
        <v>-0.11195578576610676</v>
      </c>
      <c r="J16" s="159">
        <v>-0.7851229003817524</v>
      </c>
      <c r="K16" s="129">
        <v>-0.2165316124033384</v>
      </c>
    </row>
    <row r="17" spans="1:11" s="20" customFormat="1" ht="14.25" collapsed="1">
      <c r="A17" s="21">
        <v>14</v>
      </c>
      <c r="B17" s="156" t="s">
        <v>71</v>
      </c>
      <c r="C17" s="157">
        <v>40253</v>
      </c>
      <c r="D17" s="157">
        <v>40366</v>
      </c>
      <c r="E17" s="158">
        <v>-0.0016934640883797814</v>
      </c>
      <c r="F17" s="158">
        <v>0.05548969471150844</v>
      </c>
      <c r="G17" s="158">
        <v>-0.1117894394555562</v>
      </c>
      <c r="H17" s="158">
        <v>-0.14624210225433454</v>
      </c>
      <c r="I17" s="158">
        <v>0.012599985479311071</v>
      </c>
      <c r="J17" s="159">
        <v>-0.36761880436691496</v>
      </c>
      <c r="K17" s="129">
        <v>-0.07787915218093622</v>
      </c>
    </row>
    <row r="18" spans="1:11" s="20" customFormat="1" ht="14.25" collapsed="1">
      <c r="A18" s="21">
        <v>15</v>
      </c>
      <c r="B18" s="156" t="s">
        <v>72</v>
      </c>
      <c r="C18" s="157">
        <v>40114</v>
      </c>
      <c r="D18" s="157">
        <v>40401</v>
      </c>
      <c r="E18" s="158">
        <v>-0.012119823386569362</v>
      </c>
      <c r="F18" s="158">
        <v>-0.06326166782826181</v>
      </c>
      <c r="G18" s="158">
        <v>-0.15367454392854796</v>
      </c>
      <c r="H18" s="158">
        <v>-0.22117583235898475</v>
      </c>
      <c r="I18" s="158">
        <v>-0.04309812016169645</v>
      </c>
      <c r="J18" s="159">
        <v>-0.29506031777438135</v>
      </c>
      <c r="K18" s="129">
        <v>-0.06098971842518208</v>
      </c>
    </row>
    <row r="19" spans="1:11" s="20" customFormat="1" ht="14.25" collapsed="1">
      <c r="A19" s="21">
        <v>16</v>
      </c>
      <c r="B19" s="156" t="s">
        <v>75</v>
      </c>
      <c r="C19" s="157">
        <v>40226</v>
      </c>
      <c r="D19" s="157">
        <v>40430</v>
      </c>
      <c r="E19" s="158">
        <v>0.030659965470202</v>
      </c>
      <c r="F19" s="158">
        <v>0.0685819465114339</v>
      </c>
      <c r="G19" s="158">
        <v>0.1365056834608862</v>
      </c>
      <c r="H19" s="158">
        <v>0.12097547916259144</v>
      </c>
      <c r="I19" s="158">
        <v>0.05973437602765319</v>
      </c>
      <c r="J19" s="159">
        <v>1.5540600157604407</v>
      </c>
      <c r="K19" s="129">
        <v>0.1867434785588611</v>
      </c>
    </row>
    <row r="20" spans="1:11" s="20" customFormat="1" ht="14.25" collapsed="1">
      <c r="A20" s="21">
        <v>17</v>
      </c>
      <c r="B20" s="156" t="s">
        <v>97</v>
      </c>
      <c r="C20" s="157">
        <v>40427</v>
      </c>
      <c r="D20" s="157">
        <v>40543</v>
      </c>
      <c r="E20" s="158">
        <v>0.021143478659837234</v>
      </c>
      <c r="F20" s="158">
        <v>0.07725823231849516</v>
      </c>
      <c r="G20" s="158">
        <v>0.13421400519049964</v>
      </c>
      <c r="H20" s="158">
        <v>0.12264221300850231</v>
      </c>
      <c r="I20" s="158">
        <v>0.07461677268298006</v>
      </c>
      <c r="J20" s="159">
        <v>1.0719582542694424</v>
      </c>
      <c r="K20" s="129">
        <v>0.15140900341322783</v>
      </c>
    </row>
    <row r="21" spans="1:11" s="20" customFormat="1" ht="14.25" collapsed="1">
      <c r="A21" s="21">
        <v>18</v>
      </c>
      <c r="B21" s="156" t="s">
        <v>87</v>
      </c>
      <c r="C21" s="157">
        <v>40444</v>
      </c>
      <c r="D21" s="157">
        <v>40638</v>
      </c>
      <c r="E21" s="158">
        <v>0.0880802542609036</v>
      </c>
      <c r="F21" s="158">
        <v>0.14220971471812782</v>
      </c>
      <c r="G21" s="158">
        <v>0.23185705558962466</v>
      </c>
      <c r="H21" s="158">
        <v>0.06369365582417541</v>
      </c>
      <c r="I21" s="158">
        <v>0.13396189785436197</v>
      </c>
      <c r="J21" s="159">
        <v>0.22458673154906394</v>
      </c>
      <c r="K21" s="129">
        <v>0.042154205095440656</v>
      </c>
    </row>
    <row r="22" spans="1:11" s="20" customFormat="1" ht="14.25" collapsed="1">
      <c r="A22" s="21">
        <v>19</v>
      </c>
      <c r="B22" s="156" t="s">
        <v>96</v>
      </c>
      <c r="C22" s="157">
        <v>40427</v>
      </c>
      <c r="D22" s="157">
        <v>40708</v>
      </c>
      <c r="E22" s="158">
        <v>0.015459505097035198</v>
      </c>
      <c r="F22" s="158">
        <v>0.06905937201963841</v>
      </c>
      <c r="G22" s="158">
        <v>0.1478071607021163</v>
      </c>
      <c r="H22" s="158">
        <v>0.17491992230805398</v>
      </c>
      <c r="I22" s="158">
        <v>0.04974441600851476</v>
      </c>
      <c r="J22" s="159">
        <v>1.4574303708495195</v>
      </c>
      <c r="K22" s="129">
        <v>0.2100842237556837</v>
      </c>
    </row>
    <row r="23" spans="1:11" s="20" customFormat="1" ht="14.25" collapsed="1">
      <c r="A23" s="21">
        <v>20</v>
      </c>
      <c r="B23" s="156" t="s">
        <v>120</v>
      </c>
      <c r="C23" s="157">
        <v>41026</v>
      </c>
      <c r="D23" s="157">
        <v>41242</v>
      </c>
      <c r="E23" s="158">
        <v>0.06381490273218215</v>
      </c>
      <c r="F23" s="158">
        <v>0.07227675682735546</v>
      </c>
      <c r="G23" s="158">
        <v>0.032480741393243084</v>
      </c>
      <c r="H23" s="158">
        <v>-0.0872977201578653</v>
      </c>
      <c r="I23" s="158">
        <v>0.07970829629989673</v>
      </c>
      <c r="J23" s="159">
        <v>0.4276707702888465</v>
      </c>
      <c r="K23" s="129">
        <v>0.11570095607476616</v>
      </c>
    </row>
    <row r="24" spans="1:12" s="20" customFormat="1" ht="15.75" thickBot="1">
      <c r="A24" s="155"/>
      <c r="B24" s="160" t="s">
        <v>121</v>
      </c>
      <c r="C24" s="161" t="s">
        <v>59</v>
      </c>
      <c r="D24" s="161" t="s">
        <v>59</v>
      </c>
      <c r="E24" s="162">
        <f>AVERAGE(E4:E23)</f>
        <v>0.01377139116862926</v>
      </c>
      <c r="F24" s="162">
        <f>AVERAGE(F4:F23)</f>
        <v>0.01678510264616872</v>
      </c>
      <c r="G24" s="162">
        <f>AVERAGE(G4:G23)</f>
        <v>-0.08764734480510185</v>
      </c>
      <c r="H24" s="162">
        <f>AVERAGE(H4:H23)</f>
        <v>-0.1142148951202365</v>
      </c>
      <c r="I24" s="162">
        <f>AVERAGE(I4:I23)</f>
        <v>0.017369960493078162</v>
      </c>
      <c r="J24" s="161" t="s">
        <v>59</v>
      </c>
      <c r="K24" s="161" t="s">
        <v>59</v>
      </c>
      <c r="L24" s="163"/>
    </row>
    <row r="25" spans="1:11" s="20" customFormat="1" ht="14.25">
      <c r="A25" s="193" t="s">
        <v>110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</row>
    <row r="26" spans="1:11" s="20" customFormat="1" ht="15" collapsed="1" thickBot="1">
      <c r="A26" s="188"/>
      <c r="B26" s="188"/>
      <c r="C26" s="188"/>
      <c r="D26" s="188"/>
      <c r="E26" s="188"/>
      <c r="F26" s="188"/>
      <c r="G26" s="188"/>
      <c r="H26" s="188"/>
      <c r="I26" s="176"/>
      <c r="J26" s="176"/>
      <c r="K26" s="176"/>
    </row>
    <row r="27" spans="5:10" s="20" customFormat="1" ht="14.25" collapsed="1">
      <c r="E27" s="111"/>
      <c r="J27" s="19"/>
    </row>
    <row r="28" spans="5:10" s="20" customFormat="1" ht="14.25" collapsed="1">
      <c r="E28" s="112"/>
      <c r="J28" s="19"/>
    </row>
    <row r="29" spans="5:10" s="20" customFormat="1" ht="14.25">
      <c r="E29" s="111"/>
      <c r="F29" s="111"/>
      <c r="J29" s="19"/>
    </row>
    <row r="30" spans="5:10" s="20" customFormat="1" ht="14.25" collapsed="1">
      <c r="E30" s="112"/>
      <c r="I30" s="112"/>
      <c r="J30" s="19"/>
    </row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/>
    <row r="45" s="20" customFormat="1" ht="14.25"/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</sheetData>
  <mergeCells count="5">
    <mergeCell ref="A26:H26"/>
    <mergeCell ref="A1:I1"/>
    <mergeCell ref="A2:A3"/>
    <mergeCell ref="E2:K2"/>
    <mergeCell ref="A25:K2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85" zoomScaleNormal="85" workbookViewId="0" topLeftCell="A1">
      <selection activeCell="G21" sqref="G2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5" t="s">
        <v>133</v>
      </c>
      <c r="B1" s="195"/>
      <c r="C1" s="195"/>
      <c r="D1" s="195"/>
      <c r="E1" s="195"/>
      <c r="F1" s="195"/>
      <c r="G1" s="195"/>
    </row>
    <row r="2" spans="1:7" ht="15.75" thickBot="1">
      <c r="A2" s="190" t="s">
        <v>48</v>
      </c>
      <c r="B2" s="93"/>
      <c r="C2" s="196" t="s">
        <v>31</v>
      </c>
      <c r="D2" s="197"/>
      <c r="E2" s="196" t="s">
        <v>32</v>
      </c>
      <c r="F2" s="197"/>
      <c r="G2" s="94"/>
    </row>
    <row r="3" spans="1:7" ht="45.75" thickBot="1">
      <c r="A3" s="191"/>
      <c r="B3" s="42" t="s">
        <v>30</v>
      </c>
      <c r="C3" s="35" t="s">
        <v>61</v>
      </c>
      <c r="D3" s="35" t="s">
        <v>33</v>
      </c>
      <c r="E3" s="35" t="s">
        <v>34</v>
      </c>
      <c r="F3" s="35" t="s">
        <v>33</v>
      </c>
      <c r="G3" s="36" t="s">
        <v>115</v>
      </c>
    </row>
    <row r="4" spans="1:8" ht="15" customHeight="1">
      <c r="A4" s="21">
        <v>1</v>
      </c>
      <c r="B4" s="37" t="s">
        <v>29</v>
      </c>
      <c r="C4" s="38">
        <v>-10.380819999999948</v>
      </c>
      <c r="D4" s="99">
        <v>-0.010858462481996511</v>
      </c>
      <c r="E4" s="39">
        <v>549</v>
      </c>
      <c r="F4" s="99">
        <v>0.012632596240134379</v>
      </c>
      <c r="G4" s="40">
        <v>12.076913091419472</v>
      </c>
      <c r="H4" s="56"/>
    </row>
    <row r="5" spans="1:8" ht="14.25" customHeight="1">
      <c r="A5" s="21">
        <v>2</v>
      </c>
      <c r="B5" s="37" t="s">
        <v>87</v>
      </c>
      <c r="C5" s="38">
        <v>132.35698</v>
      </c>
      <c r="D5" s="99">
        <v>0.09608084436576288</v>
      </c>
      <c r="E5" s="39">
        <v>9</v>
      </c>
      <c r="F5" s="99">
        <v>0.007352941176470588</v>
      </c>
      <c r="G5" s="40">
        <v>4.94076913979832</v>
      </c>
      <c r="H5" s="56"/>
    </row>
    <row r="6" spans="1:7" ht="14.25">
      <c r="A6" s="21">
        <v>3</v>
      </c>
      <c r="B6" s="37" t="s">
        <v>96</v>
      </c>
      <c r="C6" s="38">
        <v>89.17910000000056</v>
      </c>
      <c r="D6" s="99">
        <v>0.015897580811050627</v>
      </c>
      <c r="E6" s="39">
        <v>1</v>
      </c>
      <c r="F6" s="99">
        <v>0.0004314063848144953</v>
      </c>
      <c r="G6" s="40">
        <v>2.433742178602477</v>
      </c>
    </row>
    <row r="7" spans="1:7" ht="14.25">
      <c r="A7" s="21">
        <v>4</v>
      </c>
      <c r="B7" s="37" t="s">
        <v>75</v>
      </c>
      <c r="C7" s="38">
        <v>96.41597000000021</v>
      </c>
      <c r="D7" s="99">
        <v>0.030659965470195366</v>
      </c>
      <c r="E7" s="39">
        <v>0</v>
      </c>
      <c r="F7" s="99">
        <v>0</v>
      </c>
      <c r="G7" s="40">
        <v>0</v>
      </c>
    </row>
    <row r="8" spans="1:7" ht="14.25">
      <c r="A8" s="21">
        <v>5</v>
      </c>
      <c r="B8" s="37" t="s">
        <v>73</v>
      </c>
      <c r="C8" s="38">
        <v>79.95412999999988</v>
      </c>
      <c r="D8" s="99">
        <v>0.031490299411197215</v>
      </c>
      <c r="E8" s="39">
        <v>0</v>
      </c>
      <c r="F8" s="99">
        <v>0</v>
      </c>
      <c r="G8" s="40">
        <v>0</v>
      </c>
    </row>
    <row r="9" spans="1:7" ht="14.25">
      <c r="A9" s="21">
        <v>6</v>
      </c>
      <c r="B9" s="37" t="s">
        <v>97</v>
      </c>
      <c r="C9" s="38">
        <v>67.82699000000022</v>
      </c>
      <c r="D9" s="99">
        <v>0.021143478659839055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127</v>
      </c>
      <c r="C10" s="38">
        <v>38.897356499999994</v>
      </c>
      <c r="D10" s="99">
        <v>0.09880516738003324</v>
      </c>
      <c r="E10" s="39">
        <v>0</v>
      </c>
      <c r="F10" s="99">
        <v>0</v>
      </c>
      <c r="G10" s="40">
        <v>0</v>
      </c>
      <c r="H10" s="56"/>
    </row>
    <row r="11" spans="1:7" ht="14.25">
      <c r="A11" s="21">
        <v>8</v>
      </c>
      <c r="B11" s="37" t="s">
        <v>21</v>
      </c>
      <c r="C11" s="38">
        <v>12.4818600000001</v>
      </c>
      <c r="D11" s="99">
        <v>0.013447592972369941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76</v>
      </c>
      <c r="C12" s="38">
        <v>5.111419999999984</v>
      </c>
      <c r="D12" s="99">
        <v>0.00984641490592743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93</v>
      </c>
      <c r="C13" s="38">
        <v>4.25983999999985</v>
      </c>
      <c r="D13" s="99">
        <v>0.0013223297336334122</v>
      </c>
      <c r="E13" s="39">
        <v>0</v>
      </c>
      <c r="F13" s="99">
        <v>0</v>
      </c>
      <c r="G13" s="40">
        <v>0</v>
      </c>
    </row>
    <row r="14" spans="1:7" ht="14.25">
      <c r="A14" s="21">
        <v>11</v>
      </c>
      <c r="B14" s="37" t="s">
        <v>24</v>
      </c>
      <c r="C14" s="38">
        <v>-1.4425400000000372</v>
      </c>
      <c r="D14" s="99">
        <v>-0.0032630125558599527</v>
      </c>
      <c r="E14" s="39">
        <v>0</v>
      </c>
      <c r="F14" s="99">
        <v>0</v>
      </c>
      <c r="G14" s="40">
        <v>0</v>
      </c>
    </row>
    <row r="15" spans="1:7" ht="14.25">
      <c r="A15" s="21">
        <v>12</v>
      </c>
      <c r="B15" s="37" t="s">
        <v>20</v>
      </c>
      <c r="C15" s="38">
        <v>-2.5939700000000014</v>
      </c>
      <c r="D15" s="99">
        <v>-0.016131576580595323</v>
      </c>
      <c r="E15" s="39">
        <v>0</v>
      </c>
      <c r="F15" s="99">
        <v>0</v>
      </c>
      <c r="G15" s="40">
        <v>0</v>
      </c>
    </row>
    <row r="16" spans="1:7" ht="14.25">
      <c r="A16" s="21">
        <v>13</v>
      </c>
      <c r="B16" s="37" t="s">
        <v>71</v>
      </c>
      <c r="C16" s="38">
        <v>-3.0848699999998788</v>
      </c>
      <c r="D16" s="99">
        <v>-0.001693464088396753</v>
      </c>
      <c r="E16" s="39">
        <v>0</v>
      </c>
      <c r="F16" s="99">
        <v>0</v>
      </c>
      <c r="G16" s="40">
        <v>0</v>
      </c>
    </row>
    <row r="17" spans="1:7" ht="14.25">
      <c r="A17" s="21">
        <v>14</v>
      </c>
      <c r="B17" s="37" t="s">
        <v>128</v>
      </c>
      <c r="C17" s="38">
        <v>-11.786260000000011</v>
      </c>
      <c r="D17" s="99">
        <v>-0.015313924899044668</v>
      </c>
      <c r="E17" s="39">
        <v>0</v>
      </c>
      <c r="F17" s="99">
        <v>0</v>
      </c>
      <c r="G17" s="40">
        <v>0</v>
      </c>
    </row>
    <row r="18" spans="1:7" ht="14.25">
      <c r="A18" s="21">
        <v>15</v>
      </c>
      <c r="B18" s="37" t="s">
        <v>72</v>
      </c>
      <c r="C18" s="38">
        <v>-33.96290890000016</v>
      </c>
      <c r="D18" s="99">
        <v>-0.012119823386575124</v>
      </c>
      <c r="E18" s="39">
        <v>0</v>
      </c>
      <c r="F18" s="99">
        <v>0</v>
      </c>
      <c r="G18" s="40">
        <v>0</v>
      </c>
    </row>
    <row r="19" spans="1:7" ht="14.25">
      <c r="A19" s="21">
        <v>16</v>
      </c>
      <c r="B19" s="37" t="s">
        <v>120</v>
      </c>
      <c r="C19" s="38">
        <v>123.31487000000011</v>
      </c>
      <c r="D19" s="99">
        <v>0.06315682766692252</v>
      </c>
      <c r="E19" s="39">
        <v>-9</v>
      </c>
      <c r="F19" s="99">
        <v>-0.0006185992164409925</v>
      </c>
      <c r="G19" s="40">
        <v>-1.1944366642685276</v>
      </c>
    </row>
    <row r="20" spans="1:7" ht="14.25">
      <c r="A20" s="21">
        <v>17</v>
      </c>
      <c r="B20" s="37" t="s">
        <v>95</v>
      </c>
      <c r="C20" s="38">
        <v>-20.637400000000024</v>
      </c>
      <c r="D20" s="99">
        <v>-0.03359276542047257</v>
      </c>
      <c r="E20" s="39">
        <v>-8</v>
      </c>
      <c r="F20" s="99">
        <v>-0.005997001499250375</v>
      </c>
      <c r="G20" s="40">
        <v>-3.570267706146954</v>
      </c>
    </row>
    <row r="21" spans="1:7" ht="13.5" customHeight="1">
      <c r="A21" s="21">
        <v>18</v>
      </c>
      <c r="B21" s="37" t="s">
        <v>98</v>
      </c>
      <c r="C21" s="38">
        <v>-17.481189999999945</v>
      </c>
      <c r="D21" s="99">
        <v>-0.017915332980735426</v>
      </c>
      <c r="E21" s="39">
        <v>-5</v>
      </c>
      <c r="F21" s="99">
        <v>-0.008417508417508417</v>
      </c>
      <c r="G21" s="40">
        <v>-8.10688030303032</v>
      </c>
    </row>
    <row r="22" spans="1:7" ht="14.25">
      <c r="A22" s="21">
        <v>19</v>
      </c>
      <c r="B22" s="37" t="s">
        <v>91</v>
      </c>
      <c r="C22" s="38">
        <v>122.93387600000202</v>
      </c>
      <c r="D22" s="99">
        <v>0.005839333430115299</v>
      </c>
      <c r="E22" s="39">
        <v>-160</v>
      </c>
      <c r="F22" s="99">
        <v>-0.00308802810105572</v>
      </c>
      <c r="G22" s="40">
        <v>-64.90305485341442</v>
      </c>
    </row>
    <row r="23" spans="1:7" ht="14.25">
      <c r="A23" s="21">
        <v>20</v>
      </c>
      <c r="B23" s="37" t="s">
        <v>27</v>
      </c>
      <c r="C23" s="38">
        <v>-159.06316999999999</v>
      </c>
      <c r="D23" s="99">
        <v>-0.2377279963480351</v>
      </c>
      <c r="E23" s="39">
        <v>-3077</v>
      </c>
      <c r="F23" s="99">
        <v>-0.23884188465419545</v>
      </c>
      <c r="G23" s="40">
        <v>-158.875190261585</v>
      </c>
    </row>
    <row r="24" spans="1:8" ht="15.75" thickBot="1">
      <c r="A24" s="92"/>
      <c r="B24" s="95" t="s">
        <v>58</v>
      </c>
      <c r="C24" s="96">
        <v>512.2992636000029</v>
      </c>
      <c r="D24" s="100">
        <v>0.009637271458824068</v>
      </c>
      <c r="E24" s="97">
        <v>-2700</v>
      </c>
      <c r="F24" s="100">
        <v>-0.0008893195684230948</v>
      </c>
      <c r="G24" s="98">
        <v>-217.19840537862495</v>
      </c>
      <c r="H24" s="56"/>
    </row>
    <row r="25" spans="1:8" ht="15" customHeight="1" thickBot="1">
      <c r="A25" s="194"/>
      <c r="B25" s="194"/>
      <c r="C25" s="194"/>
      <c r="D25" s="194"/>
      <c r="E25" s="194"/>
      <c r="F25" s="194"/>
      <c r="G25" s="194"/>
      <c r="H25" s="175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">
      <c r="B49" s="64"/>
      <c r="C49" s="65"/>
      <c r="D49" s="66"/>
      <c r="E49" s="67"/>
    </row>
    <row r="50" spans="2:5" ht="15.75" thickBot="1">
      <c r="B50" s="82"/>
      <c r="C50" s="82"/>
      <c r="D50" s="82"/>
      <c r="E50" s="82"/>
    </row>
    <row r="53" ht="14.25" customHeight="1"/>
    <row r="54" ht="14.25">
      <c r="F54" s="56"/>
    </row>
    <row r="56" ht="14.25">
      <c r="F56"/>
    </row>
    <row r="57" ht="14.25">
      <c r="F57"/>
    </row>
    <row r="58" spans="2:6" ht="30.75" thickBot="1">
      <c r="B58" s="42" t="s">
        <v>30</v>
      </c>
      <c r="C58" s="35" t="s">
        <v>66</v>
      </c>
      <c r="D58" s="35" t="s">
        <v>67</v>
      </c>
      <c r="E58" s="63" t="s">
        <v>62</v>
      </c>
      <c r="F58"/>
    </row>
    <row r="59" spans="2:5" ht="14.25">
      <c r="B59" s="37" t="str">
        <f aca="true" t="shared" si="0" ref="B59:D63">B4</f>
        <v>Аргентум</v>
      </c>
      <c r="C59" s="38">
        <f t="shared" si="0"/>
        <v>-10.380819999999948</v>
      </c>
      <c r="D59" s="99">
        <f t="shared" si="0"/>
        <v>-0.010858462481996511</v>
      </c>
      <c r="E59" s="40">
        <f>G4</f>
        <v>12.076913091419472</v>
      </c>
    </row>
    <row r="60" spans="2:5" ht="14.25">
      <c r="B60" s="37" t="str">
        <f t="shared" si="0"/>
        <v>ВСІ</v>
      </c>
      <c r="C60" s="38">
        <f t="shared" si="0"/>
        <v>132.35698</v>
      </c>
      <c r="D60" s="99">
        <f t="shared" si="0"/>
        <v>0.09608084436576288</v>
      </c>
      <c r="E60" s="40">
        <f>G5</f>
        <v>4.94076913979832</v>
      </c>
    </row>
    <row r="61" spans="2:5" ht="14.25">
      <c r="B61" s="37" t="str">
        <f t="shared" si="0"/>
        <v>УНIВЕР.УА/Михайло Грушевський: Фонд Державних Паперiв</v>
      </c>
      <c r="C61" s="38">
        <f t="shared" si="0"/>
        <v>89.17910000000056</v>
      </c>
      <c r="D61" s="99">
        <f t="shared" si="0"/>
        <v>0.015897580811050627</v>
      </c>
      <c r="E61" s="40">
        <f>G6</f>
        <v>2.433742178602477</v>
      </c>
    </row>
    <row r="62" spans="2:5" ht="14.25">
      <c r="B62" s="37" t="str">
        <f t="shared" si="0"/>
        <v>Альтус-Депозит</v>
      </c>
      <c r="C62" s="38">
        <f t="shared" si="0"/>
        <v>96.41597000000021</v>
      </c>
      <c r="D62" s="99">
        <f t="shared" si="0"/>
        <v>0.030659965470195366</v>
      </c>
      <c r="E62" s="40">
        <f>G7</f>
        <v>0</v>
      </c>
    </row>
    <row r="63" spans="2:5" ht="14.25">
      <c r="B63" s="131" t="str">
        <f t="shared" si="0"/>
        <v>Альтус-Збалансований</v>
      </c>
      <c r="C63" s="132">
        <f t="shared" si="0"/>
        <v>79.95412999999988</v>
      </c>
      <c r="D63" s="133">
        <f t="shared" si="0"/>
        <v>0.031490299411197215</v>
      </c>
      <c r="E63" s="134">
        <f>G8</f>
        <v>0</v>
      </c>
    </row>
    <row r="64" spans="2:5" ht="14.25">
      <c r="B64" s="130" t="str">
        <f>B21</f>
        <v>УНІВЕР.УА/Володимир Великий: Фонд Збалансований</v>
      </c>
      <c r="C64" s="38">
        <f aca="true" t="shared" si="1" ref="C64:D68">C19</f>
        <v>123.31487000000011</v>
      </c>
      <c r="D64" s="99">
        <f t="shared" si="1"/>
        <v>0.06315682766692252</v>
      </c>
      <c r="E64" s="40">
        <f>G19</f>
        <v>-1.1944366642685276</v>
      </c>
    </row>
    <row r="65" spans="2:5" ht="14.25">
      <c r="B65" s="130" t="str">
        <f>B22</f>
        <v>КІНТО-Класичний</v>
      </c>
      <c r="C65" s="38">
        <f t="shared" si="1"/>
        <v>-20.637400000000024</v>
      </c>
      <c r="D65" s="99">
        <f t="shared" si="1"/>
        <v>-0.03359276542047257</v>
      </c>
      <c r="E65" s="40">
        <f>G20</f>
        <v>-3.570267706146954</v>
      </c>
    </row>
    <row r="66" spans="2:5" ht="14.25">
      <c r="B66" s="130" t="str">
        <f>B23</f>
        <v>Надбання</v>
      </c>
      <c r="C66" s="38">
        <f t="shared" si="1"/>
        <v>-17.481189999999945</v>
      </c>
      <c r="D66" s="99">
        <f t="shared" si="1"/>
        <v>-0.017915332980735426</v>
      </c>
      <c r="E66" s="40">
        <f>G21</f>
        <v>-8.10688030303032</v>
      </c>
    </row>
    <row r="67" spans="2:5" ht="14.25">
      <c r="B67" s="130" t="e">
        <f>#REF!</f>
        <v>#REF!</v>
      </c>
      <c r="C67" s="38">
        <f t="shared" si="1"/>
        <v>122.93387600000202</v>
      </c>
      <c r="D67" s="99">
        <f t="shared" si="1"/>
        <v>0.005839333430115299</v>
      </c>
      <c r="E67" s="40">
        <f>G22</f>
        <v>-64.90305485341442</v>
      </c>
    </row>
    <row r="68" spans="2:5" ht="14.25">
      <c r="B68" s="130" t="str">
        <f>B23</f>
        <v>Надбання</v>
      </c>
      <c r="C68" s="38">
        <f t="shared" si="1"/>
        <v>-159.06316999999999</v>
      </c>
      <c r="D68" s="99">
        <f t="shared" si="1"/>
        <v>-0.2377279963480351</v>
      </c>
      <c r="E68" s="40">
        <f>G23</f>
        <v>-158.875190261585</v>
      </c>
    </row>
    <row r="69" spans="2:5" ht="14.25">
      <c r="B69" s="141" t="s">
        <v>65</v>
      </c>
      <c r="C69" s="142">
        <f>C24-SUM(C59:C68)</f>
        <v>75.70691760000011</v>
      </c>
      <c r="D69" s="143"/>
      <c r="E69" s="142">
        <f>G24-SUM(E59:E68)</f>
        <v>0</v>
      </c>
    </row>
    <row r="70" spans="2:5" ht="15">
      <c r="B70" s="139" t="s">
        <v>58</v>
      </c>
      <c r="C70" s="140">
        <f>SUM(C59:C69)</f>
        <v>512.2992636000029</v>
      </c>
      <c r="D70" s="140"/>
      <c r="E70" s="140">
        <f>SUM(E59:E69)</f>
        <v>-217.19840537862495</v>
      </c>
    </row>
  </sheetData>
  <mergeCells count="5">
    <mergeCell ref="A25:G25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0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104</v>
      </c>
      <c r="C1" s="10"/>
    </row>
    <row r="2" spans="1:3" ht="14.25">
      <c r="A2" s="173" t="s">
        <v>95</v>
      </c>
      <c r="B2" s="174">
        <v>-0.027762254201295078</v>
      </c>
      <c r="C2" s="10"/>
    </row>
    <row r="3" spans="1:3" ht="14.25">
      <c r="A3" s="144" t="s">
        <v>29</v>
      </c>
      <c r="B3" s="151">
        <v>-0.02319800765781821</v>
      </c>
      <c r="C3" s="10"/>
    </row>
    <row r="4" spans="1:3" ht="14.25">
      <c r="A4" s="144" t="s">
        <v>20</v>
      </c>
      <c r="B4" s="151">
        <v>-0.01613157658058073</v>
      </c>
      <c r="C4" s="10"/>
    </row>
    <row r="5" spans="1:3" ht="14.25">
      <c r="A5" s="144" t="s">
        <v>128</v>
      </c>
      <c r="B5" s="152">
        <v>-0.015313924899029163</v>
      </c>
      <c r="C5" s="10"/>
    </row>
    <row r="6" spans="1:3" ht="14.25">
      <c r="A6" s="144" t="s">
        <v>72</v>
      </c>
      <c r="B6" s="152">
        <v>-0.012119823386569362</v>
      </c>
      <c r="C6" s="10"/>
    </row>
    <row r="7" spans="1:3" ht="14.25">
      <c r="A7" s="145" t="s">
        <v>98</v>
      </c>
      <c r="B7" s="153">
        <v>-0.009578451257334808</v>
      </c>
      <c r="C7" s="10"/>
    </row>
    <row r="8" spans="1:3" ht="14.25">
      <c r="A8" s="144" t="s">
        <v>24</v>
      </c>
      <c r="B8" s="152">
        <v>-0.0032630125558600342</v>
      </c>
      <c r="C8" s="10"/>
    </row>
    <row r="9" spans="1:3" ht="14.25">
      <c r="A9" s="144" t="s">
        <v>71</v>
      </c>
      <c r="B9" s="152">
        <v>-0.0016934640883797814</v>
      </c>
      <c r="C9" s="10"/>
    </row>
    <row r="10" spans="1:3" ht="14.25">
      <c r="A10" s="144" t="s">
        <v>93</v>
      </c>
      <c r="B10" s="152">
        <v>0.0013223297336657502</v>
      </c>
      <c r="C10" s="10"/>
    </row>
    <row r="11" spans="1:3" ht="14.25">
      <c r="A11" s="144" t="s">
        <v>27</v>
      </c>
      <c r="B11" s="152">
        <v>0.0014634125074677318</v>
      </c>
      <c r="C11" s="10"/>
    </row>
    <row r="12" spans="1:3" ht="14.25">
      <c r="A12" s="144" t="s">
        <v>91</v>
      </c>
      <c r="B12" s="152">
        <v>0.008955014868649691</v>
      </c>
      <c r="C12" s="10"/>
    </row>
    <row r="13" spans="1:3" ht="14.25">
      <c r="A13" s="144" t="s">
        <v>76</v>
      </c>
      <c r="B13" s="152">
        <v>0.009846414905936518</v>
      </c>
      <c r="C13" s="10"/>
    </row>
    <row r="14" spans="1:3" ht="14.25">
      <c r="A14" s="144" t="s">
        <v>21</v>
      </c>
      <c r="B14" s="152">
        <v>0.013447592972373634</v>
      </c>
      <c r="C14" s="10"/>
    </row>
    <row r="15" spans="1:3" ht="14.25">
      <c r="A15" s="144" t="s">
        <v>96</v>
      </c>
      <c r="B15" s="152">
        <v>0.015459505097035198</v>
      </c>
      <c r="C15" s="10"/>
    </row>
    <row r="16" spans="1:3" ht="14.25">
      <c r="A16" s="144" t="s">
        <v>97</v>
      </c>
      <c r="B16" s="152">
        <v>0.021143478659837234</v>
      </c>
      <c r="C16" s="10"/>
    </row>
    <row r="17" spans="1:3" ht="14.25">
      <c r="A17" s="145" t="s">
        <v>75</v>
      </c>
      <c r="B17" s="153">
        <v>0.030659965470202</v>
      </c>
      <c r="C17" s="10"/>
    </row>
    <row r="18" spans="1:3" ht="14.25">
      <c r="A18" s="144" t="s">
        <v>73</v>
      </c>
      <c r="B18" s="152">
        <v>0.031490299411196965</v>
      </c>
      <c r="C18" s="10"/>
    </row>
    <row r="19" spans="1:3" ht="14.25">
      <c r="A19" s="144" t="s">
        <v>120</v>
      </c>
      <c r="B19" s="152">
        <v>0.06381490273218215</v>
      </c>
      <c r="C19" s="10"/>
    </row>
    <row r="20" spans="1:3" ht="14.25">
      <c r="A20" s="144" t="s">
        <v>87</v>
      </c>
      <c r="B20" s="152">
        <v>0.0880802542609036</v>
      </c>
      <c r="C20" s="10"/>
    </row>
    <row r="21" spans="1:3" ht="14.25">
      <c r="A21" s="144" t="s">
        <v>127</v>
      </c>
      <c r="B21" s="152">
        <v>0.09880516738000189</v>
      </c>
      <c r="C21" s="10"/>
    </row>
    <row r="22" spans="1:3" ht="14.25">
      <c r="A22" s="146" t="s">
        <v>35</v>
      </c>
      <c r="B22" s="151">
        <v>0.01377139116862926</v>
      </c>
      <c r="C22" s="10"/>
    </row>
    <row r="23" spans="1:3" ht="14.25">
      <c r="A23" s="146" t="s">
        <v>1</v>
      </c>
      <c r="B23" s="151">
        <v>-0.0322417363294732</v>
      </c>
      <c r="C23" s="10"/>
    </row>
    <row r="24" spans="1:3" ht="14.25">
      <c r="A24" s="146" t="s">
        <v>0</v>
      </c>
      <c r="B24" s="151">
        <v>0.012154092017831575</v>
      </c>
      <c r="C24" s="61"/>
    </row>
    <row r="25" spans="1:3" ht="14.25">
      <c r="A25" s="146" t="s">
        <v>36</v>
      </c>
      <c r="B25" s="151">
        <v>0.09456796860299965</v>
      </c>
      <c r="C25" s="9"/>
    </row>
    <row r="26" spans="1:3" ht="14.25">
      <c r="A26" s="146" t="s">
        <v>37</v>
      </c>
      <c r="B26" s="151">
        <v>0.08478119381844484</v>
      </c>
      <c r="C26" s="77"/>
    </row>
    <row r="27" spans="1:3" ht="14.25">
      <c r="A27" s="146" t="s">
        <v>38</v>
      </c>
      <c r="B27" s="151">
        <v>0.01741095890410959</v>
      </c>
      <c r="C27" s="10"/>
    </row>
    <row r="28" spans="1:3" ht="15" thickBot="1">
      <c r="A28" s="147" t="s">
        <v>123</v>
      </c>
      <c r="B28" s="154">
        <v>0.19095181037042952</v>
      </c>
      <c r="C28" s="10"/>
    </row>
    <row r="29" spans="2:3" ht="12.75">
      <c r="B29" s="10"/>
      <c r="C29" s="10"/>
    </row>
    <row r="30" ht="12.75">
      <c r="C30" s="10"/>
    </row>
    <row r="31" spans="2:3" ht="12.75">
      <c r="B31" s="10"/>
      <c r="C31" s="10"/>
    </row>
    <row r="32" ht="12.75">
      <c r="C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3" t="s">
        <v>134</v>
      </c>
      <c r="B1" s="183"/>
      <c r="C1" s="183"/>
      <c r="D1" s="183"/>
      <c r="E1" s="183"/>
      <c r="F1" s="183"/>
      <c r="G1" s="183"/>
      <c r="H1" s="183"/>
      <c r="I1" s="183"/>
      <c r="J1" s="183"/>
      <c r="K1" s="13"/>
      <c r="L1" s="14"/>
      <c r="M1" s="14"/>
    </row>
    <row r="2" spans="1:10" ht="30.75" thickBot="1">
      <c r="A2" s="15" t="s">
        <v>48</v>
      </c>
      <c r="B2" s="15" t="s">
        <v>30</v>
      </c>
      <c r="C2" s="44" t="s">
        <v>41</v>
      </c>
      <c r="D2" s="44" t="s">
        <v>42</v>
      </c>
      <c r="E2" s="44" t="s">
        <v>49</v>
      </c>
      <c r="F2" s="44" t="s">
        <v>50</v>
      </c>
      <c r="G2" s="44" t="s">
        <v>51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3" t="s">
        <v>69</v>
      </c>
      <c r="C3" s="114" t="s">
        <v>46</v>
      </c>
      <c r="D3" s="115" t="s">
        <v>47</v>
      </c>
      <c r="E3" s="116">
        <v>8262573.09</v>
      </c>
      <c r="F3" s="117">
        <v>31787</v>
      </c>
      <c r="G3" s="116">
        <v>259.9356054361846</v>
      </c>
      <c r="H3" s="55">
        <v>100</v>
      </c>
      <c r="I3" s="113" t="s">
        <v>70</v>
      </c>
      <c r="J3" s="118" t="s">
        <v>143</v>
      </c>
    </row>
    <row r="4" spans="1:10" ht="14.25" customHeight="1">
      <c r="A4" s="21">
        <v>2</v>
      </c>
      <c r="B4" s="113" t="s">
        <v>82</v>
      </c>
      <c r="C4" s="114" t="s">
        <v>46</v>
      </c>
      <c r="D4" s="115" t="s">
        <v>126</v>
      </c>
      <c r="E4" s="116">
        <v>1528301.09</v>
      </c>
      <c r="F4" s="117">
        <v>55237</v>
      </c>
      <c r="G4" s="116">
        <v>27.66806832376849</v>
      </c>
      <c r="H4" s="85">
        <v>100</v>
      </c>
      <c r="I4" s="113" t="s">
        <v>52</v>
      </c>
      <c r="J4" s="118" t="s">
        <v>143</v>
      </c>
    </row>
    <row r="5" spans="1:10" ht="14.25">
      <c r="A5" s="21">
        <v>3</v>
      </c>
      <c r="B5" s="113" t="s">
        <v>124</v>
      </c>
      <c r="C5" s="114" t="s">
        <v>46</v>
      </c>
      <c r="D5" s="115" t="s">
        <v>126</v>
      </c>
      <c r="E5" s="116">
        <v>1233137.6002</v>
      </c>
      <c r="F5" s="117">
        <v>2940</v>
      </c>
      <c r="G5" s="116">
        <v>419.43455789115643</v>
      </c>
      <c r="H5" s="55">
        <v>1000</v>
      </c>
      <c r="I5" s="113" t="s">
        <v>23</v>
      </c>
      <c r="J5" s="118" t="s">
        <v>40</v>
      </c>
    </row>
    <row r="6" spans="1:10" ht="14.25">
      <c r="A6" s="21">
        <v>4</v>
      </c>
      <c r="B6" s="113" t="s">
        <v>39</v>
      </c>
      <c r="C6" s="114" t="s">
        <v>46</v>
      </c>
      <c r="D6" s="115" t="s">
        <v>47</v>
      </c>
      <c r="E6" s="116">
        <v>1182948.49</v>
      </c>
      <c r="F6" s="117">
        <v>783</v>
      </c>
      <c r="G6" s="116">
        <v>1510.7898978288633</v>
      </c>
      <c r="H6" s="55">
        <v>1000</v>
      </c>
      <c r="I6" s="113" t="s">
        <v>28</v>
      </c>
      <c r="J6" s="118" t="s">
        <v>116</v>
      </c>
    </row>
    <row r="7" spans="1:10" ht="14.25">
      <c r="A7" s="21">
        <v>5</v>
      </c>
      <c r="B7" s="113" t="s">
        <v>99</v>
      </c>
      <c r="C7" s="114" t="s">
        <v>46</v>
      </c>
      <c r="D7" s="115" t="s">
        <v>47</v>
      </c>
      <c r="E7" s="116">
        <v>723883.82</v>
      </c>
      <c r="F7" s="117">
        <v>910</v>
      </c>
      <c r="G7" s="116">
        <v>795.4767252747253</v>
      </c>
      <c r="H7" s="55">
        <v>1000</v>
      </c>
      <c r="I7" s="113" t="s">
        <v>19</v>
      </c>
      <c r="J7" s="118" t="s">
        <v>54</v>
      </c>
    </row>
    <row r="8" spans="1:10" s="45" customFormat="1" ht="14.25" collapsed="1">
      <c r="A8" s="21">
        <v>6</v>
      </c>
      <c r="B8" s="113" t="s">
        <v>84</v>
      </c>
      <c r="C8" s="114" t="s">
        <v>46</v>
      </c>
      <c r="D8" s="115" t="s">
        <v>47</v>
      </c>
      <c r="E8" s="116">
        <v>594673.91</v>
      </c>
      <c r="F8" s="117">
        <v>679</v>
      </c>
      <c r="G8" s="116">
        <v>875.808409425626</v>
      </c>
      <c r="H8" s="55">
        <v>1000</v>
      </c>
      <c r="I8" s="113" t="s">
        <v>85</v>
      </c>
      <c r="J8" s="118" t="s">
        <v>56</v>
      </c>
    </row>
    <row r="9" spans="1:10" ht="15.75" thickBot="1">
      <c r="A9" s="184" t="s">
        <v>58</v>
      </c>
      <c r="B9" s="185"/>
      <c r="C9" s="119" t="s">
        <v>59</v>
      </c>
      <c r="D9" s="119" t="s">
        <v>59</v>
      </c>
      <c r="E9" s="101">
        <f>SUM(E3:E8)</f>
        <v>13525518.0002</v>
      </c>
      <c r="F9" s="102">
        <f>SUM(F3:F8)</f>
        <v>92336</v>
      </c>
      <c r="G9" s="119" t="s">
        <v>59</v>
      </c>
      <c r="H9" s="119" t="s">
        <v>59</v>
      </c>
      <c r="I9" s="119" t="s">
        <v>59</v>
      </c>
      <c r="J9" s="120" t="s">
        <v>59</v>
      </c>
    </row>
    <row r="10" spans="1:8" ht="14.25">
      <c r="A10" s="187"/>
      <c r="B10" s="187"/>
      <c r="C10" s="187"/>
      <c r="D10" s="187"/>
      <c r="E10" s="187"/>
      <c r="F10" s="187"/>
      <c r="G10" s="187"/>
      <c r="H10" s="187"/>
    </row>
  </sheetData>
  <mergeCells count="3">
    <mergeCell ref="A1:J1"/>
    <mergeCell ref="A9:B9"/>
    <mergeCell ref="A10:H10"/>
  </mergeCells>
  <hyperlinks>
    <hyperlink ref="J5" r:id="rId1" display="http://am.concorde.ua/"/>
    <hyperlink ref="J7" r:id="rId2" display="http://www.dragon-am.com/"/>
    <hyperlink ref="J8" r:id="rId3" display="http://otpcapital.com.ua/"/>
    <hyperlink ref="J9" r:id="rId4" display="http://www.sem.biz.ua/"/>
    <hyperlink ref="J3" r:id="rId5" display="http://dragon-am.com/"/>
    <hyperlink ref="J4" r:id="rId6" display="http://dragon-am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1"/>
  <sheetViews>
    <sheetView zoomScale="85" zoomScaleNormal="85" workbookViewId="0" topLeftCell="A1">
      <selection activeCell="E6" sqref="E6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9" t="s">
        <v>135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ht="15.75" customHeight="1" thickBot="1">
      <c r="A2" s="190" t="s">
        <v>48</v>
      </c>
      <c r="B2" s="105"/>
      <c r="C2" s="106"/>
      <c r="D2" s="107"/>
      <c r="E2" s="192" t="s">
        <v>83</v>
      </c>
      <c r="F2" s="192"/>
      <c r="G2" s="192"/>
      <c r="H2" s="192"/>
      <c r="I2" s="192"/>
      <c r="J2" s="192"/>
      <c r="K2" s="192"/>
    </row>
    <row r="3" spans="1:11" ht="45.75" thickBot="1">
      <c r="A3" s="191"/>
      <c r="B3" s="108" t="s">
        <v>30</v>
      </c>
      <c r="C3" s="26" t="s">
        <v>13</v>
      </c>
      <c r="D3" s="26" t="s">
        <v>14</v>
      </c>
      <c r="E3" s="17" t="s">
        <v>108</v>
      </c>
      <c r="F3" s="17" t="s">
        <v>117</v>
      </c>
      <c r="G3" s="17" t="s">
        <v>118</v>
      </c>
      <c r="H3" s="17" t="s">
        <v>106</v>
      </c>
      <c r="I3" s="17" t="s">
        <v>119</v>
      </c>
      <c r="J3" s="17" t="s">
        <v>60</v>
      </c>
      <c r="K3" s="18" t="s">
        <v>109</v>
      </c>
    </row>
    <row r="4" spans="1:11" ht="14.25" collapsed="1">
      <c r="A4" s="21">
        <v>1</v>
      </c>
      <c r="B4" s="27" t="s">
        <v>84</v>
      </c>
      <c r="C4" s="109">
        <v>38441</v>
      </c>
      <c r="D4" s="109">
        <v>38625</v>
      </c>
      <c r="E4" s="103">
        <v>-0.0050747263153687605</v>
      </c>
      <c r="F4" s="103">
        <v>-0.018416791154000633</v>
      </c>
      <c r="G4" s="103">
        <v>-0.06509136165473473</v>
      </c>
      <c r="H4" s="103">
        <v>-0.04015747660388036</v>
      </c>
      <c r="I4" s="103">
        <v>-0.01481971967169149</v>
      </c>
      <c r="J4" s="110">
        <v>-0.12419159057437368</v>
      </c>
      <c r="K4" s="171">
        <v>-0.012643339150472777</v>
      </c>
    </row>
    <row r="5" spans="1:11" ht="14.25" collapsed="1">
      <c r="A5" s="21">
        <v>2</v>
      </c>
      <c r="B5" s="27" t="s">
        <v>69</v>
      </c>
      <c r="C5" s="109">
        <v>38862</v>
      </c>
      <c r="D5" s="109">
        <v>38958</v>
      </c>
      <c r="E5" s="103">
        <v>0.012655643412583295</v>
      </c>
      <c r="F5" s="103">
        <v>-0.043614707329882596</v>
      </c>
      <c r="G5" s="103">
        <v>-0.20857635183444445</v>
      </c>
      <c r="H5" s="103">
        <v>-0.28497678894532663</v>
      </c>
      <c r="I5" s="103">
        <v>-0.04767334477416629</v>
      </c>
      <c r="J5" s="110">
        <v>1.5993560543618508</v>
      </c>
      <c r="K5" s="172">
        <v>0.10567132452633099</v>
      </c>
    </row>
    <row r="6" spans="1:11" ht="14.25">
      <c r="A6" s="21">
        <v>3</v>
      </c>
      <c r="B6" s="27" t="s">
        <v>124</v>
      </c>
      <c r="C6" s="109">
        <v>39048</v>
      </c>
      <c r="D6" s="109">
        <v>39140</v>
      </c>
      <c r="E6" s="103">
        <v>0.0068533176928975426</v>
      </c>
      <c r="F6" s="103">
        <v>7.01755199523646E-05</v>
      </c>
      <c r="G6" s="103">
        <v>-0.1035510407463699</v>
      </c>
      <c r="H6" s="103">
        <v>-0.1525676045265646</v>
      </c>
      <c r="I6" s="103">
        <v>-0.0014697001204663218</v>
      </c>
      <c r="J6" s="110">
        <v>-0.5805654421088425</v>
      </c>
      <c r="K6" s="172">
        <v>-0.09191857811155124</v>
      </c>
    </row>
    <row r="7" spans="1:11" ht="14.25">
      <c r="A7" s="21">
        <v>4</v>
      </c>
      <c r="B7" s="27" t="s">
        <v>39</v>
      </c>
      <c r="C7" s="109">
        <v>39100</v>
      </c>
      <c r="D7" s="109">
        <v>39268</v>
      </c>
      <c r="E7" s="103">
        <v>0.01482985773852774</v>
      </c>
      <c r="F7" s="103">
        <v>0.010756042752131378</v>
      </c>
      <c r="G7" s="103">
        <v>0.10148269643028907</v>
      </c>
      <c r="H7" s="103">
        <v>0.0953627147725844</v>
      </c>
      <c r="I7" s="103" t="s">
        <v>26</v>
      </c>
      <c r="J7" s="110">
        <v>0.5107898978288348</v>
      </c>
      <c r="K7" s="172">
        <v>0.04879994578043756</v>
      </c>
    </row>
    <row r="8" spans="1:11" ht="14.25">
      <c r="A8" s="21">
        <v>5</v>
      </c>
      <c r="B8" s="27" t="s">
        <v>99</v>
      </c>
      <c r="C8" s="109">
        <v>39647</v>
      </c>
      <c r="D8" s="109">
        <v>39861</v>
      </c>
      <c r="E8" s="103">
        <v>0.07574300595377292</v>
      </c>
      <c r="F8" s="103">
        <v>0.05829915725983437</v>
      </c>
      <c r="G8" s="103">
        <v>-0.07814613604004128</v>
      </c>
      <c r="H8" s="103">
        <v>-0.2105707108077165</v>
      </c>
      <c r="I8" s="103">
        <v>-0.010648997739366117</v>
      </c>
      <c r="J8" s="110">
        <v>-0.20452327472528642</v>
      </c>
      <c r="K8" s="172">
        <v>-0.031999035169502754</v>
      </c>
    </row>
    <row r="9" spans="1:11" ht="14.25">
      <c r="A9" s="21">
        <v>6</v>
      </c>
      <c r="B9" s="27" t="s">
        <v>82</v>
      </c>
      <c r="C9" s="109">
        <v>40253</v>
      </c>
      <c r="D9" s="109">
        <v>40445</v>
      </c>
      <c r="E9" s="103">
        <v>0.016003851747342646</v>
      </c>
      <c r="F9" s="103">
        <v>-0.030927051770505032</v>
      </c>
      <c r="G9" s="103">
        <v>-0.19733581499876784</v>
      </c>
      <c r="H9" s="103">
        <v>-0.29463114923514866</v>
      </c>
      <c r="I9" s="103">
        <v>-0.013725238269440276</v>
      </c>
      <c r="J9" s="110">
        <v>-0.7233193167623164</v>
      </c>
      <c r="K9" s="172">
        <v>-0.21052231845262503</v>
      </c>
    </row>
    <row r="10" spans="1:11" ht="15.75" thickBot="1">
      <c r="A10" s="155"/>
      <c r="B10" s="160" t="s">
        <v>121</v>
      </c>
      <c r="C10" s="161" t="s">
        <v>59</v>
      </c>
      <c r="D10" s="161" t="s">
        <v>59</v>
      </c>
      <c r="E10" s="162">
        <f>AVERAGE(E4:E9)</f>
        <v>0.02016849170495923</v>
      </c>
      <c r="F10" s="162">
        <f>AVERAGE(F4:F9)</f>
        <v>-0.003972195787078359</v>
      </c>
      <c r="G10" s="162">
        <f>AVERAGE(G4:G9)</f>
        <v>-0.09186966814067819</v>
      </c>
      <c r="H10" s="162">
        <f>AVERAGE(H4:H9)</f>
        <v>-0.1479235025576754</v>
      </c>
      <c r="I10" s="162">
        <f>AVERAGE(I4:I9)</f>
        <v>-0.0176674001150261</v>
      </c>
      <c r="J10" s="161" t="s">
        <v>59</v>
      </c>
      <c r="K10" s="161" t="s">
        <v>59</v>
      </c>
    </row>
    <row r="11" spans="1:11" ht="14.25">
      <c r="A11" s="200" t="s">
        <v>110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15" thickBo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125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5">
    <mergeCell ref="A12:K12"/>
    <mergeCell ref="A2:A3"/>
    <mergeCell ref="A1:J1"/>
    <mergeCell ref="E2:K2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44"/>
  <sheetViews>
    <sheetView zoomScale="85" zoomScaleNormal="85" workbookViewId="0" topLeftCell="A1">
      <selection activeCell="F9" sqref="F9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5" t="s">
        <v>136</v>
      </c>
      <c r="B1" s="195"/>
      <c r="C1" s="195"/>
      <c r="D1" s="195"/>
      <c r="E1" s="195"/>
      <c r="F1" s="195"/>
      <c r="G1" s="195"/>
    </row>
    <row r="2" spans="1:7" s="31" customFormat="1" ht="15.75" customHeight="1" thickBot="1">
      <c r="A2" s="190" t="s">
        <v>48</v>
      </c>
      <c r="B2" s="93"/>
      <c r="C2" s="196" t="s">
        <v>31</v>
      </c>
      <c r="D2" s="197"/>
      <c r="E2" s="196" t="s">
        <v>32</v>
      </c>
      <c r="F2" s="197"/>
      <c r="G2" s="94"/>
    </row>
    <row r="3" spans="1:7" s="31" customFormat="1" ht="45.75" thickBot="1">
      <c r="A3" s="191"/>
      <c r="B3" s="35" t="s">
        <v>30</v>
      </c>
      <c r="C3" s="35" t="s">
        <v>61</v>
      </c>
      <c r="D3" s="35" t="s">
        <v>33</v>
      </c>
      <c r="E3" s="35" t="s">
        <v>34</v>
      </c>
      <c r="F3" s="35" t="s">
        <v>33</v>
      </c>
      <c r="G3" s="36" t="s">
        <v>115</v>
      </c>
    </row>
    <row r="4" spans="1:7" s="31" customFormat="1" ht="14.25">
      <c r="A4" s="21">
        <v>1</v>
      </c>
      <c r="B4" s="37" t="s">
        <v>69</v>
      </c>
      <c r="C4" s="38">
        <v>103.26133999999985</v>
      </c>
      <c r="D4" s="103">
        <v>0.0126556434125709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99</v>
      </c>
      <c r="C5" s="38">
        <v>50.968619999999994</v>
      </c>
      <c r="D5" s="103">
        <v>0.07574300595379625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39</v>
      </c>
      <c r="C6" s="38">
        <v>17.286600000000092</v>
      </c>
      <c r="D6" s="103">
        <v>0.01482985773859356</v>
      </c>
      <c r="E6" s="39">
        <v>0</v>
      </c>
      <c r="F6" s="103">
        <v>0</v>
      </c>
      <c r="G6" s="40">
        <v>0</v>
      </c>
    </row>
    <row r="7" spans="1:7" s="31" customFormat="1" ht="14.25">
      <c r="A7" s="21">
        <v>4</v>
      </c>
      <c r="B7" s="37" t="s">
        <v>124</v>
      </c>
      <c r="C7" s="38">
        <v>8.393560000000056</v>
      </c>
      <c r="D7" s="103">
        <v>0.006853317692919243</v>
      </c>
      <c r="E7" s="39">
        <v>0</v>
      </c>
      <c r="F7" s="103">
        <v>0</v>
      </c>
      <c r="G7" s="40">
        <v>0</v>
      </c>
    </row>
    <row r="8" spans="1:7" s="31" customFormat="1" ht="14.25">
      <c r="A8" s="21">
        <v>5</v>
      </c>
      <c r="B8" s="37" t="s">
        <v>84</v>
      </c>
      <c r="C8" s="38">
        <v>-3.0331999999999533</v>
      </c>
      <c r="D8" s="103">
        <v>-0.005074726315368665</v>
      </c>
      <c r="E8" s="39">
        <v>0</v>
      </c>
      <c r="F8" s="103">
        <v>0</v>
      </c>
      <c r="G8" s="40">
        <v>0</v>
      </c>
    </row>
    <row r="9" spans="1:7" s="31" customFormat="1" ht="14.25">
      <c r="A9" s="21">
        <v>6</v>
      </c>
      <c r="B9" s="37" t="s">
        <v>82</v>
      </c>
      <c r="C9" s="38">
        <v>17.210910000000148</v>
      </c>
      <c r="D9" s="103">
        <v>0.011389730558635586</v>
      </c>
      <c r="E9" s="39">
        <v>-252</v>
      </c>
      <c r="F9" s="103">
        <v>-0.004541440645893781</v>
      </c>
      <c r="G9" s="40">
        <v>-6.901129974742856</v>
      </c>
    </row>
    <row r="10" spans="1:7" s="31" customFormat="1" ht="15.75" thickBot="1">
      <c r="A10" s="121"/>
      <c r="B10" s="95" t="s">
        <v>58</v>
      </c>
      <c r="C10" s="122">
        <v>194.08783000000017</v>
      </c>
      <c r="D10" s="100">
        <v>0.01455866531363217</v>
      </c>
      <c r="E10" s="97">
        <v>-252</v>
      </c>
      <c r="F10" s="100">
        <v>-0.0027217349980559035</v>
      </c>
      <c r="G10" s="98">
        <v>-6.901129974742856</v>
      </c>
    </row>
    <row r="11" spans="1:11" s="31" customFormat="1" ht="15" customHeight="1" thickBot="1">
      <c r="A11" s="198"/>
      <c r="B11" s="198"/>
      <c r="C11" s="198"/>
      <c r="D11" s="198"/>
      <c r="E11" s="198"/>
      <c r="F11" s="198"/>
      <c r="G11" s="198"/>
      <c r="H11" s="7"/>
      <c r="I11" s="7"/>
      <c r="J11" s="7"/>
      <c r="K11" s="7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30</v>
      </c>
      <c r="C37" s="35" t="s">
        <v>66</v>
      </c>
      <c r="D37" s="35" t="s">
        <v>67</v>
      </c>
      <c r="E37" s="36" t="s">
        <v>62</v>
      </c>
    </row>
    <row r="38" spans="1:5" ht="14.25">
      <c r="A38" s="22">
        <v>1</v>
      </c>
      <c r="B38" s="37" t="str">
        <f aca="true" t="shared" si="0" ref="B38:D39">B4</f>
        <v>Платинум</v>
      </c>
      <c r="C38" s="126">
        <f t="shared" si="0"/>
        <v>103.26133999999985</v>
      </c>
      <c r="D38" s="103">
        <f t="shared" si="0"/>
        <v>0.0126556434125709</v>
      </c>
      <c r="E38" s="127">
        <f aca="true" t="shared" si="1" ref="E38:E43">G4</f>
        <v>0</v>
      </c>
    </row>
    <row r="39" spans="1:5" ht="14.25">
      <c r="A39" s="22">
        <v>2</v>
      </c>
      <c r="B39" s="37" t="str">
        <f t="shared" si="0"/>
        <v>УНІВЕР.УА/Отаман: Фонд Перспективних Акцій</v>
      </c>
      <c r="C39" s="126">
        <f t="shared" si="0"/>
        <v>50.968619999999994</v>
      </c>
      <c r="D39" s="103">
        <f t="shared" si="0"/>
        <v>0.07574300595379625</v>
      </c>
      <c r="E39" s="127">
        <f t="shared" si="1"/>
        <v>0</v>
      </c>
    </row>
    <row r="40" spans="1:5" ht="14.25">
      <c r="A40" s="22">
        <v>3</v>
      </c>
      <c r="B40" s="37" t="str">
        <f aca="true" t="shared" si="2" ref="B40:D43">B6</f>
        <v>Збалансований фонд "Паритет"</v>
      </c>
      <c r="C40" s="126">
        <f t="shared" si="2"/>
        <v>17.286600000000092</v>
      </c>
      <c r="D40" s="103">
        <f t="shared" si="2"/>
        <v>0.01482985773859356</v>
      </c>
      <c r="E40" s="127">
        <f t="shared" si="1"/>
        <v>0</v>
      </c>
    </row>
    <row r="41" spans="1:5" ht="14.25">
      <c r="A41" s="22">
        <v>4</v>
      </c>
      <c r="B41" s="37" t="str">
        <f t="shared" si="2"/>
        <v>ТАСК Український Капітал</v>
      </c>
      <c r="C41" s="126">
        <f t="shared" si="2"/>
        <v>8.393560000000056</v>
      </c>
      <c r="D41" s="103">
        <f t="shared" si="2"/>
        <v>0.006853317692919243</v>
      </c>
      <c r="E41" s="127">
        <f t="shared" si="1"/>
        <v>0</v>
      </c>
    </row>
    <row r="42" spans="1:5" ht="14.25">
      <c r="A42" s="22">
        <v>5</v>
      </c>
      <c r="B42" s="37" t="str">
        <f t="shared" si="2"/>
        <v>Оптімум</v>
      </c>
      <c r="C42" s="126">
        <f t="shared" si="2"/>
        <v>-3.0331999999999533</v>
      </c>
      <c r="D42" s="103">
        <f t="shared" si="2"/>
        <v>-0.005074726315368665</v>
      </c>
      <c r="E42" s="127">
        <f t="shared" si="1"/>
        <v>0</v>
      </c>
    </row>
    <row r="43" spans="1:5" ht="14.25">
      <c r="A43" s="22">
        <v>6</v>
      </c>
      <c r="B43" s="37" t="str">
        <f t="shared" si="2"/>
        <v>Аурум</v>
      </c>
      <c r="C43" s="126">
        <f t="shared" si="2"/>
        <v>17.210910000000148</v>
      </c>
      <c r="D43" s="103">
        <f t="shared" si="2"/>
        <v>0.011389730558635586</v>
      </c>
      <c r="E43" s="127">
        <f t="shared" si="1"/>
        <v>-6.901129974742856</v>
      </c>
    </row>
    <row r="44" spans="2:5" ht="14.25">
      <c r="B44" s="37"/>
      <c r="C44" s="126"/>
      <c r="D44" s="103"/>
      <c r="E44" s="127"/>
    </row>
  </sheetData>
  <mergeCells count="5">
    <mergeCell ref="A11:G11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104</v>
      </c>
      <c r="C1" s="10"/>
      <c r="D1" s="10"/>
    </row>
    <row r="2" spans="1:4" ht="14.25">
      <c r="A2" s="27" t="s">
        <v>84</v>
      </c>
      <c r="B2" s="148">
        <v>-0.0050747263153687605</v>
      </c>
      <c r="C2" s="10"/>
      <c r="D2" s="10"/>
    </row>
    <row r="3" spans="1:4" ht="14.25">
      <c r="A3" s="27" t="s">
        <v>124</v>
      </c>
      <c r="B3" s="148">
        <v>0.0068533176928975426</v>
      </c>
      <c r="C3" s="10"/>
      <c r="D3" s="10"/>
    </row>
    <row r="4" spans="1:4" ht="14.25">
      <c r="A4" s="27" t="s">
        <v>69</v>
      </c>
      <c r="B4" s="148">
        <v>0.012655643412583295</v>
      </c>
      <c r="C4" s="10"/>
      <c r="D4" s="10"/>
    </row>
    <row r="5" spans="1:4" ht="14.25">
      <c r="A5" s="27" t="s">
        <v>39</v>
      </c>
      <c r="B5" s="148">
        <v>0.01482985773852774</v>
      </c>
      <c r="C5" s="10"/>
      <c r="D5" s="10"/>
    </row>
    <row r="6" spans="1:4" ht="14.25">
      <c r="A6" s="27" t="s">
        <v>82</v>
      </c>
      <c r="B6" s="148">
        <v>0.016003851747342646</v>
      </c>
      <c r="C6" s="10"/>
      <c r="D6" s="10"/>
    </row>
    <row r="7" spans="1:4" ht="14.25">
      <c r="A7" s="27" t="s">
        <v>99</v>
      </c>
      <c r="B7" s="148">
        <v>0.07574300595377292</v>
      </c>
      <c r="C7" s="10"/>
      <c r="D7" s="10"/>
    </row>
    <row r="8" spans="1:4" ht="14.25">
      <c r="A8" s="27" t="s">
        <v>35</v>
      </c>
      <c r="B8" s="149">
        <v>0.02016849170495923</v>
      </c>
      <c r="C8" s="10"/>
      <c r="D8" s="10"/>
    </row>
    <row r="9" spans="1:4" ht="14.25">
      <c r="A9" s="27" t="s">
        <v>1</v>
      </c>
      <c r="B9" s="149">
        <v>-0.0322417363294732</v>
      </c>
      <c r="C9" s="10"/>
      <c r="D9" s="10"/>
    </row>
    <row r="10" spans="1:4" ht="14.25">
      <c r="A10" s="27" t="s">
        <v>0</v>
      </c>
      <c r="B10" s="149">
        <v>0.012154092017831575</v>
      </c>
      <c r="C10" s="10"/>
      <c r="D10" s="10"/>
    </row>
    <row r="11" spans="1:4" ht="14.25">
      <c r="A11" s="27" t="s">
        <v>36</v>
      </c>
      <c r="B11" s="149">
        <v>0.09456796860299965</v>
      </c>
      <c r="C11" s="10"/>
      <c r="D11" s="10"/>
    </row>
    <row r="12" spans="1:4" ht="14.25">
      <c r="A12" s="27" t="s">
        <v>37</v>
      </c>
      <c r="B12" s="149">
        <v>0.08478119381844484</v>
      </c>
      <c r="C12" s="10"/>
      <c r="D12" s="10"/>
    </row>
    <row r="13" spans="1:4" ht="14.25">
      <c r="A13" s="27" t="s">
        <v>38</v>
      </c>
      <c r="B13" s="149">
        <v>0.01741095890410959</v>
      </c>
      <c r="C13" s="10"/>
      <c r="D13" s="10"/>
    </row>
    <row r="14" spans="1:4" ht="15" thickBot="1">
      <c r="A14" s="79" t="s">
        <v>123</v>
      </c>
      <c r="B14" s="150">
        <v>0.19095181037042952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2016-03-11T07:50:53Z</dcterms:modified>
  <cp:category/>
  <cp:version/>
  <cp:contentType/>
  <cp:contentStatus/>
</cp:coreProperties>
</file>