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<sst xmlns="http://schemas.openxmlformats.org/spreadsheetml/2006/main" count="385" uniqueCount="134">
  <si>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</si>
  <si>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</si>
  <si>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</si>
  <si>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</si>
  <si>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</si>
  <si>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</si>
  <si>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</si>
  <si>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</si>
  <si>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</si>
  <si>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</si>
  <si>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</si>
  <si>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</si>
  <si>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</si>
  <si>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</si>
  <si>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</si>
  <si>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</si>
  <si>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</si>
  <si>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</si>
  <si>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</si>
  <si>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</si>
  <si>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</si>
  <si>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</si>
  <si>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</si>
  <si>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</si>
  <si>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</si>
  <si>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</si>
  <si>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</si>
  <si>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</si>
  <si>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</si>
  <si>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</si>
  <si>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</si>
  <si>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</si>
  <si>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</si>
  <si>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</si>
  <si>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</si>
  <si>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</si>
  <si>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</si>
  <si>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</si>
  <si>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</si>
  <si>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</si>
  <si>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</si>
  <si>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</si>
  <si>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</si>
  <si>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</si>
  <si>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</si>
  <si>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</si>
  <si>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</si>
  <si>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</si>
  <si>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</si>
  <si>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</si>
  <si>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</si>
  <si>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</si>
  <si>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</si>
  <si>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</si>
  <si>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</si>
  <si>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</si>
  <si>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</si>
  <si>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</si>
  <si>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</si>
  <si>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</si>
  <si>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</si>
  <si>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</si>
  <si>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</si>
  <si>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</si>
  <si>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</si>
  <si>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</si>
  <si>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</si>
  <si>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</si>
  <si>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</si>
  <si>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</si>
  <si>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</si>
  <si>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</si>
  <si>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</si>
  <si>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</si>
  <si>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</si>
  <si>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</si>
  <si>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</si>
  <si>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</si>
  <si>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</si>
  <si>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</si>
  <si>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</si>
  <si>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</si>
  <si>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</si>
  <si>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</si>
  <si>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</si>
  <si>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</si>
  <si>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</si>
  <si>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</si>
  <si>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</si>
  <si>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</si>
  <si>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</si>
  <si>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</si>
  <si>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</si>
  <si>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</si>
  <si>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</si>
  <si>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</si>
  <si>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</si>
  <si>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</si>
  <si>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</si>
  <si>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</si>
  <si>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</si>
  <si>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</si>
  <si>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</si>
  <si>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</si>
  <si>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</si>
  <si>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</si>
  <si>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</si>
  <si>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</si>
  <si>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</si>
  <si>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</si>
  <si>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</si>
  <si>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</si>
  <si>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</si>
  <si>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</si>
  <si>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</si>
  <si>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</si>
  <si>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Бонум Оптімум</t>
  </si>
  <si>
    <t>ТОВ КУА "Бонум Груп"</t>
  </si>
  <si>
    <t>http://bonum-group.com/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</si>
  <si>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</si>
  <si>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</si>
  <si>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</si>
  <si>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</si>
  <si>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</si>
  <si>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</si>
  <si>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</si>
  <si>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</si>
  <si>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</si>
  <si>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http://ozoncap.com/</t>
  </si>
  <si>
    <t>березень</t>
  </si>
  <si>
    <t>квітень</t>
  </si>
  <si>
    <t>ТОВ КУА "ОЗОН"</t>
  </si>
  <si>
    <t>ТАСК Ресурс</t>
  </si>
  <si>
    <t>з початку 2017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</si>
</sst>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0" fillId="0" borderId="43" xfId="0" applyFont="1" applyBorder="1" applyAlignment="1">
      <alignment horizontal="left" vertical="center" wrapText="1"/>
    </xf>
    <xf numFmtId="10" fontId="20" fillId="0" borderId="45" xfId="0" applyNumberFormat="1" applyFont="1" applyBorder="1" applyAlignment="1">
      <alignment horizontal="right" vertical="center" inden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5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8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39019061"/>
        <c:axId val="15627230"/>
      </c:barChart>
      <c:catAx>
        <c:axId val="390190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5627230"/>
        <c:crosses val="autoZero"/>
        <c:auto val="1"/>
        <c:lblOffset val="0"/>
        <c:noMultiLvlLbl val="0"/>
      </c:catAx>
      <c:valAx>
        <c:axId val="15627230"/>
        <c:scaling>
          <c:orientation val="minMax"/>
          <c:max val="0.3"/>
          <c:min val="-0.15"/>
        </c:scaling>
        <c:axPos val="l"/>
        <c:delete val="0"/>
        <c:numFmt formatCode="0%" sourceLinked="0"/>
        <c:majorTickMark val="out"/>
        <c:minorTickMark val="none"/>
        <c:tickLblPos val="nextTo"/>
        <c:crossAx val="39019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6427343"/>
        <c:axId val="57846088"/>
      </c:barChart>
      <c:catAx>
        <c:axId val="6427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46088"/>
        <c:crosses val="autoZero"/>
        <c:auto val="0"/>
        <c:lblOffset val="100"/>
        <c:tickLblSkip val="1"/>
        <c:noMultiLvlLbl val="0"/>
      </c:catAx>
      <c:valAx>
        <c:axId val="57846088"/>
        <c:scaling>
          <c:orientation val="minMax"/>
          <c:max val="0.3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7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В_ВЧА!$B$25:$B$35</c:f>
              <c:strCache/>
            </c:strRef>
          </c:cat>
          <c:val>
            <c:numRef>
              <c:f>В_ВЧА!$C$25:$C$35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В_ВЧА!$B$25:$B$35</c:f>
              <c:strCache/>
            </c:strRef>
          </c:cat>
          <c:val>
            <c:numRef>
              <c:f>В_ВЧА!$D$25:$D$35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50852745"/>
        <c:axId val="55021522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25431651"/>
        <c:axId val="27558268"/>
      </c:lineChart>
      <c:catAx>
        <c:axId val="508527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5021522"/>
        <c:crosses val="autoZero"/>
        <c:auto val="0"/>
        <c:lblOffset val="40"/>
        <c:noMultiLvlLbl val="0"/>
      </c:catAx>
      <c:valAx>
        <c:axId val="55021522"/>
        <c:scaling>
          <c:orientation val="minMax"/>
          <c:max val="100"/>
          <c:min val="-70"/>
        </c:scaling>
        <c:axPos val="l"/>
        <c:delete val="0"/>
        <c:numFmt formatCode="#,##0" sourceLinked="0"/>
        <c:majorTickMark val="in"/>
        <c:minorTickMark val="none"/>
        <c:tickLblPos val="nextTo"/>
        <c:crossAx val="50852745"/>
        <c:crossesAt val="1"/>
        <c:crossBetween val="between"/>
        <c:dispUnits/>
      </c:valAx>
      <c:catAx>
        <c:axId val="25431651"/>
        <c:scaling>
          <c:orientation val="minMax"/>
        </c:scaling>
        <c:axPos val="b"/>
        <c:delete val="1"/>
        <c:majorTickMark val="in"/>
        <c:minorTickMark val="none"/>
        <c:tickLblPos val="nextTo"/>
        <c:crossAx val="27558268"/>
        <c:crosses val="autoZero"/>
        <c:auto val="0"/>
        <c:lblOffset val="100"/>
        <c:noMultiLvlLbl val="0"/>
      </c:catAx>
      <c:valAx>
        <c:axId val="27558268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254316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3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1"/>
          <c:h val="0.90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'В_діаграма(дох)'!$A$2:$A$25</c:f>
              <c:strCache/>
            </c:strRef>
          </c:cat>
          <c:val>
            <c:numRef>
              <c:f>'В_діаграма(дох)'!$B$2:$B$25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60"/>
        <c:axId val="46697821"/>
        <c:axId val="17627206"/>
      </c:barChart>
      <c:catAx>
        <c:axId val="46697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27206"/>
        <c:crosses val="autoZero"/>
        <c:auto val="0"/>
        <c:lblOffset val="0"/>
        <c:tickLblSkip val="1"/>
        <c:noMultiLvlLbl val="0"/>
      </c:catAx>
      <c:valAx>
        <c:axId val="17627206"/>
        <c:scaling>
          <c:orientation val="minMax"/>
          <c:max val="0.0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978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ВЧА'!$C$36:$C$38</c:f>
              <c:numCache/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ВЧА'!$E$36:$E$38</c:f>
              <c:numCache/>
            </c:numRef>
          </c:val>
        </c:ser>
        <c:overlap val="-20"/>
        <c:axId val="24427127"/>
        <c:axId val="18517552"/>
      </c:barChart>
      <c:lineChart>
        <c:grouping val="standard"/>
        <c:varyColors val="0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ВЧА'!$D$36:$D$38</c:f>
              <c:numCache/>
            </c:numRef>
          </c:val>
          <c:smooth val="0"/>
        </c:ser>
        <c:axId val="32440241"/>
        <c:axId val="23526714"/>
      </c:lineChart>
      <c:catAx>
        <c:axId val="244271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8517552"/>
        <c:crosses val="autoZero"/>
        <c:auto val="0"/>
        <c:lblOffset val="100"/>
        <c:noMultiLvlLbl val="0"/>
      </c:catAx>
      <c:valAx>
        <c:axId val="18517552"/>
        <c:scaling>
          <c:orientation val="minMax"/>
          <c:max val="15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427127"/>
        <c:crossesAt val="1"/>
        <c:crossBetween val="between"/>
        <c:dispUnits/>
      </c:valAx>
      <c:catAx>
        <c:axId val="32440241"/>
        <c:scaling>
          <c:orientation val="minMax"/>
        </c:scaling>
        <c:axPos val="b"/>
        <c:delete val="1"/>
        <c:majorTickMark val="in"/>
        <c:minorTickMark val="none"/>
        <c:tickLblPos val="nextTo"/>
        <c:crossAx val="23526714"/>
        <c:crosses val="autoZero"/>
        <c:auto val="0"/>
        <c:lblOffset val="100"/>
        <c:noMultiLvlLbl val="0"/>
      </c:catAx>
      <c:valAx>
        <c:axId val="23526714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24402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60"/>
        <c:axId val="10413835"/>
        <c:axId val="26615652"/>
      </c:barChart>
      <c:catAx>
        <c:axId val="10413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15652"/>
        <c:crosses val="autoZero"/>
        <c:auto val="0"/>
        <c:lblOffset val="100"/>
        <c:tickLblSkip val="1"/>
        <c:noMultiLvlLbl val="0"/>
      </c:catAx>
      <c:valAx>
        <c:axId val="26615652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138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ВЧА'!$B$36:$B$38</c:f>
              <c:strCache/>
            </c:strRef>
          </c:cat>
          <c:val>
            <c:numRef>
              <c:f>'3_динаміка ВЧА'!$C$36:$C$38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ВЧА'!$B$36:$B$38</c:f>
              <c:strCache/>
            </c:strRef>
          </c:cat>
          <c:val>
            <c:numRef>
              <c:f>'3_динаміка ВЧА'!$E$36:$E$38</c:f>
              <c:numCache/>
            </c:numRef>
          </c:val>
        </c:ser>
        <c:overlap val="-20"/>
        <c:axId val="38214277"/>
        <c:axId val="8384174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ВЧА'!$D$36:$D$38</c:f>
              <c:numCache/>
            </c:numRef>
          </c:val>
          <c:smooth val="0"/>
        </c:ser>
        <c:axId val="8348703"/>
        <c:axId val="8029464"/>
      </c:lineChart>
      <c:catAx>
        <c:axId val="382142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8384174"/>
        <c:crosses val="autoZero"/>
        <c:auto val="0"/>
        <c:lblOffset val="100"/>
        <c:noMultiLvlLbl val="0"/>
      </c:catAx>
      <c:valAx>
        <c:axId val="838417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214277"/>
        <c:crossesAt val="1"/>
        <c:crossBetween val="between"/>
        <c:dispUnits/>
      </c:valAx>
      <c:catAx>
        <c:axId val="8348703"/>
        <c:scaling>
          <c:orientation val="minMax"/>
        </c:scaling>
        <c:axPos val="b"/>
        <c:delete val="1"/>
        <c:majorTickMark val="in"/>
        <c:minorTickMark val="none"/>
        <c:tickLblPos val="nextTo"/>
        <c:crossAx val="8029464"/>
        <c:crosses val="autoZero"/>
        <c:auto val="0"/>
        <c:lblOffset val="100"/>
        <c:noMultiLvlLbl val="0"/>
      </c:catAx>
      <c:valAx>
        <c:axId val="8029464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83487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5"/>
          <c:w val="1"/>
          <c:h val="0.82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'З_діаграма(дох)'!$A$2:$A$11</c:f>
              <c:strCache/>
            </c:strRef>
          </c:cat>
          <c:val>
            <c:numRef>
              <c:f>'З_діаграма(дох)'!$B$2:$B$11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60"/>
        <c:axId val="5156313"/>
        <c:axId val="46406818"/>
      </c:barChart>
      <c:catAx>
        <c:axId val="5156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06818"/>
        <c:crosses val="autoZero"/>
        <c:auto val="0"/>
        <c:lblOffset val="100"/>
        <c:tickLblSkip val="1"/>
        <c:noMultiLvlLbl val="0"/>
      </c:catAx>
      <c:valAx>
        <c:axId val="46406818"/>
        <c:scaling>
          <c:orientation val="minMax"/>
          <c:max val="0.02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6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35</xdr:row>
      <xdr:rowOff>95250</xdr:rowOff>
    </xdr:from>
    <xdr:to>
      <xdr:col>4</xdr:col>
      <xdr:colOff>609600</xdr:colOff>
      <xdr:row>59</xdr:row>
      <xdr:rowOff>95250</xdr:rowOff>
    </xdr:to>
    <xdr:graphicFrame>
      <xdr:nvGraphicFramePr>
        <xdr:cNvPr id="1" name="Chart 2"/>
        <xdr:cNvGraphicFramePr/>
      </xdr:nvGraphicFramePr>
      <xdr:xfrm>
        <a:off x="304800" y="667702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7</xdr:col>
      <xdr:colOff>47625</xdr:colOff>
      <xdr:row>50</xdr:row>
      <xdr:rowOff>142875</xdr:rowOff>
    </xdr:to>
    <xdr:graphicFrame>
      <xdr:nvGraphicFramePr>
        <xdr:cNvPr id="1" name="Chart 7"/>
        <xdr:cNvGraphicFramePr/>
      </xdr:nvGraphicFramePr>
      <xdr:xfrm>
        <a:off x="66675" y="506730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7</xdr:col>
      <xdr:colOff>9525</xdr:colOff>
      <xdr:row>32</xdr:row>
      <xdr:rowOff>133350</xdr:rowOff>
    </xdr:to>
    <xdr:graphicFrame>
      <xdr:nvGraphicFramePr>
        <xdr:cNvPr id="1" name="Chart 8"/>
        <xdr:cNvGraphicFramePr/>
      </xdr:nvGraphicFramePr>
      <xdr:xfrm>
        <a:off x="0" y="284797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4" t="s">
        <v>101</v>
      </c>
      <c r="B1" s="74"/>
      <c r="C1" s="74"/>
      <c r="D1" s="75"/>
      <c r="E1" s="75"/>
      <c r="F1" s="75"/>
    </row>
    <row r="2" spans="1:9" ht="15.75" thickBot="1">
      <c r="A2" s="25" t="s">
        <v>62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9" t="s">
        <v>129</v>
      </c>
      <c r="B3" s="90">
        <v>-0.007503187033327308</v>
      </c>
      <c r="C3" s="90">
        <v>0.11066582820843496</v>
      </c>
      <c r="D3" s="90">
        <v>0.03295047159259164</v>
      </c>
      <c r="E3" s="90">
        <v>0.08745669992683099</v>
      </c>
      <c r="F3" s="90">
        <v>0.05431543522549712</v>
      </c>
      <c r="G3" s="61"/>
      <c r="H3" s="61"/>
      <c r="I3" s="2"/>
      <c r="J3" s="2"/>
      <c r="K3" s="2"/>
      <c r="L3" s="2"/>
    </row>
    <row r="4" spans="1:12" ht="14.25">
      <c r="A4" s="89" t="s">
        <v>130</v>
      </c>
      <c r="B4" s="90">
        <v>0.013688575727549779</v>
      </c>
      <c r="C4" s="90">
        <v>-0.019336698462660507</v>
      </c>
      <c r="D4" s="90">
        <v>-0.002619674931776499</v>
      </c>
      <c r="E4" s="90">
        <v>-0.012507847236442013</v>
      </c>
      <c r="F4" s="90">
        <v>-0.03386540502540344</v>
      </c>
      <c r="G4" s="61"/>
      <c r="H4" s="61"/>
      <c r="I4" s="2"/>
      <c r="J4" s="2"/>
      <c r="K4" s="2"/>
      <c r="L4" s="2"/>
    </row>
    <row r="5" spans="1:12" ht="15" thickBot="1">
      <c r="A5" s="78" t="s">
        <v>133</v>
      </c>
      <c r="B5" s="80">
        <v>0.04174995285687366</v>
      </c>
      <c r="C5" s="80">
        <v>0.28406463610776034</v>
      </c>
      <c r="D5" s="80">
        <v>0.09092582798895481</v>
      </c>
      <c r="E5" s="80">
        <v>0.16437456079570867</v>
      </c>
      <c r="F5" s="80">
        <v>0.11056520285629949</v>
      </c>
      <c r="G5" s="61"/>
      <c r="H5" s="61"/>
      <c r="I5" s="2"/>
      <c r="J5" s="2"/>
      <c r="K5" s="2"/>
      <c r="L5" s="2"/>
    </row>
    <row r="6" spans="1:14" ht="14.25">
      <c r="A6" s="72"/>
      <c r="B6" s="71"/>
      <c r="C6" s="71"/>
      <c r="D6" s="73"/>
      <c r="E6" s="73"/>
      <c r="F6" s="73"/>
      <c r="G6" s="10"/>
      <c r="J6" s="2"/>
      <c r="K6" s="2"/>
      <c r="L6" s="2"/>
      <c r="M6" s="2"/>
      <c r="N6" s="2"/>
    </row>
    <row r="7" spans="1:14" ht="14.25">
      <c r="A7" s="72"/>
      <c r="B7" s="73"/>
      <c r="C7" s="73"/>
      <c r="D7" s="73"/>
      <c r="E7" s="73"/>
      <c r="F7" s="73"/>
      <c r="J7" s="4"/>
      <c r="K7" s="4"/>
      <c r="L7" s="4"/>
      <c r="M7" s="4"/>
      <c r="N7" s="4"/>
    </row>
    <row r="8" spans="1:6" ht="14.25">
      <c r="A8" s="72"/>
      <c r="B8" s="73"/>
      <c r="C8" s="73"/>
      <c r="D8" s="73"/>
      <c r="E8" s="73"/>
      <c r="F8" s="73"/>
    </row>
    <row r="9" spans="1:6" ht="14.25">
      <c r="A9" s="72"/>
      <c r="B9" s="73"/>
      <c r="C9" s="73"/>
      <c r="D9" s="73"/>
      <c r="E9" s="73"/>
      <c r="F9" s="73"/>
    </row>
    <row r="10" spans="1:14" ht="14.25">
      <c r="A10" s="72"/>
      <c r="B10" s="73"/>
      <c r="C10" s="73"/>
      <c r="D10" s="73"/>
      <c r="E10" s="73"/>
      <c r="F10" s="73"/>
      <c r="N10" s="10"/>
    </row>
    <row r="11" spans="1:6" ht="14.25">
      <c r="A11" s="72"/>
      <c r="B11" s="73"/>
      <c r="C11" s="73"/>
      <c r="D11" s="73"/>
      <c r="E11" s="73"/>
      <c r="F11" s="73"/>
    </row>
    <row r="12" spans="1:6" ht="14.25">
      <c r="A12" s="72"/>
      <c r="B12" s="73"/>
      <c r="C12" s="73"/>
      <c r="D12" s="73"/>
      <c r="E12" s="73"/>
      <c r="F12" s="73"/>
    </row>
    <row r="13" spans="1:6" ht="14.25">
      <c r="A13" s="72"/>
      <c r="B13" s="73"/>
      <c r="C13" s="73"/>
      <c r="D13" s="73"/>
      <c r="E13" s="73"/>
      <c r="F13" s="73"/>
    </row>
    <row r="14" spans="1:6" ht="14.25">
      <c r="A14" s="72"/>
      <c r="B14" s="73"/>
      <c r="C14" s="73"/>
      <c r="D14" s="73"/>
      <c r="E14" s="73"/>
      <c r="F14" s="73"/>
    </row>
    <row r="15" spans="1:6" ht="14.25">
      <c r="A15" s="72"/>
      <c r="B15" s="73"/>
      <c r="C15" s="73"/>
      <c r="D15" s="73"/>
      <c r="E15" s="73"/>
      <c r="F15" s="73"/>
    </row>
    <row r="16" spans="1:6" ht="14.25">
      <c r="A16" s="72"/>
      <c r="B16" s="73"/>
      <c r="C16" s="73"/>
      <c r="D16" s="73"/>
      <c r="E16" s="73"/>
      <c r="F16" s="73"/>
    </row>
    <row r="17" spans="1:6" ht="14.25">
      <c r="A17" s="72"/>
      <c r="B17" s="73"/>
      <c r="C17" s="73"/>
      <c r="D17" s="73"/>
      <c r="E17" s="73"/>
      <c r="F17" s="73"/>
    </row>
    <row r="18" spans="1:6" ht="14.25">
      <c r="A18" s="72"/>
      <c r="B18" s="73"/>
      <c r="C18" s="73"/>
      <c r="D18" s="73"/>
      <c r="E18" s="73"/>
      <c r="F18" s="73"/>
    </row>
    <row r="19" spans="1:6" ht="14.25">
      <c r="A19" s="72"/>
      <c r="B19" s="73"/>
      <c r="C19" s="73"/>
      <c r="D19" s="73"/>
      <c r="E19" s="73"/>
      <c r="F19" s="73"/>
    </row>
    <row r="20" spans="1:6" ht="14.25">
      <c r="A20" s="72"/>
      <c r="B20" s="73"/>
      <c r="C20" s="73"/>
      <c r="D20" s="73"/>
      <c r="E20" s="73"/>
      <c r="F20" s="73"/>
    </row>
    <row r="21" spans="1:6" ht="15" thickBot="1">
      <c r="A21" s="72"/>
      <c r="B21" s="73"/>
      <c r="C21" s="73"/>
      <c r="D21" s="73"/>
      <c r="E21" s="73"/>
      <c r="F21" s="73"/>
    </row>
    <row r="22" spans="1:6" ht="30.75" thickBot="1">
      <c r="A22" s="25" t="s">
        <v>91</v>
      </c>
      <c r="B22" s="18" t="s">
        <v>96</v>
      </c>
      <c r="C22" s="18" t="s">
        <v>77</v>
      </c>
      <c r="D22" s="77"/>
      <c r="E22" s="73"/>
      <c r="F22" s="73"/>
    </row>
    <row r="23" spans="1:6" ht="28.5">
      <c r="A23" s="27" t="s">
        <v>5</v>
      </c>
      <c r="B23" s="28">
        <v>-0.02105685188644646</v>
      </c>
      <c r="C23" s="68">
        <v>0.018914459075410006</v>
      </c>
      <c r="D23" s="77"/>
      <c r="E23" s="73"/>
      <c r="F23" s="73"/>
    </row>
    <row r="24" spans="1:6" ht="14.25">
      <c r="A24" s="27" t="s">
        <v>1</v>
      </c>
      <c r="B24" s="28">
        <v>-0.019336698462660507</v>
      </c>
      <c r="C24" s="68">
        <v>0.28406463610776034</v>
      </c>
      <c r="D24" s="77"/>
      <c r="E24" s="73"/>
      <c r="F24" s="73"/>
    </row>
    <row r="25" spans="1:6" ht="14.25">
      <c r="A25" s="27" t="s">
        <v>7</v>
      </c>
      <c r="B25" s="28">
        <v>-0.016247617070786036</v>
      </c>
      <c r="C25" s="68">
        <v>0.011752379828826376</v>
      </c>
      <c r="D25" s="77"/>
      <c r="E25" s="73"/>
      <c r="F25" s="73"/>
    </row>
    <row r="26" spans="1:6" ht="14.25">
      <c r="A26" s="27" t="s">
        <v>58</v>
      </c>
      <c r="B26" s="28">
        <v>0.0006015658669731305</v>
      </c>
      <c r="C26" s="68">
        <v>-0.026069249995630317</v>
      </c>
      <c r="D26" s="77"/>
      <c r="E26" s="73"/>
      <c r="F26" s="73"/>
    </row>
    <row r="27" spans="1:6" ht="14.25">
      <c r="A27" s="27" t="s">
        <v>12</v>
      </c>
      <c r="B27" s="28">
        <v>0.00909121690255299</v>
      </c>
      <c r="C27" s="68">
        <v>0.05999306438561991</v>
      </c>
      <c r="D27" s="77"/>
      <c r="E27" s="73"/>
      <c r="F27" s="73"/>
    </row>
    <row r="28" spans="1:6" ht="14.25">
      <c r="A28" s="27" t="s">
        <v>10</v>
      </c>
      <c r="B28" s="28">
        <v>0.010163349405946764</v>
      </c>
      <c r="C28" s="68">
        <v>0.08618947607424654</v>
      </c>
      <c r="D28" s="77"/>
      <c r="E28" s="73"/>
      <c r="F28" s="73"/>
    </row>
    <row r="29" spans="1:6" ht="14.25">
      <c r="A29" s="27" t="s">
        <v>81</v>
      </c>
      <c r="B29" s="28">
        <v>0.010426374066836885</v>
      </c>
      <c r="C29" s="68">
        <v>-0.0859436258401961</v>
      </c>
      <c r="D29" s="77"/>
      <c r="E29" s="73"/>
      <c r="F29" s="73"/>
    </row>
    <row r="30" spans="1:6" ht="14.25">
      <c r="A30" s="27" t="s">
        <v>11</v>
      </c>
      <c r="B30" s="28">
        <v>0.01341949609015436</v>
      </c>
      <c r="C30" s="68">
        <v>0.056546036333400274</v>
      </c>
      <c r="D30" s="77"/>
      <c r="E30" s="73"/>
      <c r="F30" s="73"/>
    </row>
    <row r="31" spans="1:6" ht="14.25">
      <c r="A31" s="27" t="s">
        <v>0</v>
      </c>
      <c r="B31" s="28">
        <v>0.013688575727549779</v>
      </c>
      <c r="C31" s="68">
        <v>0.04174995285687366</v>
      </c>
      <c r="D31" s="77"/>
      <c r="E31" s="73"/>
      <c r="F31" s="73"/>
    </row>
    <row r="32" spans="1:6" ht="14.25">
      <c r="A32" s="27" t="s">
        <v>9</v>
      </c>
      <c r="B32" s="28">
        <v>0.01520313327967382</v>
      </c>
      <c r="C32" s="68">
        <v>0.002695200975286749</v>
      </c>
      <c r="D32" s="77"/>
      <c r="E32" s="73"/>
      <c r="F32" s="73"/>
    </row>
    <row r="33" spans="1:6" ht="14.25">
      <c r="A33" s="27" t="s">
        <v>8</v>
      </c>
      <c r="B33" s="28">
        <v>0.020883732677936306</v>
      </c>
      <c r="C33" s="68">
        <v>0.12960541803898962</v>
      </c>
      <c r="D33" s="77"/>
      <c r="E33" s="73"/>
      <c r="F33" s="73"/>
    </row>
    <row r="34" spans="1:6" ht="14.25">
      <c r="A34" s="27" t="s">
        <v>6</v>
      </c>
      <c r="B34" s="28">
        <v>0.02827129668853745</v>
      </c>
      <c r="C34" s="68">
        <v>0.08863545707630704</v>
      </c>
      <c r="D34" s="77"/>
      <c r="E34" s="73"/>
      <c r="F34" s="73"/>
    </row>
    <row r="35" spans="1:6" ht="15" thickBot="1">
      <c r="A35" s="78" t="s">
        <v>111</v>
      </c>
      <c r="B35" s="79">
        <v>0.0923316605084652</v>
      </c>
      <c r="C35" s="80">
        <v>0.2212123391836902</v>
      </c>
      <c r="D35" s="77"/>
      <c r="E35" s="73"/>
      <c r="F35" s="73"/>
    </row>
    <row r="36" spans="1:6" ht="14.25">
      <c r="A36" s="72"/>
      <c r="B36" s="73"/>
      <c r="C36" s="73"/>
      <c r="D36" s="77"/>
      <c r="E36" s="73"/>
      <c r="F36" s="73"/>
    </row>
    <row r="37" spans="1:6" ht="14.25">
      <c r="A37" s="72"/>
      <c r="B37" s="73"/>
      <c r="C37" s="73"/>
      <c r="D37" s="77"/>
      <c r="E37" s="73"/>
      <c r="F37" s="73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zoomScale="85" zoomScaleNormal="85" workbookViewId="0" topLeftCell="A1">
      <selection activeCell="I3" sqref="I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2" t="s">
        <v>125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30.75" thickBot="1">
      <c r="A2" s="15" t="s">
        <v>43</v>
      </c>
      <c r="B2" s="49" t="s">
        <v>27</v>
      </c>
      <c r="C2" s="18" t="s">
        <v>38</v>
      </c>
      <c r="D2" s="18" t="s">
        <v>39</v>
      </c>
      <c r="E2" s="17" t="s">
        <v>44</v>
      </c>
      <c r="F2" s="17" t="s">
        <v>69</v>
      </c>
      <c r="G2" s="17" t="s">
        <v>70</v>
      </c>
      <c r="H2" s="18" t="s">
        <v>71</v>
      </c>
      <c r="I2" s="18" t="s">
        <v>16</v>
      </c>
      <c r="J2" s="18" t="s">
        <v>17</v>
      </c>
    </row>
    <row r="3" spans="1:11" ht="14.25" customHeight="1">
      <c r="A3" s="21">
        <v>1</v>
      </c>
      <c r="B3" s="112" t="s">
        <v>90</v>
      </c>
      <c r="C3" s="113" t="s">
        <v>41</v>
      </c>
      <c r="D3" s="114" t="s">
        <v>40</v>
      </c>
      <c r="E3" s="115">
        <v>6445198.293</v>
      </c>
      <c r="F3" s="116">
        <v>185262</v>
      </c>
      <c r="G3" s="115">
        <v>34.78964003951161</v>
      </c>
      <c r="H3" s="55">
        <v>100</v>
      </c>
      <c r="I3" s="112" t="s">
        <v>102</v>
      </c>
      <c r="J3" s="117" t="s">
        <v>83</v>
      </c>
      <c r="K3" s="50"/>
    </row>
    <row r="4" spans="1:11" ht="14.25">
      <c r="A4" s="21">
        <v>2</v>
      </c>
      <c r="B4" s="112" t="s">
        <v>57</v>
      </c>
      <c r="C4" s="113" t="s">
        <v>41</v>
      </c>
      <c r="D4" s="114" t="s">
        <v>42</v>
      </c>
      <c r="E4" s="115">
        <v>4944296.8</v>
      </c>
      <c r="F4" s="116">
        <v>4806</v>
      </c>
      <c r="G4" s="115">
        <v>1028.7758635039534</v>
      </c>
      <c r="H4" s="55">
        <v>1000</v>
      </c>
      <c r="I4" s="112" t="s">
        <v>25</v>
      </c>
      <c r="J4" s="117" t="s">
        <v>105</v>
      </c>
      <c r="K4" s="51"/>
    </row>
    <row r="5" spans="1:11" ht="14.25" customHeight="1">
      <c r="A5" s="21">
        <v>3</v>
      </c>
      <c r="B5" s="112" t="s">
        <v>114</v>
      </c>
      <c r="C5" s="113" t="s">
        <v>41</v>
      </c>
      <c r="D5" s="114" t="s">
        <v>40</v>
      </c>
      <c r="E5" s="115">
        <v>965179.51</v>
      </c>
      <c r="F5" s="116">
        <v>648</v>
      </c>
      <c r="G5" s="115">
        <v>1489.474552469136</v>
      </c>
      <c r="H5" s="55">
        <v>5000</v>
      </c>
      <c r="I5" s="112" t="s">
        <v>22</v>
      </c>
      <c r="J5" s="117" t="s">
        <v>37</v>
      </c>
      <c r="K5" s="52"/>
    </row>
    <row r="6" spans="1:10" ht="15.75" thickBot="1">
      <c r="A6" s="183" t="s">
        <v>52</v>
      </c>
      <c r="B6" s="184"/>
      <c r="C6" s="118" t="s">
        <v>53</v>
      </c>
      <c r="D6" s="118" t="s">
        <v>53</v>
      </c>
      <c r="E6" s="100">
        <f>SUM(E3:E5)</f>
        <v>12354674.602999998</v>
      </c>
      <c r="F6" s="101">
        <f>SUM(F3:F5)</f>
        <v>190716</v>
      </c>
      <c r="G6" s="118" t="s">
        <v>53</v>
      </c>
      <c r="H6" s="118" t="s">
        <v>53</v>
      </c>
      <c r="I6" s="118" t="s">
        <v>53</v>
      </c>
      <c r="J6" s="118" t="s">
        <v>53</v>
      </c>
    </row>
    <row r="7" spans="1:10" ht="15" thickBot="1">
      <c r="A7" s="200"/>
      <c r="B7" s="200"/>
      <c r="C7" s="200"/>
      <c r="D7" s="200"/>
      <c r="E7" s="200"/>
      <c r="F7" s="200"/>
      <c r="G7" s="200"/>
      <c r="H7" s="200"/>
      <c r="I7" s="173"/>
      <c r="J7" s="173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98" t="s">
        <v>126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1" s="22" customFormat="1" ht="15.75" customHeight="1" thickBot="1">
      <c r="A2" s="189" t="s">
        <v>43</v>
      </c>
      <c r="B2" s="104"/>
      <c r="C2" s="105"/>
      <c r="D2" s="106"/>
      <c r="E2" s="191" t="s">
        <v>74</v>
      </c>
      <c r="F2" s="191"/>
      <c r="G2" s="191"/>
      <c r="H2" s="191"/>
      <c r="I2" s="191"/>
      <c r="J2" s="191"/>
      <c r="K2" s="191"/>
    </row>
    <row r="3" spans="1:11" s="22" customFormat="1" ht="60.75" thickBot="1">
      <c r="A3" s="190"/>
      <c r="B3" s="107" t="s">
        <v>27</v>
      </c>
      <c r="C3" s="26" t="s">
        <v>13</v>
      </c>
      <c r="D3" s="26" t="s">
        <v>14</v>
      </c>
      <c r="E3" s="17" t="s">
        <v>97</v>
      </c>
      <c r="F3" s="17" t="s">
        <v>106</v>
      </c>
      <c r="G3" s="17" t="s">
        <v>107</v>
      </c>
      <c r="H3" s="17" t="s">
        <v>95</v>
      </c>
      <c r="I3" s="17" t="s">
        <v>108</v>
      </c>
      <c r="J3" s="17" t="s">
        <v>54</v>
      </c>
      <c r="K3" s="18" t="s">
        <v>98</v>
      </c>
    </row>
    <row r="4" spans="1:11" s="22" customFormat="1" ht="14.25" collapsed="1">
      <c r="A4" s="21">
        <v>1</v>
      </c>
      <c r="B4" s="27" t="s">
        <v>114</v>
      </c>
      <c r="C4" s="108">
        <v>38945</v>
      </c>
      <c r="D4" s="108">
        <v>39016</v>
      </c>
      <c r="E4" s="102">
        <v>-0.09356214957491105</v>
      </c>
      <c r="F4" s="102">
        <v>-0.06742445030790956</v>
      </c>
      <c r="G4" s="102">
        <v>-0.07090289584597131</v>
      </c>
      <c r="H4" s="102">
        <v>-0.11454335796727055</v>
      </c>
      <c r="I4" s="102">
        <v>-0.0665716616571661</v>
      </c>
      <c r="J4" s="109">
        <v>-0.7021050895061774</v>
      </c>
      <c r="K4" s="126">
        <v>-0.10881162234523212</v>
      </c>
    </row>
    <row r="5" spans="1:11" s="22" customFormat="1" ht="14.25" collapsed="1">
      <c r="A5" s="21">
        <v>2</v>
      </c>
      <c r="B5" s="27" t="s">
        <v>57</v>
      </c>
      <c r="C5" s="108">
        <v>39205</v>
      </c>
      <c r="D5" s="108">
        <v>39322</v>
      </c>
      <c r="E5" s="102">
        <v>0.014267880003216327</v>
      </c>
      <c r="F5" s="102">
        <v>0.1015590636655066</v>
      </c>
      <c r="G5" s="102">
        <v>0.10499095458061847</v>
      </c>
      <c r="H5" s="102">
        <v>0.21996624153371047</v>
      </c>
      <c r="I5" s="102">
        <v>0.12185559932702361</v>
      </c>
      <c r="J5" s="109">
        <v>0.028775863504008514</v>
      </c>
      <c r="K5" s="127">
        <v>0.0029368753889249533</v>
      </c>
    </row>
    <row r="6" spans="1:11" s="22" customFormat="1" ht="14.25" collapsed="1">
      <c r="A6" s="21">
        <v>3</v>
      </c>
      <c r="B6" s="27" t="s">
        <v>90</v>
      </c>
      <c r="C6" s="108">
        <v>40555</v>
      </c>
      <c r="D6" s="108">
        <v>40626</v>
      </c>
      <c r="E6" s="102">
        <v>-0.022301945504515586</v>
      </c>
      <c r="F6" s="102">
        <v>0.17155438805797285</v>
      </c>
      <c r="G6" s="102">
        <v>0.19061791218017077</v>
      </c>
      <c r="H6" s="102">
        <v>0.6045876512319968</v>
      </c>
      <c r="I6" s="102">
        <v>0.27641167089904095</v>
      </c>
      <c r="J6" s="109">
        <v>-0.6521035996048877</v>
      </c>
      <c r="K6" s="127">
        <v>-0.15890561118812296</v>
      </c>
    </row>
    <row r="7" spans="1:11" s="22" customFormat="1" ht="15.75" collapsed="1" thickBot="1">
      <c r="A7" s="174"/>
      <c r="B7" s="175" t="s">
        <v>110</v>
      </c>
      <c r="C7" s="176" t="s">
        <v>53</v>
      </c>
      <c r="D7" s="176" t="s">
        <v>53</v>
      </c>
      <c r="E7" s="177">
        <f>AVERAGE(E4:E6)</f>
        <v>-0.03386540502540344</v>
      </c>
      <c r="F7" s="177">
        <f>AVERAGE(F4:F6)</f>
        <v>0.06856300047185664</v>
      </c>
      <c r="G7" s="177">
        <f>AVERAGE(G4:G6)</f>
        <v>0.07490199030493931</v>
      </c>
      <c r="H7" s="177">
        <f>AVERAGE(H4:H6)</f>
        <v>0.23667017826614556</v>
      </c>
      <c r="I7" s="177">
        <f>AVERAGE(I4:I6)</f>
        <v>0.11056520285629949</v>
      </c>
      <c r="J7" s="176" t="s">
        <v>53</v>
      </c>
      <c r="K7" s="176" t="s">
        <v>53</v>
      </c>
    </row>
    <row r="8" spans="1:11" s="22" customFormat="1" ht="14.25" hidden="1">
      <c r="A8" s="179" t="s">
        <v>99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s="22" customFormat="1" ht="15" hidden="1" thickBot="1">
      <c r="A9" s="202" t="s">
        <v>100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</row>
    <row r="10" spans="3:4" s="22" customFormat="1" ht="15.75" customHeight="1" hidden="1">
      <c r="C10" s="67"/>
      <c r="D10" s="67"/>
    </row>
    <row r="11" spans="1:11" ht="15" thickBot="1">
      <c r="A11" s="201"/>
      <c r="B11" s="201"/>
      <c r="C11" s="201"/>
      <c r="D11" s="201"/>
      <c r="E11" s="201"/>
      <c r="F11" s="201"/>
      <c r="G11" s="201"/>
      <c r="H11" s="201"/>
      <c r="I11" s="178"/>
      <c r="J11" s="178"/>
      <c r="K11" s="178"/>
    </row>
    <row r="12" spans="2:5" ht="14.25">
      <c r="B12" s="29"/>
      <c r="C12" s="110"/>
      <c r="E12" s="110"/>
    </row>
    <row r="13" spans="5:6" ht="14.25">
      <c r="E13" s="110"/>
      <c r="F13" s="110"/>
    </row>
  </sheetData>
  <mergeCells count="6">
    <mergeCell ref="A11:H11"/>
    <mergeCell ref="A9:K9"/>
    <mergeCell ref="A1:J1"/>
    <mergeCell ref="A2:A3"/>
    <mergeCell ref="E2:K2"/>
    <mergeCell ref="A8:K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21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4" t="s">
        <v>127</v>
      </c>
      <c r="B1" s="194"/>
      <c r="C1" s="194"/>
      <c r="D1" s="194"/>
      <c r="E1" s="194"/>
      <c r="F1" s="194"/>
      <c r="G1" s="194"/>
    </row>
    <row r="2" spans="1:7" s="29" customFormat="1" ht="15.75" customHeight="1" thickBot="1">
      <c r="A2" s="206" t="s">
        <v>43</v>
      </c>
      <c r="B2" s="92"/>
      <c r="C2" s="195" t="s">
        <v>28</v>
      </c>
      <c r="D2" s="203"/>
      <c r="E2" s="204" t="s">
        <v>72</v>
      </c>
      <c r="F2" s="205"/>
      <c r="G2" s="93"/>
    </row>
    <row r="3" spans="1:7" s="29" customFormat="1" ht="45.75" thickBot="1">
      <c r="A3" s="190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104</v>
      </c>
    </row>
    <row r="4" spans="1:7" s="29" customFormat="1" ht="14.25">
      <c r="A4" s="21">
        <v>1</v>
      </c>
      <c r="B4" s="37" t="s">
        <v>57</v>
      </c>
      <c r="C4" s="38">
        <v>69.55226999999955</v>
      </c>
      <c r="D4" s="102">
        <v>0.014267880003139272</v>
      </c>
      <c r="E4" s="39">
        <v>0</v>
      </c>
      <c r="F4" s="102">
        <v>0</v>
      </c>
      <c r="G4" s="40">
        <v>0</v>
      </c>
    </row>
    <row r="5" spans="1:7" s="29" customFormat="1" ht="14.25">
      <c r="A5" s="21">
        <v>2</v>
      </c>
      <c r="B5" s="37" t="s">
        <v>114</v>
      </c>
      <c r="C5" s="38">
        <v>-99.62543999999994</v>
      </c>
      <c r="D5" s="102">
        <v>-0.09356214957490566</v>
      </c>
      <c r="E5" s="39">
        <v>0</v>
      </c>
      <c r="F5" s="102">
        <v>0</v>
      </c>
      <c r="G5" s="40">
        <v>0</v>
      </c>
    </row>
    <row r="6" spans="1:7" s="45" customFormat="1" ht="14.25">
      <c r="A6" s="21">
        <v>3</v>
      </c>
      <c r="B6" s="37" t="s">
        <v>90</v>
      </c>
      <c r="C6" s="38">
        <v>-147.0192770000007</v>
      </c>
      <c r="D6" s="102">
        <v>-0.02230194550450808</v>
      </c>
      <c r="E6" s="39">
        <v>0</v>
      </c>
      <c r="F6" s="102">
        <v>0</v>
      </c>
      <c r="G6" s="40">
        <v>0</v>
      </c>
    </row>
    <row r="7" spans="1:7" s="29" customFormat="1" ht="15.75" thickBot="1">
      <c r="A7" s="121"/>
      <c r="B7" s="94" t="s">
        <v>52</v>
      </c>
      <c r="C7" s="95">
        <v>-177.09244700000107</v>
      </c>
      <c r="D7" s="99">
        <v>-0.014131482519059517</v>
      </c>
      <c r="E7" s="96">
        <v>0</v>
      </c>
      <c r="F7" s="99">
        <v>0</v>
      </c>
      <c r="G7" s="122">
        <v>0</v>
      </c>
    </row>
    <row r="8" spans="1:8" s="29" customFormat="1" ht="15" customHeight="1" thickBot="1">
      <c r="A8" s="185"/>
      <c r="B8" s="185"/>
      <c r="C8" s="185"/>
      <c r="D8" s="185"/>
      <c r="E8" s="185"/>
      <c r="F8" s="185"/>
      <c r="G8" s="185"/>
      <c r="H8" s="7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2"/>
      <c r="C29" s="82"/>
      <c r="D29" s="83"/>
      <c r="E29" s="82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8" t="s">
        <v>27</v>
      </c>
      <c r="C35" s="35" t="s">
        <v>60</v>
      </c>
      <c r="D35" s="35" t="s">
        <v>61</v>
      </c>
      <c r="E35" s="36" t="s">
        <v>56</v>
      </c>
    </row>
    <row r="36" spans="2:5" s="29" customFormat="1" ht="14.25">
      <c r="B36" s="134" t="str">
        <f aca="true" t="shared" si="0" ref="B36:D38">B4</f>
        <v>АнтиБанк</v>
      </c>
      <c r="C36" s="135">
        <f t="shared" si="0"/>
        <v>69.55226999999955</v>
      </c>
      <c r="D36" s="162">
        <f t="shared" si="0"/>
        <v>0.014267880003139272</v>
      </c>
      <c r="E36" s="136">
        <f>G4</f>
        <v>0</v>
      </c>
    </row>
    <row r="37" spans="2:5" s="29" customFormat="1" ht="14.25">
      <c r="B37" s="37" t="str">
        <f t="shared" si="0"/>
        <v>ТАСК Універсал</v>
      </c>
      <c r="C37" s="38">
        <f t="shared" si="0"/>
        <v>-99.62543999999994</v>
      </c>
      <c r="D37" s="163">
        <f t="shared" si="0"/>
        <v>-0.09356214957490566</v>
      </c>
      <c r="E37" s="40">
        <f>G5</f>
        <v>0</v>
      </c>
    </row>
    <row r="38" spans="2:5" s="29" customFormat="1" ht="14.25">
      <c r="B38" s="37" t="str">
        <f t="shared" si="0"/>
        <v>Індекс Української Біржі</v>
      </c>
      <c r="C38" s="38">
        <f t="shared" si="0"/>
        <v>-147.0192770000007</v>
      </c>
      <c r="D38" s="163">
        <f t="shared" si="0"/>
        <v>-0.02230194550450808</v>
      </c>
      <c r="E38" s="40">
        <f>G6</f>
        <v>0</v>
      </c>
    </row>
    <row r="39" spans="2:6" ht="14.25">
      <c r="B39" s="37"/>
      <c r="C39" s="38"/>
      <c r="D39" s="163"/>
      <c r="E39" s="40"/>
      <c r="F39" s="19"/>
    </row>
    <row r="40" spans="2:6" ht="14.25">
      <c r="B40" s="37"/>
      <c r="C40" s="38"/>
      <c r="D40" s="163"/>
      <c r="E40" s="40"/>
      <c r="F40" s="19"/>
    </row>
    <row r="41" spans="2:6" ht="14.25">
      <c r="B41" s="164"/>
      <c r="C41" s="165"/>
      <c r="D41" s="166"/>
      <c r="E41" s="167"/>
      <c r="F41" s="19"/>
    </row>
    <row r="42" spans="2:6" ht="14.25">
      <c r="B42" s="29"/>
      <c r="C42" s="168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6" ht="14.25">
      <c r="B48" s="29"/>
      <c r="C48" s="29"/>
      <c r="D48" s="6"/>
      <c r="F48" s="19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</sheetData>
  <mergeCells count="5">
    <mergeCell ref="A1:G1"/>
    <mergeCell ref="A8:G8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zoomScale="85" zoomScaleNormal="85" workbookViewId="0" topLeftCell="A1">
      <selection activeCell="A6" sqref="A6:B1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27</v>
      </c>
      <c r="B1" s="70" t="s">
        <v>93</v>
      </c>
      <c r="C1" s="10"/>
      <c r="D1" s="10"/>
    </row>
    <row r="2" spans="1:4" ht="14.25">
      <c r="A2" s="27" t="s">
        <v>114</v>
      </c>
      <c r="B2" s="146">
        <v>-0.09356214957491105</v>
      </c>
      <c r="C2" s="10"/>
      <c r="D2" s="10"/>
    </row>
    <row r="3" spans="1:4" ht="14.25">
      <c r="A3" s="27" t="s">
        <v>90</v>
      </c>
      <c r="B3" s="146">
        <v>-0.022301945504515586</v>
      </c>
      <c r="C3" s="10"/>
      <c r="D3" s="10"/>
    </row>
    <row r="4" spans="1:4" ht="14.25">
      <c r="A4" s="27" t="s">
        <v>57</v>
      </c>
      <c r="B4" s="146">
        <v>0.014267880003216327</v>
      </c>
      <c r="C4" s="10"/>
      <c r="D4" s="10"/>
    </row>
    <row r="5" spans="1:4" ht="14.25">
      <c r="A5" s="27" t="s">
        <v>32</v>
      </c>
      <c r="B5" s="147">
        <v>-0.0338654050254034</v>
      </c>
      <c r="C5" s="10"/>
      <c r="D5" s="10"/>
    </row>
    <row r="6" spans="1:4" ht="14.25">
      <c r="A6" s="27" t="s">
        <v>1</v>
      </c>
      <c r="B6" s="147">
        <v>-0.019336698462660507</v>
      </c>
      <c r="C6" s="10"/>
      <c r="D6" s="10"/>
    </row>
    <row r="7" spans="1:4" ht="14.25">
      <c r="A7" s="27" t="s">
        <v>0</v>
      </c>
      <c r="B7" s="147">
        <v>0.013688575727549779</v>
      </c>
      <c r="C7" s="10"/>
      <c r="D7" s="10"/>
    </row>
    <row r="8" spans="1:4" ht="14.25">
      <c r="A8" s="27" t="s">
        <v>33</v>
      </c>
      <c r="B8" s="147">
        <v>0.0005211164932139578</v>
      </c>
      <c r="C8" s="10"/>
      <c r="D8" s="10"/>
    </row>
    <row r="9" spans="1:4" ht="14.25">
      <c r="A9" s="27" t="s">
        <v>34</v>
      </c>
      <c r="B9" s="147">
        <v>-0.011587300540800038</v>
      </c>
      <c r="C9" s="10"/>
      <c r="D9" s="10"/>
    </row>
    <row r="10" spans="1:4" ht="14.25">
      <c r="A10" s="27" t="s">
        <v>35</v>
      </c>
      <c r="B10" s="147">
        <v>0.0076712328767123295</v>
      </c>
      <c r="C10" s="10"/>
      <c r="D10" s="10"/>
    </row>
    <row r="11" spans="1:4" ht="15" thickBot="1">
      <c r="A11" s="78" t="s">
        <v>112</v>
      </c>
      <c r="B11" s="148">
        <v>-0.002940128272853504</v>
      </c>
      <c r="C11" s="10"/>
      <c r="D11" s="10"/>
    </row>
    <row r="12" spans="3:4" ht="12.75">
      <c r="C12" s="10"/>
      <c r="D12" s="10"/>
    </row>
    <row r="13" spans="1:4" ht="12.75">
      <c r="A13" s="10"/>
      <c r="B13" s="10"/>
      <c r="C13" s="10"/>
      <c r="D13" s="10"/>
    </row>
    <row r="14" spans="2:4" ht="12.75">
      <c r="B14" s="10"/>
      <c r="C14" s="10"/>
      <c r="D14" s="10"/>
    </row>
    <row r="15" ht="12.75">
      <c r="C1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5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2" t="s">
        <v>119</v>
      </c>
      <c r="B1" s="182"/>
      <c r="C1" s="182"/>
      <c r="D1" s="182"/>
      <c r="E1" s="182"/>
      <c r="F1" s="182"/>
      <c r="G1" s="182"/>
      <c r="H1" s="182"/>
      <c r="I1" s="13"/>
    </row>
    <row r="2" spans="1:9" ht="30.75" thickBot="1">
      <c r="A2" s="15" t="s">
        <v>43</v>
      </c>
      <c r="B2" s="16" t="s">
        <v>94</v>
      </c>
      <c r="C2" s="17" t="s">
        <v>44</v>
      </c>
      <c r="D2" s="17" t="s">
        <v>45</v>
      </c>
      <c r="E2" s="17" t="s">
        <v>46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5" t="s">
        <v>82</v>
      </c>
      <c r="C3" s="86">
        <v>23337235.8</v>
      </c>
      <c r="D3" s="87">
        <v>50034</v>
      </c>
      <c r="E3" s="86">
        <v>466.4275452692169</v>
      </c>
      <c r="F3" s="87">
        <v>100</v>
      </c>
      <c r="G3" s="85" t="s">
        <v>102</v>
      </c>
      <c r="H3" s="88" t="s">
        <v>83</v>
      </c>
      <c r="I3" s="19"/>
    </row>
    <row r="4" spans="1:9" ht="14.25">
      <c r="A4" s="21">
        <v>2</v>
      </c>
      <c r="B4" s="85" t="s">
        <v>64</v>
      </c>
      <c r="C4" s="86">
        <v>4666416.56</v>
      </c>
      <c r="D4" s="87">
        <v>3643</v>
      </c>
      <c r="E4" s="86">
        <v>1280.9268624759811</v>
      </c>
      <c r="F4" s="87">
        <v>1000</v>
      </c>
      <c r="G4" s="85" t="s">
        <v>85</v>
      </c>
      <c r="H4" s="88" t="s">
        <v>92</v>
      </c>
      <c r="I4" s="19"/>
    </row>
    <row r="5" spans="1:9" ht="14.25" customHeight="1">
      <c r="A5" s="21">
        <v>3</v>
      </c>
      <c r="B5" s="85" t="s">
        <v>87</v>
      </c>
      <c r="C5" s="86">
        <v>4154329.83</v>
      </c>
      <c r="D5" s="87">
        <v>1534</v>
      </c>
      <c r="E5" s="86">
        <v>2708.168076923077</v>
      </c>
      <c r="F5" s="87">
        <v>1000</v>
      </c>
      <c r="G5" s="85" t="s">
        <v>19</v>
      </c>
      <c r="H5" s="88" t="s">
        <v>48</v>
      </c>
      <c r="I5" s="19"/>
    </row>
    <row r="6" spans="1:9" ht="14.25">
      <c r="A6" s="21">
        <v>4</v>
      </c>
      <c r="B6" s="85" t="s">
        <v>84</v>
      </c>
      <c r="C6" s="86">
        <v>3980320.31</v>
      </c>
      <c r="D6" s="87">
        <v>4548</v>
      </c>
      <c r="E6" s="86">
        <v>875.1803671943711</v>
      </c>
      <c r="F6" s="87">
        <v>1000</v>
      </c>
      <c r="G6" s="85" t="s">
        <v>102</v>
      </c>
      <c r="H6" s="88" t="s">
        <v>83</v>
      </c>
      <c r="I6" s="19"/>
    </row>
    <row r="7" spans="1:9" ht="14.25" customHeight="1">
      <c r="A7" s="21">
        <v>5</v>
      </c>
      <c r="B7" s="85" t="s">
        <v>67</v>
      </c>
      <c r="C7" s="86">
        <v>3625627.65</v>
      </c>
      <c r="D7" s="87">
        <v>1256</v>
      </c>
      <c r="E7" s="86">
        <v>2886.6462181528664</v>
      </c>
      <c r="F7" s="87">
        <v>1000</v>
      </c>
      <c r="G7" s="85" t="s">
        <v>47</v>
      </c>
      <c r="H7" s="88" t="s">
        <v>66</v>
      </c>
      <c r="I7" s="19"/>
    </row>
    <row r="8" spans="1:9" ht="14.25">
      <c r="A8" s="21">
        <v>6</v>
      </c>
      <c r="B8" s="85" t="s">
        <v>88</v>
      </c>
      <c r="C8" s="86">
        <v>3217345.15</v>
      </c>
      <c r="D8" s="87">
        <v>1405</v>
      </c>
      <c r="E8" s="86">
        <v>2289.9253736654805</v>
      </c>
      <c r="F8" s="87">
        <v>1000</v>
      </c>
      <c r="G8" s="85" t="s">
        <v>19</v>
      </c>
      <c r="H8" s="88" t="s">
        <v>48</v>
      </c>
      <c r="I8" s="19"/>
    </row>
    <row r="9" spans="1:9" ht="14.25">
      <c r="A9" s="21">
        <v>7</v>
      </c>
      <c r="B9" s="85" t="s">
        <v>63</v>
      </c>
      <c r="C9" s="86">
        <v>3002139.59</v>
      </c>
      <c r="D9" s="87">
        <v>3103662</v>
      </c>
      <c r="E9" s="86">
        <v>0.9672894761091897</v>
      </c>
      <c r="F9" s="87">
        <v>1</v>
      </c>
      <c r="G9" s="85" t="s">
        <v>21</v>
      </c>
      <c r="H9" s="88" t="s">
        <v>51</v>
      </c>
      <c r="I9" s="19"/>
    </row>
    <row r="10" spans="1:9" ht="14.25">
      <c r="A10" s="21">
        <v>8</v>
      </c>
      <c r="B10" s="85" t="s">
        <v>20</v>
      </c>
      <c r="C10" s="86">
        <v>2990110.06</v>
      </c>
      <c r="D10" s="87">
        <v>1099</v>
      </c>
      <c r="E10" s="86">
        <v>2720.755286624204</v>
      </c>
      <c r="F10" s="87">
        <v>1000</v>
      </c>
      <c r="G10" s="85" t="s">
        <v>21</v>
      </c>
      <c r="H10" s="88" t="s">
        <v>51</v>
      </c>
      <c r="I10" s="19"/>
    </row>
    <row r="11" spans="1:9" ht="14.25">
      <c r="A11" s="21">
        <v>9</v>
      </c>
      <c r="B11" s="85" t="s">
        <v>65</v>
      </c>
      <c r="C11" s="86">
        <v>2823283.26</v>
      </c>
      <c r="D11" s="87">
        <v>706</v>
      </c>
      <c r="E11" s="86">
        <v>3998.9847875354103</v>
      </c>
      <c r="F11" s="87">
        <v>1000</v>
      </c>
      <c r="G11" s="85" t="s">
        <v>18</v>
      </c>
      <c r="H11" s="88" t="s">
        <v>66</v>
      </c>
      <c r="I11" s="19"/>
    </row>
    <row r="12" spans="1:9" ht="14.25">
      <c r="A12" s="21">
        <v>10</v>
      </c>
      <c r="B12" s="85" t="s">
        <v>78</v>
      </c>
      <c r="C12" s="86">
        <v>1661724.17</v>
      </c>
      <c r="D12" s="87">
        <v>1307</v>
      </c>
      <c r="E12" s="86">
        <v>1271.4033435348124</v>
      </c>
      <c r="F12" s="87">
        <v>1000</v>
      </c>
      <c r="G12" s="85" t="s">
        <v>79</v>
      </c>
      <c r="H12" s="88" t="s">
        <v>80</v>
      </c>
      <c r="I12" s="19"/>
    </row>
    <row r="13" spans="1:9" ht="14.25">
      <c r="A13" s="21">
        <v>11</v>
      </c>
      <c r="B13" s="85" t="s">
        <v>109</v>
      </c>
      <c r="C13" s="86">
        <v>1573091.68</v>
      </c>
      <c r="D13" s="87">
        <v>9922</v>
      </c>
      <c r="E13" s="86">
        <v>158.54582543841966</v>
      </c>
      <c r="F13" s="87">
        <v>100</v>
      </c>
      <c r="G13" s="85" t="s">
        <v>102</v>
      </c>
      <c r="H13" s="88" t="s">
        <v>83</v>
      </c>
      <c r="I13" s="19"/>
    </row>
    <row r="14" spans="1:9" ht="14.25">
      <c r="A14" s="21">
        <v>12</v>
      </c>
      <c r="B14" s="85" t="s">
        <v>26</v>
      </c>
      <c r="C14" s="86">
        <v>1429165.87</v>
      </c>
      <c r="D14" s="87">
        <v>38905</v>
      </c>
      <c r="E14" s="86">
        <v>36.73476082765712</v>
      </c>
      <c r="F14" s="87">
        <v>100</v>
      </c>
      <c r="G14" s="85" t="s">
        <v>131</v>
      </c>
      <c r="H14" s="88" t="s">
        <v>128</v>
      </c>
      <c r="I14" s="19"/>
    </row>
    <row r="15" spans="1:9" ht="14.25">
      <c r="A15" s="21">
        <v>13</v>
      </c>
      <c r="B15" s="85" t="s">
        <v>89</v>
      </c>
      <c r="C15" s="86">
        <v>1152870.65</v>
      </c>
      <c r="D15" s="87">
        <v>593</v>
      </c>
      <c r="E15" s="86">
        <v>1944.1326306913995</v>
      </c>
      <c r="F15" s="87">
        <v>1000</v>
      </c>
      <c r="G15" s="85" t="s">
        <v>19</v>
      </c>
      <c r="H15" s="88" t="s">
        <v>48</v>
      </c>
      <c r="I15" s="19"/>
    </row>
    <row r="16" spans="1:9" ht="14.25">
      <c r="A16" s="21">
        <v>14</v>
      </c>
      <c r="B16" s="85" t="s">
        <v>132</v>
      </c>
      <c r="C16" s="86">
        <v>1038681.13</v>
      </c>
      <c r="D16" s="87">
        <v>955</v>
      </c>
      <c r="E16" s="86">
        <v>1087.624219895288</v>
      </c>
      <c r="F16" s="87">
        <v>1000</v>
      </c>
      <c r="G16" s="85" t="s">
        <v>22</v>
      </c>
      <c r="H16" s="88" t="s">
        <v>37</v>
      </c>
      <c r="I16" s="19"/>
    </row>
    <row r="17" spans="1:9" ht="14.25">
      <c r="A17" s="21">
        <v>15</v>
      </c>
      <c r="B17" s="85" t="s">
        <v>86</v>
      </c>
      <c r="C17" s="86">
        <v>792148.98</v>
      </c>
      <c r="D17" s="87">
        <v>1410</v>
      </c>
      <c r="E17" s="86">
        <v>561.8077872340425</v>
      </c>
      <c r="F17" s="87">
        <v>1000</v>
      </c>
      <c r="G17" s="85" t="s">
        <v>19</v>
      </c>
      <c r="H17" s="88" t="s">
        <v>48</v>
      </c>
      <c r="I17" s="19"/>
    </row>
    <row r="18" spans="1:9" ht="14.25">
      <c r="A18" s="21">
        <v>16</v>
      </c>
      <c r="B18" s="85" t="s">
        <v>24</v>
      </c>
      <c r="C18" s="86">
        <v>792068.31</v>
      </c>
      <c r="D18" s="87">
        <v>9451</v>
      </c>
      <c r="E18" s="86">
        <v>83.8078838218178</v>
      </c>
      <c r="F18" s="87">
        <v>100</v>
      </c>
      <c r="G18" s="85" t="s">
        <v>49</v>
      </c>
      <c r="H18" s="88" t="s">
        <v>105</v>
      </c>
      <c r="I18" s="19"/>
    </row>
    <row r="19" spans="1:9" ht="14.25">
      <c r="A19" s="21">
        <v>17</v>
      </c>
      <c r="B19" s="85" t="s">
        <v>116</v>
      </c>
      <c r="C19" s="86">
        <v>730184.8199</v>
      </c>
      <c r="D19" s="87">
        <v>8850</v>
      </c>
      <c r="E19" s="86">
        <v>82.50675931073447</v>
      </c>
      <c r="F19" s="87">
        <v>100</v>
      </c>
      <c r="G19" s="85" t="s">
        <v>117</v>
      </c>
      <c r="H19" s="88" t="s">
        <v>118</v>
      </c>
      <c r="I19" s="19"/>
    </row>
    <row r="20" spans="1:9" ht="14.25">
      <c r="A20" s="21">
        <v>18</v>
      </c>
      <c r="B20" s="85" t="s">
        <v>68</v>
      </c>
      <c r="C20" s="86">
        <v>357858.3</v>
      </c>
      <c r="D20" s="87">
        <v>121</v>
      </c>
      <c r="E20" s="86">
        <v>2957.506611570248</v>
      </c>
      <c r="F20" s="87">
        <v>1000</v>
      </c>
      <c r="G20" s="85" t="s">
        <v>47</v>
      </c>
      <c r="H20" s="88" t="s">
        <v>66</v>
      </c>
      <c r="I20" s="19"/>
    </row>
    <row r="21" spans="1:8" ht="15" customHeight="1" thickBot="1">
      <c r="A21" s="183" t="s">
        <v>52</v>
      </c>
      <c r="B21" s="184"/>
      <c r="C21" s="100">
        <f>SUM(C3:C20)</f>
        <v>61324602.119899996</v>
      </c>
      <c r="D21" s="101">
        <f>SUM(D3:D20)</f>
        <v>3239401</v>
      </c>
      <c r="E21" s="59" t="s">
        <v>53</v>
      </c>
      <c r="F21" s="59" t="s">
        <v>53</v>
      </c>
      <c r="G21" s="59" t="s">
        <v>53</v>
      </c>
      <c r="H21" s="59" t="s">
        <v>53</v>
      </c>
    </row>
    <row r="22" spans="1:8" ht="15" customHeight="1">
      <c r="A22" s="186" t="s">
        <v>103</v>
      </c>
      <c r="B22" s="186"/>
      <c r="C22" s="186"/>
      <c r="D22" s="186"/>
      <c r="E22" s="186"/>
      <c r="F22" s="186"/>
      <c r="G22" s="186"/>
      <c r="H22" s="186"/>
    </row>
    <row r="23" spans="1:8" ht="15" customHeight="1" thickBot="1">
      <c r="A23" s="185"/>
      <c r="B23" s="185"/>
      <c r="C23" s="185"/>
      <c r="D23" s="185"/>
      <c r="E23" s="185"/>
      <c r="F23" s="185"/>
      <c r="G23" s="185"/>
      <c r="H23" s="185"/>
    </row>
    <row r="25" spans="2:4" ht="14.25">
      <c r="B25" s="20" t="s">
        <v>59</v>
      </c>
      <c r="C25" s="23">
        <f>C21-SUM(C3:C12)</f>
        <v>7866069.739899993</v>
      </c>
      <c r="D25" s="133">
        <f>C25/$C$21</f>
        <v>0.12826939707689408</v>
      </c>
    </row>
    <row r="26" spans="2:8" ht="14.25">
      <c r="B26" s="85" t="str">
        <f>B3</f>
        <v>КІНТО-Класичний</v>
      </c>
      <c r="C26" s="86">
        <f>C3</f>
        <v>23337235.8</v>
      </c>
      <c r="D26" s="133">
        <f>C26/$C$21</f>
        <v>0.3805525840081563</v>
      </c>
      <c r="H26" s="19"/>
    </row>
    <row r="27" spans="2:8" ht="14.25">
      <c r="B27" s="85" t="str">
        <f>B4</f>
        <v>Софіївський</v>
      </c>
      <c r="C27" s="86">
        <f>C4</f>
        <v>4666416.56</v>
      </c>
      <c r="D27" s="133">
        <f aca="true" t="shared" si="0" ref="D27:D35">C27/$C$21</f>
        <v>0.07609371114836365</v>
      </c>
      <c r="H27" s="19"/>
    </row>
    <row r="28" spans="2:8" ht="14.25">
      <c r="B28" s="85" t="str">
        <f aca="true" t="shared" si="1" ref="B28:C35">B5</f>
        <v>УНIВЕР.УА/Михайло Грушевський: Фонд Державних Паперiв</v>
      </c>
      <c r="C28" s="86">
        <f t="shared" si="1"/>
        <v>4154329.83</v>
      </c>
      <c r="D28" s="133">
        <f t="shared" si="0"/>
        <v>0.06774328224547761</v>
      </c>
      <c r="H28" s="19"/>
    </row>
    <row r="29" spans="2:8" ht="14.25">
      <c r="B29" s="85" t="str">
        <f t="shared" si="1"/>
        <v>КІНТО-Еквіті</v>
      </c>
      <c r="C29" s="86">
        <f t="shared" si="1"/>
        <v>3980320.31</v>
      </c>
      <c r="D29" s="133">
        <f t="shared" si="0"/>
        <v>0.06490576656686331</v>
      </c>
      <c r="H29" s="19"/>
    </row>
    <row r="30" spans="2:8" ht="14.25">
      <c r="B30" s="85" t="str">
        <f t="shared" si="1"/>
        <v>Альтус-Депозит</v>
      </c>
      <c r="C30" s="86">
        <f t="shared" si="1"/>
        <v>3625627.65</v>
      </c>
      <c r="D30" s="133">
        <f t="shared" si="0"/>
        <v>0.0591219106959925</v>
      </c>
      <c r="H30" s="19"/>
    </row>
    <row r="31" spans="2:8" ht="14.25">
      <c r="B31" s="85" t="str">
        <f t="shared" si="1"/>
        <v>УНIВЕР.УА/Тарас Шевченко: Фонд Заощаджень</v>
      </c>
      <c r="C31" s="86">
        <f t="shared" si="1"/>
        <v>3217345.15</v>
      </c>
      <c r="D31" s="133">
        <f t="shared" si="0"/>
        <v>0.052464183032277074</v>
      </c>
      <c r="H31" s="19"/>
    </row>
    <row r="32" spans="2:8" ht="14.25">
      <c r="B32" s="85" t="str">
        <f t="shared" si="1"/>
        <v>ОТП Фонд Акцій</v>
      </c>
      <c r="C32" s="86">
        <f t="shared" si="1"/>
        <v>3002139.59</v>
      </c>
      <c r="D32" s="133">
        <f t="shared" si="0"/>
        <v>0.048954897157429705</v>
      </c>
      <c r="H32" s="19"/>
    </row>
    <row r="33" spans="2:8" ht="14.25">
      <c r="B33" s="85" t="str">
        <f t="shared" si="1"/>
        <v>ОТП Класичний</v>
      </c>
      <c r="C33" s="86">
        <f t="shared" si="1"/>
        <v>2990110.06</v>
      </c>
      <c r="D33" s="133">
        <f t="shared" si="0"/>
        <v>0.04875873559120413</v>
      </c>
      <c r="H33" s="19"/>
    </row>
    <row r="34" spans="2:4" ht="14.25">
      <c r="B34" s="85" t="str">
        <f t="shared" si="1"/>
        <v>Альтус-Збалансований</v>
      </c>
      <c r="C34" s="86">
        <f t="shared" si="1"/>
        <v>2823283.26</v>
      </c>
      <c r="D34" s="133">
        <f t="shared" si="0"/>
        <v>0.04603834615151685</v>
      </c>
    </row>
    <row r="35" spans="2:4" ht="14.25">
      <c r="B35" s="85" t="str">
        <f t="shared" si="1"/>
        <v>ВСІ</v>
      </c>
      <c r="C35" s="86">
        <f t="shared" si="1"/>
        <v>1661724.17</v>
      </c>
      <c r="D35" s="133">
        <f t="shared" si="0"/>
        <v>0.027097186325824786</v>
      </c>
    </row>
  </sheetData>
  <mergeCells count="4">
    <mergeCell ref="A1:H1"/>
    <mergeCell ref="A21:B21"/>
    <mergeCell ref="A23:H23"/>
    <mergeCell ref="A22:H22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3"/>
  <sheetViews>
    <sheetView zoomScale="80" zoomScaleNormal="80" workbookViewId="0" topLeftCell="A1">
      <selection activeCell="E15" activeCellId="3" sqref="B4:B13 B15:B21 E4:E13 E15:E21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8" t="s">
        <v>120</v>
      </c>
      <c r="B1" s="188"/>
      <c r="C1" s="188"/>
      <c r="D1" s="188"/>
      <c r="E1" s="188"/>
      <c r="F1" s="188"/>
      <c r="G1" s="188"/>
      <c r="H1" s="188"/>
      <c r="I1" s="188"/>
      <c r="J1" s="103"/>
    </row>
    <row r="2" spans="1:11" s="20" customFormat="1" ht="15.75" customHeight="1" thickBot="1">
      <c r="A2" s="189" t="s">
        <v>43</v>
      </c>
      <c r="B2" s="104"/>
      <c r="C2" s="105"/>
      <c r="D2" s="106"/>
      <c r="E2" s="191" t="s">
        <v>74</v>
      </c>
      <c r="F2" s="191"/>
      <c r="G2" s="191"/>
      <c r="H2" s="191"/>
      <c r="I2" s="191"/>
      <c r="J2" s="191"/>
      <c r="K2" s="191"/>
    </row>
    <row r="3" spans="1:11" s="22" customFormat="1" ht="60.75" thickBot="1">
      <c r="A3" s="190"/>
      <c r="B3" s="107" t="s">
        <v>27</v>
      </c>
      <c r="C3" s="26" t="s">
        <v>13</v>
      </c>
      <c r="D3" s="26" t="s">
        <v>14</v>
      </c>
      <c r="E3" s="17" t="s">
        <v>97</v>
      </c>
      <c r="F3" s="17" t="s">
        <v>106</v>
      </c>
      <c r="G3" s="17" t="s">
        <v>107</v>
      </c>
      <c r="H3" s="17" t="s">
        <v>95</v>
      </c>
      <c r="I3" s="17" t="s">
        <v>108</v>
      </c>
      <c r="J3" s="17" t="s">
        <v>54</v>
      </c>
      <c r="K3" s="18" t="s">
        <v>98</v>
      </c>
    </row>
    <row r="4" spans="1:11" s="20" customFormat="1" ht="14.25" collapsed="1">
      <c r="A4" s="21">
        <v>1</v>
      </c>
      <c r="B4" s="154" t="s">
        <v>82</v>
      </c>
      <c r="C4" s="155">
        <v>38118</v>
      </c>
      <c r="D4" s="155">
        <v>38182</v>
      </c>
      <c r="E4" s="156">
        <v>0.0031517143027777195</v>
      </c>
      <c r="F4" s="156">
        <v>0.05828425144480831</v>
      </c>
      <c r="G4" s="156">
        <v>0.07504299308545415</v>
      </c>
      <c r="H4" s="156">
        <v>0.10327977538729893</v>
      </c>
      <c r="I4" s="156">
        <v>0.0753979401804612</v>
      </c>
      <c r="J4" s="157">
        <v>3.6642754526915793</v>
      </c>
      <c r="K4" s="126">
        <v>0.12787235169789968</v>
      </c>
    </row>
    <row r="5" spans="1:11" s="20" customFormat="1" ht="14.25" collapsed="1">
      <c r="A5" s="21">
        <v>2</v>
      </c>
      <c r="B5" s="154" t="s">
        <v>65</v>
      </c>
      <c r="C5" s="155">
        <v>38828</v>
      </c>
      <c r="D5" s="155">
        <v>39028</v>
      </c>
      <c r="E5" s="156">
        <v>0.002666149599015899</v>
      </c>
      <c r="F5" s="156">
        <v>0.01443961106299807</v>
      </c>
      <c r="G5" s="156">
        <v>0.055631138506997635</v>
      </c>
      <c r="H5" s="156">
        <v>0.12514578838260992</v>
      </c>
      <c r="I5" s="156">
        <v>0.0247834094237247</v>
      </c>
      <c r="J5" s="157">
        <v>2.998984787535407</v>
      </c>
      <c r="K5" s="127">
        <v>0.14140811718154578</v>
      </c>
    </row>
    <row r="6" spans="1:11" s="20" customFormat="1" ht="14.25" collapsed="1">
      <c r="A6" s="21">
        <v>3</v>
      </c>
      <c r="B6" s="154" t="s">
        <v>89</v>
      </c>
      <c r="C6" s="155">
        <v>38919</v>
      </c>
      <c r="D6" s="155">
        <v>39092</v>
      </c>
      <c r="E6" s="156">
        <v>-0.02561278437607295</v>
      </c>
      <c r="F6" s="156">
        <v>-0.005228914353942016</v>
      </c>
      <c r="G6" s="156">
        <v>0.0026616065083973073</v>
      </c>
      <c r="H6" s="156">
        <v>0.16414747675838526</v>
      </c>
      <c r="I6" s="156">
        <v>0.029965272909833196</v>
      </c>
      <c r="J6" s="157">
        <v>0.9441326306913984</v>
      </c>
      <c r="K6" s="127">
        <v>0.06664637047719113</v>
      </c>
    </row>
    <row r="7" spans="1:11" s="20" customFormat="1" ht="14.25" collapsed="1">
      <c r="A7" s="21">
        <v>4</v>
      </c>
      <c r="B7" s="154" t="s">
        <v>86</v>
      </c>
      <c r="C7" s="155">
        <v>38919</v>
      </c>
      <c r="D7" s="155">
        <v>39092</v>
      </c>
      <c r="E7" s="156">
        <v>-0.04402400916607763</v>
      </c>
      <c r="F7" s="156">
        <v>-0.007263621381382368</v>
      </c>
      <c r="G7" s="156">
        <v>-0.006189541782089747</v>
      </c>
      <c r="H7" s="156">
        <v>0.21380288647588763</v>
      </c>
      <c r="I7" s="156">
        <v>0.04969773595748239</v>
      </c>
      <c r="J7" s="157">
        <v>-0.43819221276595977</v>
      </c>
      <c r="K7" s="127">
        <v>-0.05442097983517735</v>
      </c>
    </row>
    <row r="8" spans="1:11" s="20" customFormat="1" ht="14.25" collapsed="1">
      <c r="A8" s="21">
        <v>5</v>
      </c>
      <c r="B8" s="154" t="s">
        <v>116</v>
      </c>
      <c r="C8" s="155">
        <v>38968</v>
      </c>
      <c r="D8" s="155">
        <v>39140</v>
      </c>
      <c r="E8" s="156">
        <v>-0.0019218393147575341</v>
      </c>
      <c r="F8" s="156">
        <v>-0.0018245339760383228</v>
      </c>
      <c r="G8" s="156">
        <v>0.0007406718441262949</v>
      </c>
      <c r="H8" s="156">
        <v>-0.016572201967333555</v>
      </c>
      <c r="I8" s="156">
        <v>-0.002350595678450529</v>
      </c>
      <c r="J8" s="157">
        <v>-0.1749324068926399</v>
      </c>
      <c r="K8" s="127">
        <v>-0.01872519398959893</v>
      </c>
    </row>
    <row r="9" spans="1:11" s="20" customFormat="1" ht="14.25" collapsed="1">
      <c r="A9" s="21">
        <v>6</v>
      </c>
      <c r="B9" s="154" t="s">
        <v>20</v>
      </c>
      <c r="C9" s="155">
        <v>39413</v>
      </c>
      <c r="D9" s="155">
        <v>39589</v>
      </c>
      <c r="E9" s="156">
        <v>0.012976689970652044</v>
      </c>
      <c r="F9" s="156">
        <v>0.039484168953821897</v>
      </c>
      <c r="G9" s="156">
        <v>0.08298488307771956</v>
      </c>
      <c r="H9" s="156">
        <v>0.17687396537484124</v>
      </c>
      <c r="I9" s="156">
        <v>0.0542862247573177</v>
      </c>
      <c r="J9" s="157">
        <v>1.7207552866245277</v>
      </c>
      <c r="K9" s="127">
        <v>0.11843198215117301</v>
      </c>
    </row>
    <row r="10" spans="1:11" s="20" customFormat="1" ht="14.25" collapsed="1">
      <c r="A10" s="21">
        <v>7</v>
      </c>
      <c r="B10" s="154" t="s">
        <v>132</v>
      </c>
      <c r="C10" s="155">
        <v>39429</v>
      </c>
      <c r="D10" s="155">
        <v>39618</v>
      </c>
      <c r="E10" s="156">
        <v>-0.026007132266648303</v>
      </c>
      <c r="F10" s="156">
        <v>0.12954313885940483</v>
      </c>
      <c r="G10" s="156">
        <v>0.1598774431598422</v>
      </c>
      <c r="H10" s="156">
        <v>0.08913140669439867</v>
      </c>
      <c r="I10" s="156">
        <v>0.1589424562287629</v>
      </c>
      <c r="J10" s="157">
        <v>0.08762421989532143</v>
      </c>
      <c r="K10" s="127">
        <v>0.009522153960352941</v>
      </c>
    </row>
    <row r="11" spans="1:11" s="20" customFormat="1" ht="14.25" collapsed="1">
      <c r="A11" s="21">
        <v>8</v>
      </c>
      <c r="B11" s="154" t="s">
        <v>68</v>
      </c>
      <c r="C11" s="155">
        <v>39527</v>
      </c>
      <c r="D11" s="155">
        <v>39715</v>
      </c>
      <c r="E11" s="156">
        <v>0.006703275852112833</v>
      </c>
      <c r="F11" s="156">
        <v>0.010837645641558424</v>
      </c>
      <c r="G11" s="156">
        <v>0.032926616115429796</v>
      </c>
      <c r="H11" s="156">
        <v>0.11039124822227264</v>
      </c>
      <c r="I11" s="156">
        <v>0.018518982790701743</v>
      </c>
      <c r="J11" s="157">
        <v>1.95750661157025</v>
      </c>
      <c r="K11" s="127">
        <v>0.13442621883886186</v>
      </c>
    </row>
    <row r="12" spans="1:11" s="20" customFormat="1" ht="14.25" collapsed="1">
      <c r="A12" s="21">
        <v>9</v>
      </c>
      <c r="B12" s="154" t="s">
        <v>24</v>
      </c>
      <c r="C12" s="155">
        <v>39560</v>
      </c>
      <c r="D12" s="155">
        <v>39770</v>
      </c>
      <c r="E12" s="156">
        <v>0.016876631425766675</v>
      </c>
      <c r="F12" s="156">
        <v>0.2720921353004513</v>
      </c>
      <c r="G12" s="156">
        <v>0.30789160023716544</v>
      </c>
      <c r="H12" s="156">
        <v>0.5798515013540699</v>
      </c>
      <c r="I12" s="156">
        <v>0.33774814037871503</v>
      </c>
      <c r="J12" s="157">
        <v>-0.16192116178185412</v>
      </c>
      <c r="K12" s="127">
        <v>-0.02069582503931089</v>
      </c>
    </row>
    <row r="13" spans="1:11" s="20" customFormat="1" ht="14.25" collapsed="1">
      <c r="A13" s="21">
        <v>10</v>
      </c>
      <c r="B13" s="154" t="s">
        <v>84</v>
      </c>
      <c r="C13" s="155">
        <v>39884</v>
      </c>
      <c r="D13" s="155">
        <v>40001</v>
      </c>
      <c r="E13" s="156">
        <v>-0.005407303524061602</v>
      </c>
      <c r="F13" s="156">
        <v>0.09777007463233067</v>
      </c>
      <c r="G13" s="156">
        <v>0.10901435999218112</v>
      </c>
      <c r="H13" s="156">
        <v>0.18642119157618575</v>
      </c>
      <c r="I13" s="156">
        <v>0.13611572671928607</v>
      </c>
      <c r="J13" s="157">
        <v>-0.12481963280562436</v>
      </c>
      <c r="K13" s="127">
        <v>-0.016918269106097283</v>
      </c>
    </row>
    <row r="14" spans="1:11" s="20" customFormat="1" ht="14.25">
      <c r="A14" s="21">
        <v>11</v>
      </c>
      <c r="B14" s="154" t="s">
        <v>26</v>
      </c>
      <c r="C14" s="155">
        <v>40031</v>
      </c>
      <c r="D14" s="155">
        <v>40129</v>
      </c>
      <c r="E14" s="156" t="s">
        <v>23</v>
      </c>
      <c r="F14" s="156">
        <v>0.18398311172306836</v>
      </c>
      <c r="G14" s="156">
        <v>0.194274295259369</v>
      </c>
      <c r="H14" s="156">
        <v>0.6696461572512067</v>
      </c>
      <c r="I14" s="156">
        <v>0.2888807620820102</v>
      </c>
      <c r="J14" s="157">
        <v>-0.6326523917234247</v>
      </c>
      <c r="K14" s="127">
        <v>-0.12557432359916187</v>
      </c>
    </row>
    <row r="15" spans="1:11" s="20" customFormat="1" ht="14.25">
      <c r="A15" s="21">
        <v>12</v>
      </c>
      <c r="B15" s="154" t="s">
        <v>63</v>
      </c>
      <c r="C15" s="155">
        <v>40253</v>
      </c>
      <c r="D15" s="155">
        <v>40366</v>
      </c>
      <c r="E15" s="156">
        <v>0.0015015930409472134</v>
      </c>
      <c r="F15" s="156">
        <v>0.1004688471501054</v>
      </c>
      <c r="G15" s="156">
        <v>0.14653640211710361</v>
      </c>
      <c r="H15" s="156">
        <v>0.4944528408402076</v>
      </c>
      <c r="I15" s="156">
        <v>0.17352439655200858</v>
      </c>
      <c r="J15" s="157">
        <v>-0.032710523890798315</v>
      </c>
      <c r="K15" s="127">
        <v>-0.004869079599844839</v>
      </c>
    </row>
    <row r="16" spans="1:11" s="20" customFormat="1" ht="14.25">
      <c r="A16" s="21">
        <v>13</v>
      </c>
      <c r="B16" s="154" t="s">
        <v>64</v>
      </c>
      <c r="C16" s="155">
        <v>40114</v>
      </c>
      <c r="D16" s="155">
        <v>40401</v>
      </c>
      <c r="E16" s="156">
        <v>0.01442094228690527</v>
      </c>
      <c r="F16" s="156">
        <v>0.18686594343880514</v>
      </c>
      <c r="G16" s="156">
        <v>0.16482292261547515</v>
      </c>
      <c r="H16" s="156">
        <v>0.5575837769706058</v>
      </c>
      <c r="I16" s="156" t="s">
        <v>23</v>
      </c>
      <c r="J16" s="157">
        <v>0.28092686247597665</v>
      </c>
      <c r="K16" s="127">
        <v>0.037542428072063094</v>
      </c>
    </row>
    <row r="17" spans="1:11" s="20" customFormat="1" ht="14.25" collapsed="1">
      <c r="A17" s="21">
        <v>14</v>
      </c>
      <c r="B17" s="154" t="s">
        <v>67</v>
      </c>
      <c r="C17" s="155">
        <v>40226</v>
      </c>
      <c r="D17" s="155">
        <v>40430</v>
      </c>
      <c r="E17" s="156">
        <v>0.0033332737525697542</v>
      </c>
      <c r="F17" s="156">
        <v>0.0164205619564346</v>
      </c>
      <c r="G17" s="156">
        <v>0.05802314843894063</v>
      </c>
      <c r="H17" s="156">
        <v>0.1300061693755763</v>
      </c>
      <c r="I17" s="156">
        <v>0.027478114251208385</v>
      </c>
      <c r="J17" s="157">
        <v>1.886646218152885</v>
      </c>
      <c r="K17" s="127">
        <v>0.17315001149190512</v>
      </c>
    </row>
    <row r="18" spans="1:11" s="20" customFormat="1" ht="14.25" collapsed="1">
      <c r="A18" s="21">
        <v>15</v>
      </c>
      <c r="B18" s="154" t="s">
        <v>88</v>
      </c>
      <c r="C18" s="155">
        <v>40427</v>
      </c>
      <c r="D18" s="155">
        <v>40543</v>
      </c>
      <c r="E18" s="156">
        <v>0.002891083732014632</v>
      </c>
      <c r="F18" s="156">
        <v>0.015487639280062693</v>
      </c>
      <c r="G18" s="156">
        <v>0.06484305667556134</v>
      </c>
      <c r="H18" s="156">
        <v>0.11207188493527198</v>
      </c>
      <c r="I18" s="156">
        <v>0.031030393881960272</v>
      </c>
      <c r="J18" s="157">
        <v>1.2899253736655085</v>
      </c>
      <c r="K18" s="127">
        <v>0.13986884954212542</v>
      </c>
    </row>
    <row r="19" spans="1:11" s="20" customFormat="1" ht="14.25" collapsed="1">
      <c r="A19" s="21">
        <v>16</v>
      </c>
      <c r="B19" s="154" t="s">
        <v>78</v>
      </c>
      <c r="C19" s="155">
        <v>40444</v>
      </c>
      <c r="D19" s="155">
        <v>40638</v>
      </c>
      <c r="E19" s="156">
        <v>-0.00930975284888158</v>
      </c>
      <c r="F19" s="156">
        <v>0.0056225735887960315</v>
      </c>
      <c r="G19" s="156">
        <v>0.046341030523920246</v>
      </c>
      <c r="H19" s="156">
        <v>0.08438718135477896</v>
      </c>
      <c r="I19" s="156">
        <v>0.023234387511481325</v>
      </c>
      <c r="J19" s="157">
        <v>0.2714033435348173</v>
      </c>
      <c r="K19" s="127">
        <v>0.040361780783939816</v>
      </c>
    </row>
    <row r="20" spans="1:11" s="20" customFormat="1" ht="14.25" collapsed="1">
      <c r="A20" s="21">
        <v>17</v>
      </c>
      <c r="B20" s="154" t="s">
        <v>87</v>
      </c>
      <c r="C20" s="155">
        <v>40427</v>
      </c>
      <c r="D20" s="155">
        <v>40708</v>
      </c>
      <c r="E20" s="156">
        <v>0.005425694831123096</v>
      </c>
      <c r="F20" s="156">
        <v>0.008048152799732256</v>
      </c>
      <c r="G20" s="156">
        <v>0.0469267179019186</v>
      </c>
      <c r="H20" s="156">
        <v>0.09741713063554647</v>
      </c>
      <c r="I20" s="156">
        <v>0.020623937535479753</v>
      </c>
      <c r="J20" s="157">
        <v>1.7081680769231036</v>
      </c>
      <c r="K20" s="127">
        <v>0.1847465541082629</v>
      </c>
    </row>
    <row r="21" spans="1:11" s="20" customFormat="1" ht="14.25" collapsed="1">
      <c r="A21" s="21">
        <v>18</v>
      </c>
      <c r="B21" s="154" t="s">
        <v>109</v>
      </c>
      <c r="C21" s="155">
        <v>41026</v>
      </c>
      <c r="D21" s="155">
        <v>41242</v>
      </c>
      <c r="E21" s="156">
        <v>-0.0021987011375860233</v>
      </c>
      <c r="F21" s="156">
        <v>0.05131870169003783</v>
      </c>
      <c r="G21" s="156">
        <v>0.07317427041188806</v>
      </c>
      <c r="H21" s="156">
        <v>0.08666321299599655</v>
      </c>
      <c r="I21" s="156">
        <v>0.09786179033024878</v>
      </c>
      <c r="J21" s="157">
        <v>0.5854582543841971</v>
      </c>
      <c r="K21" s="127">
        <v>0.11006534609220697</v>
      </c>
    </row>
    <row r="22" spans="1:12" s="20" customFormat="1" ht="15.75" thickBot="1">
      <c r="A22" s="153"/>
      <c r="B22" s="158" t="s">
        <v>110</v>
      </c>
      <c r="C22" s="159" t="s">
        <v>53</v>
      </c>
      <c r="D22" s="159" t="s">
        <v>53</v>
      </c>
      <c r="E22" s="160">
        <f>AVERAGE(E4:E21)</f>
        <v>-0.002619674931776499</v>
      </c>
      <c r="F22" s="160">
        <f>AVERAGE(F4:F21)</f>
        <v>0.06535274932283627</v>
      </c>
      <c r="G22" s="160">
        <f>AVERAGE(G4:G21)</f>
        <v>0.08975131192718892</v>
      </c>
      <c r="H22" s="160">
        <f>AVERAGE(H4:H21)</f>
        <v>0.22026118847876705</v>
      </c>
      <c r="I22" s="160">
        <f>AVERAGE(I4:I21)</f>
        <v>0.09092582798895481</v>
      </c>
      <c r="J22" s="159" t="s">
        <v>53</v>
      </c>
      <c r="K22" s="159" t="s">
        <v>53</v>
      </c>
      <c r="L22" s="161"/>
    </row>
    <row r="23" spans="1:11" s="20" customFormat="1" ht="14.25">
      <c r="A23" s="192" t="s">
        <v>99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</row>
    <row r="24" spans="1:11" s="20" customFormat="1" ht="15" collapsed="1" thickBot="1">
      <c r="A24" s="187"/>
      <c r="B24" s="187"/>
      <c r="C24" s="187"/>
      <c r="D24" s="187"/>
      <c r="E24" s="187"/>
      <c r="F24" s="187"/>
      <c r="G24" s="187"/>
      <c r="H24" s="187"/>
      <c r="I24" s="172"/>
      <c r="J24" s="172"/>
      <c r="K24" s="172"/>
    </row>
    <row r="25" spans="5:10" s="20" customFormat="1" ht="14.25" collapsed="1">
      <c r="E25" s="110"/>
      <c r="J25" s="19"/>
    </row>
    <row r="26" spans="5:10" s="20" customFormat="1" ht="14.25" collapsed="1">
      <c r="E26" s="111"/>
      <c r="J26" s="19"/>
    </row>
    <row r="27" spans="5:10" s="20" customFormat="1" ht="14.25">
      <c r="E27" s="110"/>
      <c r="F27" s="110"/>
      <c r="J27" s="19"/>
    </row>
    <row r="28" spans="5:10" s="20" customFormat="1" ht="14.25" collapsed="1">
      <c r="E28" s="111"/>
      <c r="I28" s="111"/>
      <c r="J28" s="19"/>
    </row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/>
    <row r="43" s="20" customFormat="1" ht="14.25"/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</sheetData>
  <mergeCells count="5">
    <mergeCell ref="A24:H24"/>
    <mergeCell ref="A1:I1"/>
    <mergeCell ref="A2:A3"/>
    <mergeCell ref="E2:K2"/>
    <mergeCell ref="A23:K2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4" t="s">
        <v>121</v>
      </c>
      <c r="B1" s="194"/>
      <c r="C1" s="194"/>
      <c r="D1" s="194"/>
      <c r="E1" s="194"/>
      <c r="F1" s="194"/>
      <c r="G1" s="194"/>
    </row>
    <row r="2" spans="1:7" ht="15.75" thickBot="1">
      <c r="A2" s="189" t="s">
        <v>43</v>
      </c>
      <c r="B2" s="92"/>
      <c r="C2" s="195" t="s">
        <v>28</v>
      </c>
      <c r="D2" s="196"/>
      <c r="E2" s="195" t="s">
        <v>29</v>
      </c>
      <c r="F2" s="196"/>
      <c r="G2" s="93"/>
    </row>
    <row r="3" spans="1:7" ht="45.75" thickBot="1">
      <c r="A3" s="190"/>
      <c r="B3" s="42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104</v>
      </c>
    </row>
    <row r="4" spans="1:8" ht="15" customHeight="1">
      <c r="A4" s="21">
        <v>1</v>
      </c>
      <c r="B4" s="37" t="s">
        <v>78</v>
      </c>
      <c r="C4" s="38">
        <v>83.20240999999992</v>
      </c>
      <c r="D4" s="98">
        <v>0.0527090675012297</v>
      </c>
      <c r="E4" s="39">
        <v>77</v>
      </c>
      <c r="F4" s="98">
        <v>0.06260162601626017</v>
      </c>
      <c r="G4" s="40">
        <v>99.19283008114365</v>
      </c>
      <c r="H4" s="56"/>
    </row>
    <row r="5" spans="1:8" ht="14.25" customHeight="1">
      <c r="A5" s="21">
        <v>2</v>
      </c>
      <c r="B5" s="37" t="s">
        <v>63</v>
      </c>
      <c r="C5" s="38">
        <v>76.58663999999968</v>
      </c>
      <c r="D5" s="98">
        <v>0.026178517808060756</v>
      </c>
      <c r="E5" s="39">
        <v>74635</v>
      </c>
      <c r="F5" s="98">
        <v>0.02463992562628197</v>
      </c>
      <c r="G5" s="40">
        <v>74.11938741756578</v>
      </c>
      <c r="H5" s="56"/>
    </row>
    <row r="6" spans="1:7" ht="14.25">
      <c r="A6" s="21">
        <v>3</v>
      </c>
      <c r="B6" s="37" t="s">
        <v>20</v>
      </c>
      <c r="C6" s="38">
        <v>75.90728000000026</v>
      </c>
      <c r="D6" s="98">
        <v>0.02604735693787248</v>
      </c>
      <c r="E6" s="39">
        <v>14</v>
      </c>
      <c r="F6" s="98">
        <v>0.012903225806451613</v>
      </c>
      <c r="G6" s="40">
        <v>37.84345031100048</v>
      </c>
    </row>
    <row r="7" spans="1:7" ht="14.25">
      <c r="A7" s="21">
        <v>4</v>
      </c>
      <c r="B7" s="37" t="s">
        <v>24</v>
      </c>
      <c r="C7" s="38">
        <v>14.546680000000052</v>
      </c>
      <c r="D7" s="98">
        <v>0.018709035785924116</v>
      </c>
      <c r="E7" s="39">
        <v>17</v>
      </c>
      <c r="F7" s="98">
        <v>0.001801992792028832</v>
      </c>
      <c r="G7" s="40">
        <v>1.4048050191891726</v>
      </c>
    </row>
    <row r="8" spans="1:7" ht="14.25">
      <c r="A8" s="21">
        <v>5</v>
      </c>
      <c r="B8" s="37" t="s">
        <v>64</v>
      </c>
      <c r="C8" s="38">
        <v>66.33747499999963</v>
      </c>
      <c r="D8" s="98">
        <v>0.01442094228690845</v>
      </c>
      <c r="E8" s="39">
        <v>0</v>
      </c>
      <c r="F8" s="98">
        <v>0</v>
      </c>
      <c r="G8" s="40">
        <v>0</v>
      </c>
    </row>
    <row r="9" spans="1:7" ht="14.25">
      <c r="A9" s="21">
        <v>6</v>
      </c>
      <c r="B9" s="37" t="s">
        <v>87</v>
      </c>
      <c r="C9" s="38">
        <v>22.418490000000222</v>
      </c>
      <c r="D9" s="98">
        <v>0.005425694831099698</v>
      </c>
      <c r="E9" s="39">
        <v>0</v>
      </c>
      <c r="F9" s="98">
        <v>0</v>
      </c>
      <c r="G9" s="40">
        <v>0</v>
      </c>
    </row>
    <row r="10" spans="1:8" ht="14.25">
      <c r="A10" s="21">
        <v>7</v>
      </c>
      <c r="B10" s="37" t="s">
        <v>67</v>
      </c>
      <c r="C10" s="38">
        <v>12.045060000000055</v>
      </c>
      <c r="D10" s="98">
        <v>0.003333273752572528</v>
      </c>
      <c r="E10" s="39">
        <v>0</v>
      </c>
      <c r="F10" s="98">
        <v>0</v>
      </c>
      <c r="G10" s="40">
        <v>0</v>
      </c>
      <c r="H10" s="56"/>
    </row>
    <row r="11" spans="1:7" ht="14.25">
      <c r="A11" s="21">
        <v>8</v>
      </c>
      <c r="B11" s="37" t="s">
        <v>88</v>
      </c>
      <c r="C11" s="38">
        <v>9.274799999999814</v>
      </c>
      <c r="D11" s="98">
        <v>0.0028910837320010184</v>
      </c>
      <c r="E11" s="39">
        <v>0</v>
      </c>
      <c r="F11" s="98">
        <v>0</v>
      </c>
      <c r="G11" s="40">
        <v>0</v>
      </c>
    </row>
    <row r="12" spans="1:7" ht="14.25">
      <c r="A12" s="21">
        <v>9</v>
      </c>
      <c r="B12" s="37" t="s">
        <v>65</v>
      </c>
      <c r="C12" s="38">
        <v>7.5072799999997955</v>
      </c>
      <c r="D12" s="98">
        <v>0.0026661495990173887</v>
      </c>
      <c r="E12" s="39">
        <v>0</v>
      </c>
      <c r="F12" s="98">
        <v>0</v>
      </c>
      <c r="G12" s="40">
        <v>0</v>
      </c>
    </row>
    <row r="13" spans="1:7" ht="14.25">
      <c r="A13" s="21">
        <v>10</v>
      </c>
      <c r="B13" s="37" t="s">
        <v>68</v>
      </c>
      <c r="C13" s="38">
        <v>2.382849999999977</v>
      </c>
      <c r="D13" s="98">
        <v>0.0067032758521016755</v>
      </c>
      <c r="E13" s="39">
        <v>0</v>
      </c>
      <c r="F13" s="98">
        <v>0</v>
      </c>
      <c r="G13" s="40">
        <v>0</v>
      </c>
    </row>
    <row r="14" spans="1:7" ht="14.25">
      <c r="A14" s="21">
        <v>11</v>
      </c>
      <c r="B14" s="37" t="s">
        <v>116</v>
      </c>
      <c r="C14" s="38">
        <v>-1.4060000000000001</v>
      </c>
      <c r="D14" s="98">
        <v>-0.0019218393147581924</v>
      </c>
      <c r="E14" s="39">
        <v>0</v>
      </c>
      <c r="F14" s="98">
        <v>0</v>
      </c>
      <c r="G14" s="40">
        <v>0</v>
      </c>
    </row>
    <row r="15" spans="1:7" ht="14.25">
      <c r="A15" s="21">
        <v>12</v>
      </c>
      <c r="B15" s="37" t="s">
        <v>109</v>
      </c>
      <c r="C15" s="38">
        <v>-3.4663800000001213</v>
      </c>
      <c r="D15" s="98">
        <v>-0.0021987011375909117</v>
      </c>
      <c r="E15" s="39">
        <v>0</v>
      </c>
      <c r="F15" s="98">
        <v>0</v>
      </c>
      <c r="G15" s="40">
        <v>0</v>
      </c>
    </row>
    <row r="16" spans="1:7" ht="14.25">
      <c r="A16" s="21">
        <v>13</v>
      </c>
      <c r="B16" s="37" t="s">
        <v>132</v>
      </c>
      <c r="C16" s="38">
        <v>-27.734410000000036</v>
      </c>
      <c r="D16" s="98">
        <v>-0.02600713226665849</v>
      </c>
      <c r="E16" s="39">
        <v>0</v>
      </c>
      <c r="F16" s="98">
        <v>0</v>
      </c>
      <c r="G16" s="40">
        <v>0</v>
      </c>
    </row>
    <row r="17" spans="1:7" ht="14.25">
      <c r="A17" s="21">
        <v>14</v>
      </c>
      <c r="B17" s="37" t="s">
        <v>86</v>
      </c>
      <c r="C17" s="38">
        <v>-36.479550000000046</v>
      </c>
      <c r="D17" s="98">
        <v>-0.04402400916608561</v>
      </c>
      <c r="E17" s="39">
        <v>0</v>
      </c>
      <c r="F17" s="98">
        <v>0</v>
      </c>
      <c r="G17" s="40">
        <v>0</v>
      </c>
    </row>
    <row r="18" spans="1:7" ht="14.25">
      <c r="A18" s="21">
        <v>15</v>
      </c>
      <c r="B18" s="37" t="s">
        <v>84</v>
      </c>
      <c r="C18" s="38">
        <v>-23.399689999999943</v>
      </c>
      <c r="D18" s="98">
        <v>-0.005844487126971902</v>
      </c>
      <c r="E18" s="39">
        <v>-2</v>
      </c>
      <c r="F18" s="98">
        <v>-0.00043956043956043956</v>
      </c>
      <c r="G18" s="40">
        <v>-1.7569498456271857</v>
      </c>
    </row>
    <row r="19" spans="1:7" ht="13.5" customHeight="1">
      <c r="A19" s="21">
        <v>16</v>
      </c>
      <c r="B19" s="37" t="s">
        <v>89</v>
      </c>
      <c r="C19" s="38">
        <v>-34.29488000000012</v>
      </c>
      <c r="D19" s="98">
        <v>-0.028888035521044922</v>
      </c>
      <c r="E19" s="39">
        <v>-2</v>
      </c>
      <c r="F19" s="98">
        <v>-0.0033613445378151263</v>
      </c>
      <c r="G19" s="40">
        <v>-3.926599260504188</v>
      </c>
    </row>
    <row r="20" spans="1:7" ht="14.25">
      <c r="A20" s="21">
        <v>17</v>
      </c>
      <c r="B20" s="37" t="s">
        <v>82</v>
      </c>
      <c r="C20" s="38">
        <v>64.02197000000254</v>
      </c>
      <c r="D20" s="98">
        <v>0.0027508865113195476</v>
      </c>
      <c r="E20" s="39">
        <v>-20</v>
      </c>
      <c r="F20" s="98">
        <v>-0.0003995684660566588</v>
      </c>
      <c r="G20" s="40">
        <v>-9.303211311784468</v>
      </c>
    </row>
    <row r="21" spans="1:7" ht="14.25">
      <c r="A21" s="21">
        <v>18</v>
      </c>
      <c r="B21" s="37" t="s">
        <v>26</v>
      </c>
      <c r="C21" s="38" t="s">
        <v>23</v>
      </c>
      <c r="D21" s="98" t="s">
        <v>23</v>
      </c>
      <c r="E21" s="39" t="s">
        <v>23</v>
      </c>
      <c r="F21" s="98" t="s">
        <v>23</v>
      </c>
      <c r="G21" s="40" t="s">
        <v>23</v>
      </c>
    </row>
    <row r="22" spans="1:8" ht="15.75" thickBot="1">
      <c r="A22" s="91"/>
      <c r="B22" s="94" t="s">
        <v>52</v>
      </c>
      <c r="C22" s="95">
        <v>307.45002500000163</v>
      </c>
      <c r="D22" s="99">
        <v>0.005159597504094335</v>
      </c>
      <c r="E22" s="96">
        <v>74719</v>
      </c>
      <c r="F22" s="99">
        <v>0.02390413647550673</v>
      </c>
      <c r="G22" s="97">
        <v>197.57371241098323</v>
      </c>
      <c r="H22" s="56"/>
    </row>
    <row r="23" spans="1:8" ht="15" customHeight="1" thickBot="1">
      <c r="A23" s="193"/>
      <c r="B23" s="193"/>
      <c r="C23" s="193"/>
      <c r="D23" s="193"/>
      <c r="E23" s="193"/>
      <c r="F23" s="193"/>
      <c r="G23" s="193"/>
      <c r="H23" s="171"/>
    </row>
    <row r="42" spans="2:5" ht="15">
      <c r="B42" s="63"/>
      <c r="C42" s="64"/>
      <c r="D42" s="65"/>
      <c r="E42" s="66"/>
    </row>
    <row r="43" spans="2:5" ht="15">
      <c r="B43" s="63"/>
      <c r="C43" s="64"/>
      <c r="D43" s="65"/>
      <c r="E43" s="66"/>
    </row>
    <row r="44" spans="2:5" ht="15">
      <c r="B44" s="63"/>
      <c r="C44" s="64"/>
      <c r="D44" s="65"/>
      <c r="E44" s="66"/>
    </row>
    <row r="45" spans="2:5" ht="15">
      <c r="B45" s="63"/>
      <c r="C45" s="64"/>
      <c r="D45" s="65"/>
      <c r="E45" s="66"/>
    </row>
    <row r="46" spans="2:5" ht="15">
      <c r="B46" s="63"/>
      <c r="C46" s="64"/>
      <c r="D46" s="65"/>
      <c r="E46" s="66"/>
    </row>
    <row r="47" spans="2:5" ht="15">
      <c r="B47" s="63"/>
      <c r="C47" s="64"/>
      <c r="D47" s="65"/>
      <c r="E47" s="66"/>
    </row>
    <row r="48" spans="2:5" ht="15.75" thickBot="1">
      <c r="B48" s="81"/>
      <c r="C48" s="81"/>
      <c r="D48" s="81"/>
      <c r="E48" s="81"/>
    </row>
    <row r="51" ht="14.25" customHeight="1"/>
    <row r="52" ht="14.25">
      <c r="F52" s="56"/>
    </row>
    <row r="54" ht="14.25">
      <c r="F54"/>
    </row>
    <row r="55" ht="14.25">
      <c r="F55"/>
    </row>
    <row r="56" spans="2:6" ht="30.75" thickBot="1">
      <c r="B56" s="42" t="s">
        <v>27</v>
      </c>
      <c r="C56" s="35" t="s">
        <v>60</v>
      </c>
      <c r="D56" s="35" t="s">
        <v>61</v>
      </c>
      <c r="E56" s="62" t="s">
        <v>56</v>
      </c>
      <c r="F56"/>
    </row>
    <row r="57" spans="2:5" ht="14.25">
      <c r="B57" s="37" t="str">
        <f aca="true" t="shared" si="0" ref="B57:D61">B4</f>
        <v>ВСІ</v>
      </c>
      <c r="C57" s="38">
        <f t="shared" si="0"/>
        <v>83.20240999999992</v>
      </c>
      <c r="D57" s="98">
        <f t="shared" si="0"/>
        <v>0.0527090675012297</v>
      </c>
      <c r="E57" s="40">
        <f>G4</f>
        <v>99.19283008114365</v>
      </c>
    </row>
    <row r="58" spans="2:5" ht="14.25">
      <c r="B58" s="37" t="str">
        <f t="shared" si="0"/>
        <v>ОТП Фонд Акцій</v>
      </c>
      <c r="C58" s="38">
        <f t="shared" si="0"/>
        <v>76.58663999999968</v>
      </c>
      <c r="D58" s="98">
        <f t="shared" si="0"/>
        <v>0.026178517808060756</v>
      </c>
      <c r="E58" s="40">
        <f>G5</f>
        <v>74.11938741756578</v>
      </c>
    </row>
    <row r="59" spans="2:5" ht="14.25">
      <c r="B59" s="37" t="str">
        <f t="shared" si="0"/>
        <v>ОТП Класичний</v>
      </c>
      <c r="C59" s="38">
        <f t="shared" si="0"/>
        <v>75.90728000000026</v>
      </c>
      <c r="D59" s="98">
        <f t="shared" si="0"/>
        <v>0.02604735693787248</v>
      </c>
      <c r="E59" s="40">
        <f>G6</f>
        <v>37.84345031100048</v>
      </c>
    </row>
    <row r="60" spans="2:5" ht="14.25">
      <c r="B60" s="37" t="str">
        <f t="shared" si="0"/>
        <v>Надбання</v>
      </c>
      <c r="C60" s="38">
        <f t="shared" si="0"/>
        <v>14.546680000000052</v>
      </c>
      <c r="D60" s="98">
        <f t="shared" si="0"/>
        <v>0.018709035785924116</v>
      </c>
      <c r="E60" s="40">
        <f>G7</f>
        <v>1.4048050191891726</v>
      </c>
    </row>
    <row r="61" spans="2:5" ht="14.25">
      <c r="B61" s="129" t="str">
        <f t="shared" si="0"/>
        <v>Софіївський</v>
      </c>
      <c r="C61" s="130">
        <f t="shared" si="0"/>
        <v>66.33747499999963</v>
      </c>
      <c r="D61" s="131">
        <f t="shared" si="0"/>
        <v>0.01442094228690845</v>
      </c>
      <c r="E61" s="132">
        <f>G8</f>
        <v>0</v>
      </c>
    </row>
    <row r="62" spans="2:5" ht="14.25">
      <c r="B62" s="128" t="str">
        <f aca="true" t="shared" si="1" ref="B62:D65">B16</f>
        <v>ТАСК Ресурс</v>
      </c>
      <c r="C62" s="38">
        <f t="shared" si="1"/>
        <v>-27.734410000000036</v>
      </c>
      <c r="D62" s="98">
        <f t="shared" si="1"/>
        <v>-0.02600713226665849</v>
      </c>
      <c r="E62" s="40">
        <f>G16</f>
        <v>0</v>
      </c>
    </row>
    <row r="63" spans="2:5" ht="14.25">
      <c r="B63" s="128" t="str">
        <f t="shared" si="1"/>
        <v>УНІВЕР.УА/Ярослав Мудрий: Фонд Акцiй</v>
      </c>
      <c r="C63" s="38">
        <f t="shared" si="1"/>
        <v>-36.479550000000046</v>
      </c>
      <c r="D63" s="98">
        <f t="shared" si="1"/>
        <v>-0.04402400916608561</v>
      </c>
      <c r="E63" s="40">
        <f>G17</f>
        <v>0</v>
      </c>
    </row>
    <row r="64" spans="2:5" ht="14.25">
      <c r="B64" s="128" t="str">
        <f t="shared" si="1"/>
        <v>КІНТО-Еквіті</v>
      </c>
      <c r="C64" s="38">
        <f t="shared" si="1"/>
        <v>-23.399689999999943</v>
      </c>
      <c r="D64" s="98">
        <f t="shared" si="1"/>
        <v>-0.005844487126971902</v>
      </c>
      <c r="E64" s="40">
        <f>G18</f>
        <v>-1.7569498456271857</v>
      </c>
    </row>
    <row r="65" spans="2:5" ht="14.25">
      <c r="B65" s="128" t="str">
        <f t="shared" si="1"/>
        <v>УНІВЕР.УА/Володимир Великий: Фонд Збалансований</v>
      </c>
      <c r="C65" s="38">
        <f t="shared" si="1"/>
        <v>-34.29488000000012</v>
      </c>
      <c r="D65" s="98">
        <f t="shared" si="1"/>
        <v>-0.028888035521044922</v>
      </c>
      <c r="E65" s="40">
        <f>G19</f>
        <v>-3.926599260504188</v>
      </c>
    </row>
    <row r="66" spans="2:5" ht="14.25">
      <c r="B66" s="128" t="str">
        <f>B20</f>
        <v>КІНТО-Класичний</v>
      </c>
      <c r="C66" s="38">
        <f>C20</f>
        <v>64.02197000000254</v>
      </c>
      <c r="D66" s="98">
        <f>D20</f>
        <v>0.0027508865113195476</v>
      </c>
      <c r="E66" s="40">
        <f>G20</f>
        <v>-9.303211311784468</v>
      </c>
    </row>
    <row r="67" spans="2:5" ht="14.25">
      <c r="B67" s="139" t="s">
        <v>59</v>
      </c>
      <c r="C67" s="140">
        <f>C22-SUM(C57:C66)</f>
        <v>48.75609999999972</v>
      </c>
      <c r="D67" s="141"/>
      <c r="E67" s="140">
        <f>G22-SUM(E57:E66)</f>
        <v>0</v>
      </c>
    </row>
    <row r="68" spans="2:5" ht="15">
      <c r="B68" s="137" t="s">
        <v>52</v>
      </c>
      <c r="C68" s="138">
        <f>SUM(C57:C67)</f>
        <v>307.45002500000163</v>
      </c>
      <c r="D68" s="138"/>
      <c r="E68" s="138">
        <f>SUM(E57:E67)</f>
        <v>197.57371241098323</v>
      </c>
    </row>
  </sheetData>
  <mergeCells count="5">
    <mergeCell ref="A23:G23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7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9" t="s">
        <v>27</v>
      </c>
      <c r="B1" s="70" t="s">
        <v>93</v>
      </c>
      <c r="C1" s="10"/>
    </row>
    <row r="2" spans="1:3" ht="14.25">
      <c r="A2" s="180" t="s">
        <v>86</v>
      </c>
      <c r="B2" s="181">
        <v>-0.04402400916607763</v>
      </c>
      <c r="C2" s="10"/>
    </row>
    <row r="3" spans="1:3" ht="14.25">
      <c r="A3" s="142" t="s">
        <v>132</v>
      </c>
      <c r="B3" s="149">
        <v>-0.026007132266648303</v>
      </c>
      <c r="C3" s="10"/>
    </row>
    <row r="4" spans="1:3" ht="14.25">
      <c r="A4" s="142" t="s">
        <v>89</v>
      </c>
      <c r="B4" s="149">
        <v>-0.02561278437607295</v>
      </c>
      <c r="C4" s="10"/>
    </row>
    <row r="5" spans="1:3" ht="14.25">
      <c r="A5" s="142" t="s">
        <v>78</v>
      </c>
      <c r="B5" s="150">
        <v>-0.00930975284888158</v>
      </c>
      <c r="C5" s="10"/>
    </row>
    <row r="6" spans="1:3" ht="14.25">
      <c r="A6" s="142" t="s">
        <v>84</v>
      </c>
      <c r="B6" s="150">
        <v>-0.005407303524061602</v>
      </c>
      <c r="C6" s="10"/>
    </row>
    <row r="7" spans="1:3" ht="14.25">
      <c r="A7" s="142" t="s">
        <v>109</v>
      </c>
      <c r="B7" s="150">
        <v>-0.0021987011375860233</v>
      </c>
      <c r="C7" s="10"/>
    </row>
    <row r="8" spans="1:3" ht="14.25">
      <c r="A8" s="142" t="s">
        <v>116</v>
      </c>
      <c r="B8" s="150">
        <v>-0.0019218393147575341</v>
      </c>
      <c r="C8" s="10"/>
    </row>
    <row r="9" spans="1:3" ht="14.25">
      <c r="A9" s="143" t="s">
        <v>63</v>
      </c>
      <c r="B9" s="151">
        <v>0.0015015930409472134</v>
      </c>
      <c r="C9" s="10"/>
    </row>
    <row r="10" spans="1:3" ht="14.25">
      <c r="A10" s="142" t="s">
        <v>65</v>
      </c>
      <c r="B10" s="150">
        <v>0.002666149599015899</v>
      </c>
      <c r="C10" s="10"/>
    </row>
    <row r="11" spans="1:3" ht="14.25">
      <c r="A11" s="142" t="s">
        <v>88</v>
      </c>
      <c r="B11" s="150">
        <v>0.002891083732014632</v>
      </c>
      <c r="C11" s="10"/>
    </row>
    <row r="12" spans="1:3" ht="14.25">
      <c r="A12" s="142" t="s">
        <v>82</v>
      </c>
      <c r="B12" s="150">
        <v>0.0031517143027777195</v>
      </c>
      <c r="C12" s="10"/>
    </row>
    <row r="13" spans="1:3" ht="14.25">
      <c r="A13" s="142" t="s">
        <v>67</v>
      </c>
      <c r="B13" s="150">
        <v>0.0033332737525697542</v>
      </c>
      <c r="C13" s="10"/>
    </row>
    <row r="14" spans="1:3" ht="14.25">
      <c r="A14" s="142" t="s">
        <v>87</v>
      </c>
      <c r="B14" s="150">
        <v>0.005425694831123096</v>
      </c>
      <c r="C14" s="10"/>
    </row>
    <row r="15" spans="1:3" ht="14.25">
      <c r="A15" s="142" t="s">
        <v>68</v>
      </c>
      <c r="B15" s="150">
        <v>0.006703275852112833</v>
      </c>
      <c r="C15" s="10"/>
    </row>
    <row r="16" spans="1:3" ht="14.25">
      <c r="A16" s="142" t="s">
        <v>20</v>
      </c>
      <c r="B16" s="150">
        <v>0.012976689970652044</v>
      </c>
      <c r="C16" s="10"/>
    </row>
    <row r="17" spans="1:3" ht="14.25">
      <c r="A17" s="142" t="s">
        <v>64</v>
      </c>
      <c r="B17" s="150">
        <v>0.01442094228690527</v>
      </c>
      <c r="C17" s="10"/>
    </row>
    <row r="18" spans="1:3" ht="14.25">
      <c r="A18" s="142" t="s">
        <v>24</v>
      </c>
      <c r="B18" s="150">
        <v>0.016876631425766675</v>
      </c>
      <c r="C18" s="10"/>
    </row>
    <row r="19" spans="1:3" ht="14.25">
      <c r="A19" s="144" t="s">
        <v>32</v>
      </c>
      <c r="B19" s="149">
        <v>-0.0026196749317765</v>
      </c>
      <c r="C19" s="10"/>
    </row>
    <row r="20" spans="1:3" ht="14.25">
      <c r="A20" s="144" t="s">
        <v>1</v>
      </c>
      <c r="B20" s="149">
        <v>-0.019336698462660507</v>
      </c>
      <c r="C20" s="10"/>
    </row>
    <row r="21" spans="1:3" ht="14.25">
      <c r="A21" s="144" t="s">
        <v>0</v>
      </c>
      <c r="B21" s="149">
        <v>0.013688575727549779</v>
      </c>
      <c r="C21" s="60"/>
    </row>
    <row r="22" spans="1:3" ht="14.25">
      <c r="A22" s="144" t="s">
        <v>33</v>
      </c>
      <c r="B22" s="149">
        <v>0.0005211164932139578</v>
      </c>
      <c r="C22" s="9"/>
    </row>
    <row r="23" spans="1:3" ht="14.25">
      <c r="A23" s="144" t="s">
        <v>34</v>
      </c>
      <c r="B23" s="149">
        <v>-0.011587300540800038</v>
      </c>
      <c r="C23" s="76"/>
    </row>
    <row r="24" spans="1:3" ht="14.25">
      <c r="A24" s="144" t="s">
        <v>35</v>
      </c>
      <c r="B24" s="149">
        <v>0.0076712328767123295</v>
      </c>
      <c r="C24" s="10"/>
    </row>
    <row r="25" spans="1:3" ht="15" thickBot="1">
      <c r="A25" s="145" t="s">
        <v>112</v>
      </c>
      <c r="B25" s="152">
        <v>-0.002940128272853504</v>
      </c>
      <c r="C25" s="10"/>
    </row>
    <row r="26" spans="2:3" ht="12.75">
      <c r="B26" s="10"/>
      <c r="C26" s="10"/>
    </row>
    <row r="27" ht="12.75">
      <c r="C27" s="10"/>
    </row>
    <row r="28" spans="2:3" ht="12.75">
      <c r="B28" s="10"/>
      <c r="C28" s="10"/>
    </row>
    <row r="29" ht="12.75">
      <c r="C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8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2" t="s">
        <v>122</v>
      </c>
      <c r="B1" s="182"/>
      <c r="C1" s="182"/>
      <c r="D1" s="182"/>
      <c r="E1" s="182"/>
      <c r="F1" s="182"/>
      <c r="G1" s="182"/>
      <c r="H1" s="182"/>
      <c r="I1" s="182"/>
      <c r="J1" s="182"/>
      <c r="K1" s="13"/>
      <c r="L1" s="14"/>
      <c r="M1" s="14"/>
    </row>
    <row r="2" spans="1:10" ht="30.75" thickBot="1">
      <c r="A2" s="15" t="s">
        <v>43</v>
      </c>
      <c r="B2" s="15" t="s">
        <v>27</v>
      </c>
      <c r="C2" s="44" t="s">
        <v>38</v>
      </c>
      <c r="D2" s="44" t="s">
        <v>39</v>
      </c>
      <c r="E2" s="44" t="s">
        <v>44</v>
      </c>
      <c r="F2" s="44" t="s">
        <v>45</v>
      </c>
      <c r="G2" s="44" t="s">
        <v>46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2" t="s">
        <v>73</v>
      </c>
      <c r="C3" s="113" t="s">
        <v>41</v>
      </c>
      <c r="D3" s="114" t="s">
        <v>115</v>
      </c>
      <c r="E3" s="115">
        <v>2436587.88</v>
      </c>
      <c r="F3" s="116">
        <v>54890</v>
      </c>
      <c r="G3" s="115">
        <v>44.390378575332484</v>
      </c>
      <c r="H3" s="55">
        <v>100</v>
      </c>
      <c r="I3" s="112" t="s">
        <v>131</v>
      </c>
      <c r="J3" s="117" t="s">
        <v>128</v>
      </c>
    </row>
    <row r="4" spans="1:10" ht="14.25" customHeight="1">
      <c r="A4" s="21">
        <v>2</v>
      </c>
      <c r="B4" s="112" t="s">
        <v>113</v>
      </c>
      <c r="C4" s="113" t="s">
        <v>41</v>
      </c>
      <c r="D4" s="114" t="s">
        <v>115</v>
      </c>
      <c r="E4" s="115">
        <v>1402505.23</v>
      </c>
      <c r="F4" s="116">
        <v>2941</v>
      </c>
      <c r="G4" s="115">
        <v>476.8803910234614</v>
      </c>
      <c r="H4" s="84">
        <v>1000</v>
      </c>
      <c r="I4" s="112" t="s">
        <v>22</v>
      </c>
      <c r="J4" s="117" t="s">
        <v>37</v>
      </c>
    </row>
    <row r="5" spans="1:10" ht="14.25">
      <c r="A5" s="21">
        <v>3</v>
      </c>
      <c r="B5" s="112" t="s">
        <v>36</v>
      </c>
      <c r="C5" s="113" t="s">
        <v>41</v>
      </c>
      <c r="D5" s="114" t="s">
        <v>42</v>
      </c>
      <c r="E5" s="115">
        <v>1376337.96</v>
      </c>
      <c r="F5" s="116">
        <v>766</v>
      </c>
      <c r="G5" s="115">
        <v>1796.7858485639686</v>
      </c>
      <c r="H5" s="55">
        <v>1000</v>
      </c>
      <c r="I5" s="112" t="s">
        <v>25</v>
      </c>
      <c r="J5" s="117" t="s">
        <v>105</v>
      </c>
    </row>
    <row r="6" spans="1:10" ht="14.25">
      <c r="A6" s="21">
        <v>4</v>
      </c>
      <c r="B6" s="112" t="s">
        <v>75</v>
      </c>
      <c r="C6" s="113" t="s">
        <v>41</v>
      </c>
      <c r="D6" s="114" t="s">
        <v>42</v>
      </c>
      <c r="E6" s="115">
        <v>483291.58</v>
      </c>
      <c r="F6" s="116">
        <v>679</v>
      </c>
      <c r="G6" s="115">
        <v>711.7696318114876</v>
      </c>
      <c r="H6" s="55">
        <v>1000</v>
      </c>
      <c r="I6" s="112" t="s">
        <v>76</v>
      </c>
      <c r="J6" s="117" t="s">
        <v>50</v>
      </c>
    </row>
    <row r="7" spans="1:10" ht="15.75" thickBot="1">
      <c r="A7" s="183" t="s">
        <v>52</v>
      </c>
      <c r="B7" s="184"/>
      <c r="C7" s="118" t="s">
        <v>53</v>
      </c>
      <c r="D7" s="118" t="s">
        <v>53</v>
      </c>
      <c r="E7" s="100">
        <f>SUM(E3:E6)</f>
        <v>5698722.65</v>
      </c>
      <c r="F7" s="101">
        <f>SUM(F3:F6)</f>
        <v>59276</v>
      </c>
      <c r="G7" s="118" t="s">
        <v>53</v>
      </c>
      <c r="H7" s="118" t="s">
        <v>53</v>
      </c>
      <c r="I7" s="118" t="s">
        <v>53</v>
      </c>
      <c r="J7" s="118" t="s">
        <v>53</v>
      </c>
    </row>
    <row r="8" spans="1:8" ht="14.25">
      <c r="A8" s="186"/>
      <c r="B8" s="186"/>
      <c r="C8" s="186"/>
      <c r="D8" s="186"/>
      <c r="E8" s="186"/>
      <c r="F8" s="186"/>
      <c r="G8" s="186"/>
      <c r="H8" s="186"/>
    </row>
  </sheetData>
  <mergeCells count="3">
    <mergeCell ref="A1:J1"/>
    <mergeCell ref="A7:B7"/>
    <mergeCell ref="A8:H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8" t="s">
        <v>123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1" ht="15.75" customHeight="1" thickBot="1">
      <c r="A2" s="189" t="s">
        <v>43</v>
      </c>
      <c r="B2" s="104"/>
      <c r="C2" s="105"/>
      <c r="D2" s="106"/>
      <c r="E2" s="191" t="s">
        <v>74</v>
      </c>
      <c r="F2" s="191"/>
      <c r="G2" s="191"/>
      <c r="H2" s="191"/>
      <c r="I2" s="191"/>
      <c r="J2" s="191"/>
      <c r="K2" s="191"/>
    </row>
    <row r="3" spans="1:11" ht="45.75" thickBot="1">
      <c r="A3" s="190"/>
      <c r="B3" s="107" t="s">
        <v>27</v>
      </c>
      <c r="C3" s="26" t="s">
        <v>13</v>
      </c>
      <c r="D3" s="26" t="s">
        <v>14</v>
      </c>
      <c r="E3" s="17" t="s">
        <v>97</v>
      </c>
      <c r="F3" s="17" t="s">
        <v>106</v>
      </c>
      <c r="G3" s="17" t="s">
        <v>107</v>
      </c>
      <c r="H3" s="17" t="s">
        <v>95</v>
      </c>
      <c r="I3" s="17" t="s">
        <v>108</v>
      </c>
      <c r="J3" s="17" t="s">
        <v>54</v>
      </c>
      <c r="K3" s="18" t="s">
        <v>98</v>
      </c>
    </row>
    <row r="4" spans="1:11" ht="14.25" collapsed="1">
      <c r="A4" s="21">
        <v>1</v>
      </c>
      <c r="B4" s="27" t="s">
        <v>75</v>
      </c>
      <c r="C4" s="108">
        <v>38441</v>
      </c>
      <c r="D4" s="108">
        <v>38625</v>
      </c>
      <c r="E4" s="102">
        <v>-0.005453780679083975</v>
      </c>
      <c r="F4" s="102">
        <v>0.031011611743914758</v>
      </c>
      <c r="G4" s="102">
        <v>-0.14697282421285118</v>
      </c>
      <c r="H4" s="102">
        <v>-0.1779193209267359</v>
      </c>
      <c r="I4" s="102">
        <v>0.02413222194791964</v>
      </c>
      <c r="J4" s="109">
        <v>-0.2882303681885121</v>
      </c>
      <c r="K4" s="169">
        <v>-0.028925436537513338</v>
      </c>
    </row>
    <row r="5" spans="1:11" ht="14.25" collapsed="1">
      <c r="A5" s="21">
        <v>2</v>
      </c>
      <c r="B5" s="27" t="s">
        <v>113</v>
      </c>
      <c r="C5" s="108">
        <v>39048</v>
      </c>
      <c r="D5" s="108">
        <v>39140</v>
      </c>
      <c r="E5" s="102">
        <v>-0.03233987431888696</v>
      </c>
      <c r="F5" s="102">
        <v>0.21332143993767905</v>
      </c>
      <c r="G5" s="102">
        <v>0.22411308270054353</v>
      </c>
      <c r="H5" s="102">
        <v>0.09276007960218102</v>
      </c>
      <c r="I5" s="102">
        <v>0.26378157203366936</v>
      </c>
      <c r="J5" s="109">
        <v>-0.5231196089765313</v>
      </c>
      <c r="K5" s="170">
        <v>-0.07020629317671523</v>
      </c>
    </row>
    <row r="6" spans="1:11" ht="14.25">
      <c r="A6" s="21">
        <v>3</v>
      </c>
      <c r="B6" s="27" t="s">
        <v>36</v>
      </c>
      <c r="C6" s="108">
        <v>39100</v>
      </c>
      <c r="D6" s="108">
        <v>39268</v>
      </c>
      <c r="E6" s="102">
        <v>0.00027011328864490203</v>
      </c>
      <c r="F6" s="102">
        <v>0.07898035785774149</v>
      </c>
      <c r="G6" s="102">
        <v>0.07821427958077476</v>
      </c>
      <c r="H6" s="102">
        <v>0.18932391178699692</v>
      </c>
      <c r="I6" s="102">
        <v>0.10085061372030357</v>
      </c>
      <c r="J6" s="109">
        <v>0.7967858485638561</v>
      </c>
      <c r="K6" s="170">
        <v>0.061478156970653286</v>
      </c>
    </row>
    <row r="7" spans="1:11" ht="14.25">
      <c r="A7" s="21">
        <v>4</v>
      </c>
      <c r="B7" s="27" t="s">
        <v>73</v>
      </c>
      <c r="C7" s="108">
        <v>40253</v>
      </c>
      <c r="D7" s="108">
        <v>40445</v>
      </c>
      <c r="E7" s="102" t="s">
        <v>23</v>
      </c>
      <c r="F7" s="102">
        <v>0.202519746406844</v>
      </c>
      <c r="G7" s="102">
        <v>0.24973143143858345</v>
      </c>
      <c r="H7" s="102">
        <v>0.514333601907569</v>
      </c>
      <c r="I7" s="102">
        <v>0.2687338354809421</v>
      </c>
      <c r="J7" s="109">
        <v>-0.5560962142466787</v>
      </c>
      <c r="K7" s="170">
        <v>-0.11582806958512615</v>
      </c>
    </row>
    <row r="8" spans="1:11" ht="15.75" thickBot="1">
      <c r="A8" s="153"/>
      <c r="B8" s="158" t="s">
        <v>110</v>
      </c>
      <c r="C8" s="159" t="s">
        <v>53</v>
      </c>
      <c r="D8" s="159" t="s">
        <v>53</v>
      </c>
      <c r="E8" s="160">
        <f>AVERAGE(E4:E7)</f>
        <v>-0.012507847236442013</v>
      </c>
      <c r="F8" s="160">
        <f>AVERAGE(F4:F7)</f>
        <v>0.13145828898654482</v>
      </c>
      <c r="G8" s="160">
        <f>AVERAGE(G4:G7)</f>
        <v>0.10127149237676264</v>
      </c>
      <c r="H8" s="160">
        <f>AVERAGE(H4:H7)</f>
        <v>0.15462456809250277</v>
      </c>
      <c r="I8" s="160">
        <f>AVERAGE(I4:I7)</f>
        <v>0.16437456079570867</v>
      </c>
      <c r="J8" s="159" t="s">
        <v>53</v>
      </c>
      <c r="K8" s="159" t="s">
        <v>53</v>
      </c>
    </row>
    <row r="9" spans="1:11" ht="14.25">
      <c r="A9" s="199" t="s">
        <v>99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</row>
    <row r="10" spans="1:11" ht="15" thickBot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123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</sheetData>
  <mergeCells count="5">
    <mergeCell ref="A10:K10"/>
    <mergeCell ref="A2:A3"/>
    <mergeCell ref="A1:J1"/>
    <mergeCell ref="E2:K2"/>
    <mergeCell ref="A9:K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4" t="s">
        <v>124</v>
      </c>
      <c r="B1" s="194"/>
      <c r="C1" s="194"/>
      <c r="D1" s="194"/>
      <c r="E1" s="194"/>
      <c r="F1" s="194"/>
      <c r="G1" s="194"/>
    </row>
    <row r="2" spans="1:7" s="31" customFormat="1" ht="15.75" customHeight="1" thickBot="1">
      <c r="A2" s="189" t="s">
        <v>43</v>
      </c>
      <c r="B2" s="92"/>
      <c r="C2" s="195" t="s">
        <v>28</v>
      </c>
      <c r="D2" s="196"/>
      <c r="E2" s="195" t="s">
        <v>29</v>
      </c>
      <c r="F2" s="196"/>
      <c r="G2" s="93"/>
    </row>
    <row r="3" spans="1:7" s="31" customFormat="1" ht="45.75" thickBot="1">
      <c r="A3" s="190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104</v>
      </c>
    </row>
    <row r="4" spans="1:7" s="31" customFormat="1" ht="14.25">
      <c r="A4" s="21">
        <v>1</v>
      </c>
      <c r="B4" s="37" t="s">
        <v>36</v>
      </c>
      <c r="C4" s="38">
        <v>9.353169999999926</v>
      </c>
      <c r="D4" s="102">
        <v>0.006842190248510318</v>
      </c>
      <c r="E4" s="39">
        <v>5</v>
      </c>
      <c r="F4" s="102">
        <v>0.006570302233902759</v>
      </c>
      <c r="G4" s="40">
        <v>8.992641327201051</v>
      </c>
    </row>
    <row r="5" spans="1:7" s="31" customFormat="1" ht="14.25">
      <c r="A5" s="21">
        <v>2</v>
      </c>
      <c r="B5" s="37" t="s">
        <v>75</v>
      </c>
      <c r="C5" s="38">
        <v>-2.650219999999972</v>
      </c>
      <c r="D5" s="102">
        <v>-0.00545378067908538</v>
      </c>
      <c r="E5" s="39">
        <v>0</v>
      </c>
      <c r="F5" s="102">
        <v>0</v>
      </c>
      <c r="G5" s="40">
        <v>0</v>
      </c>
    </row>
    <row r="6" spans="1:7" s="31" customFormat="1" ht="14.25">
      <c r="A6" s="21">
        <v>3</v>
      </c>
      <c r="B6" s="37" t="s">
        <v>113</v>
      </c>
      <c r="C6" s="38">
        <v>-46.87270010000002</v>
      </c>
      <c r="D6" s="102">
        <v>-0.03233987431888523</v>
      </c>
      <c r="E6" s="39">
        <v>0</v>
      </c>
      <c r="F6" s="102">
        <v>0</v>
      </c>
      <c r="G6" s="40">
        <v>0</v>
      </c>
    </row>
    <row r="7" spans="1:7" s="31" customFormat="1" ht="14.25">
      <c r="A7" s="21">
        <v>4</v>
      </c>
      <c r="B7" s="37" t="s">
        <v>73</v>
      </c>
      <c r="C7" s="38" t="s">
        <v>23</v>
      </c>
      <c r="D7" s="102" t="s">
        <v>23</v>
      </c>
      <c r="E7" s="39" t="s">
        <v>23</v>
      </c>
      <c r="F7" s="102" t="s">
        <v>23</v>
      </c>
      <c r="G7" s="40" t="s">
        <v>23</v>
      </c>
    </row>
    <row r="8" spans="1:7" s="31" customFormat="1" ht="15.75" thickBot="1">
      <c r="A8" s="119"/>
      <c r="B8" s="94" t="s">
        <v>52</v>
      </c>
      <c r="C8" s="120">
        <v>-40.16975010000006</v>
      </c>
      <c r="D8" s="99">
        <v>-0.01216415683517389</v>
      </c>
      <c r="E8" s="96">
        <v>5</v>
      </c>
      <c r="F8" s="99">
        <v>0.0011412919424788862</v>
      </c>
      <c r="G8" s="97">
        <v>8.992641327201051</v>
      </c>
    </row>
    <row r="9" spans="1:11" s="31" customFormat="1" ht="15" customHeight="1" thickBot="1">
      <c r="A9" s="197"/>
      <c r="B9" s="197"/>
      <c r="C9" s="197"/>
      <c r="D9" s="197"/>
      <c r="E9" s="197"/>
      <c r="F9" s="197"/>
      <c r="G9" s="197"/>
      <c r="H9" s="7"/>
      <c r="I9" s="7"/>
      <c r="J9" s="7"/>
      <c r="K9" s="7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/>
    <row r="31" s="31" customFormat="1" ht="14.25"/>
    <row r="32" spans="8:9" s="31" customFormat="1" ht="14.25">
      <c r="H32" s="22"/>
      <c r="I32" s="22"/>
    </row>
    <row r="35" spans="2:5" ht="30.75" thickBot="1">
      <c r="B35" s="42" t="s">
        <v>27</v>
      </c>
      <c r="C35" s="35" t="s">
        <v>60</v>
      </c>
      <c r="D35" s="35" t="s">
        <v>61</v>
      </c>
      <c r="E35" s="36" t="s">
        <v>56</v>
      </c>
    </row>
    <row r="36" spans="1:5" ht="14.25">
      <c r="A36" s="22">
        <v>1</v>
      </c>
      <c r="B36" s="37" t="str">
        <f aca="true" t="shared" si="0" ref="B36:D37">B4</f>
        <v>Збалансований фонд "Паритет"</v>
      </c>
      <c r="C36" s="124">
        <f t="shared" si="0"/>
        <v>9.353169999999926</v>
      </c>
      <c r="D36" s="102">
        <f t="shared" si="0"/>
        <v>0.006842190248510318</v>
      </c>
      <c r="E36" s="125">
        <f>G4</f>
        <v>8.992641327201051</v>
      </c>
    </row>
    <row r="37" spans="1:5" ht="14.25">
      <c r="A37" s="22">
        <v>2</v>
      </c>
      <c r="B37" s="37" t="str">
        <f t="shared" si="0"/>
        <v>Оптімум</v>
      </c>
      <c r="C37" s="124">
        <f t="shared" si="0"/>
        <v>-2.650219999999972</v>
      </c>
      <c r="D37" s="102">
        <f t="shared" si="0"/>
        <v>-0.00545378067908538</v>
      </c>
      <c r="E37" s="125">
        <f>G5</f>
        <v>0</v>
      </c>
    </row>
    <row r="38" spans="1:5" ht="14.25">
      <c r="A38" s="22">
        <v>3</v>
      </c>
      <c r="B38" s="37" t="str">
        <f>B6</f>
        <v>ТАСК Український Капітал</v>
      </c>
      <c r="C38" s="124">
        <f>C6</f>
        <v>-46.87270010000002</v>
      </c>
      <c r="D38" s="102">
        <f>D6</f>
        <v>-0.03233987431888523</v>
      </c>
      <c r="E38" s="125">
        <f>G6</f>
        <v>0</v>
      </c>
    </row>
    <row r="39" spans="2:5" ht="14.25">
      <c r="B39" s="37"/>
      <c r="C39" s="124"/>
      <c r="D39" s="102"/>
      <c r="E39" s="125"/>
    </row>
  </sheetData>
  <mergeCells count="5">
    <mergeCell ref="A9:G9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27</v>
      </c>
      <c r="B1" s="70" t="s">
        <v>93</v>
      </c>
      <c r="C1" s="10"/>
      <c r="D1" s="10"/>
    </row>
    <row r="2" spans="1:4" ht="14.25">
      <c r="A2" s="27" t="s">
        <v>113</v>
      </c>
      <c r="B2" s="146">
        <v>-0.03233987431888696</v>
      </c>
      <c r="C2" s="10"/>
      <c r="D2" s="10"/>
    </row>
    <row r="3" spans="1:4" ht="14.25">
      <c r="A3" s="27" t="s">
        <v>75</v>
      </c>
      <c r="B3" s="146">
        <v>-0.005453780679083975</v>
      </c>
      <c r="C3" s="10"/>
      <c r="D3" s="10"/>
    </row>
    <row r="4" spans="1:4" ht="14.25">
      <c r="A4" s="27" t="s">
        <v>36</v>
      </c>
      <c r="B4" s="146">
        <v>0.00027011328864490203</v>
      </c>
      <c r="C4" s="10"/>
      <c r="D4" s="10"/>
    </row>
    <row r="5" spans="1:4" ht="14.25">
      <c r="A5" s="27" t="s">
        <v>32</v>
      </c>
      <c r="B5" s="147">
        <v>-0.012507847236442</v>
      </c>
      <c r="C5" s="10"/>
      <c r="D5" s="10"/>
    </row>
    <row r="6" spans="1:4" ht="14.25">
      <c r="A6" s="27" t="s">
        <v>1</v>
      </c>
      <c r="B6" s="147">
        <v>-0.019336698462660507</v>
      </c>
      <c r="C6" s="10"/>
      <c r="D6" s="10"/>
    </row>
    <row r="7" spans="1:4" ht="14.25">
      <c r="A7" s="27" t="s">
        <v>0</v>
      </c>
      <c r="B7" s="147">
        <v>0.013688575727549779</v>
      </c>
      <c r="C7" s="10"/>
      <c r="D7" s="10"/>
    </row>
    <row r="8" spans="1:4" ht="14.25">
      <c r="A8" s="27" t="s">
        <v>33</v>
      </c>
      <c r="B8" s="147">
        <v>0.0005211164932139578</v>
      </c>
      <c r="C8" s="10"/>
      <c r="D8" s="10"/>
    </row>
    <row r="9" spans="1:4" ht="14.25">
      <c r="A9" s="27" t="s">
        <v>34</v>
      </c>
      <c r="B9" s="147">
        <v>-0.011587300540800038</v>
      </c>
      <c r="C9" s="10"/>
      <c r="D9" s="10"/>
    </row>
    <row r="10" spans="1:4" ht="14.25">
      <c r="A10" s="27" t="s">
        <v>35</v>
      </c>
      <c r="B10" s="147">
        <v>0.0076712328767123295</v>
      </c>
      <c r="C10" s="10"/>
      <c r="D10" s="10"/>
    </row>
    <row r="11" spans="1:4" ht="15" thickBot="1">
      <c r="A11" s="78" t="s">
        <v>112</v>
      </c>
      <c r="B11" s="148">
        <v>-0.002940128272853504</v>
      </c>
      <c r="C11" s="10"/>
      <c r="D11" s="10"/>
    </row>
    <row r="12" spans="2:4" ht="12.75">
      <c r="B12" s="10"/>
      <c r="C12" s="10"/>
      <c r="D12" s="10"/>
    </row>
    <row r="13" spans="1:4" ht="14.25">
      <c r="A13" s="57"/>
      <c r="B13" s="58"/>
      <c r="C13" s="10"/>
      <c r="D13" s="10"/>
    </row>
    <row r="14" spans="1:4" ht="14.25">
      <c r="A14" s="57"/>
      <c r="B14" s="58"/>
      <c r="C14" s="10"/>
      <c r="D14" s="10"/>
    </row>
    <row r="15" spans="1:4" ht="14.25">
      <c r="A15" s="57"/>
      <c r="B15" s="58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2017-05-15T12:31:45Z</dcterms:modified>
  <cp:category/>
  <cp:version/>
  <cp:contentType/>
  <cp:contentStatus/>
</cp:coreProperties>
</file>