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3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'інд+дох'!$A$26:$C$26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<sst xmlns="http://schemas.openxmlformats.org/spreadsheetml/2006/main" count="369" uniqueCount="126">
  <si>
    <t>Індекс ПФТС</t>
  </si>
  <si>
    <t>Індекс УБ</t>
  </si>
  <si>
    <t>Відкриті ІСІ</t>
  </si>
  <si>
    <t>Інтервальні ІСІ</t>
  </si>
  <si>
    <t>Закриті ІСІ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</si>
  <si>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</si>
  <si>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</si>
  <si>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</si>
  <si>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</si>
  <si>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</si>
  <si>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</si>
  <si>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</si>
  <si>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</si>
  <si>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</si>
  <si>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</si>
  <si>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</si>
  <si>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</si>
  <si>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</si>
  <si>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</si>
  <si>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</si>
  <si>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н.д.</t>
  </si>
  <si>
    <t>Надбання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</si>
  <si>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</si>
  <si>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</si>
  <si>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</si>
  <si>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</si>
  <si>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</si>
  <si>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</si>
  <si>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</si>
  <si>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</si>
  <si>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</si>
  <si>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</si>
  <si>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</si>
  <si>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</si>
  <si>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</si>
  <si>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</si>
  <si>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</si>
  <si>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</si>
  <si>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</si>
  <si>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</si>
  <si>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</si>
  <si>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</si>
  <si>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</si>
  <si>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</si>
  <si>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</si>
  <si>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</si>
  <si>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</si>
  <si>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</si>
  <si>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</si>
  <si>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</si>
  <si>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</si>
  <si>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</si>
  <si>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</si>
  <si>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</si>
  <si>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</si>
  <si>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</si>
  <si>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</si>
  <si>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</si>
  <si>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</si>
  <si>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</si>
  <si>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</si>
  <si>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</si>
  <si>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</si>
  <si>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</si>
  <si>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</si>
  <si>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</si>
  <si>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</si>
  <si>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</si>
  <si>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</si>
  <si>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</si>
  <si>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</si>
  <si>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</si>
  <si>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</si>
  <si>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</si>
  <si>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</si>
  <si>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</si>
  <si>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</si>
  <si>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</si>
  <si>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</si>
  <si>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</si>
  <si>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</si>
  <si>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</si>
  <si>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</si>
  <si>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</si>
  <si>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</si>
  <si>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</si>
  <si>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</si>
  <si>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</si>
  <si>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</si>
  <si>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</si>
  <si>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</si>
  <si>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</si>
  <si>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</si>
  <si>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</si>
  <si>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</si>
  <si>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</si>
  <si>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</si>
  <si>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</si>
  <si>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</si>
  <si>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</si>
  <si>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</si>
  <si>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</si>
  <si>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</si>
  <si>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</si>
  <si>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</si>
  <si>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</si>
  <si>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</si>
  <si>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</si>
  <si>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</si>
  <si>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квітень</t>
  </si>
  <si>
    <t>SHANGHAI SE COMPOSITE (Китай)</t>
  </si>
  <si>
    <t>травень</t>
  </si>
  <si>
    <t>Аргентум</t>
  </si>
  <si>
    <t>ТОВ КУА "ОЗОН"</t>
  </si>
  <si>
    <t>http://ozoncap.com/</t>
  </si>
  <si>
    <t>УНІВЕР.УА/Отаман: Фонд Перспективних Акцій</t>
  </si>
  <si>
    <t>КІНТО-Голд</t>
  </si>
  <si>
    <t>спец. банк. мет.</t>
  </si>
  <si>
    <t>ПрАТ "КІНТО"</t>
  </si>
  <si>
    <t>з початку 2023 року</t>
  </si>
  <si>
    <t>DJI (США)</t>
  </si>
  <si>
    <t>S&amp;P 500 (США)</t>
  </si>
  <si>
    <t>КІНТО-Народний</t>
  </si>
  <si>
    <t>н.д.*</t>
  </si>
  <si>
    <t>** За наявними даними чистий притік/відтік становив 62,58 тис. грн. , але з урахуванням даних фондів, інформації за якими недостатньо для порівняння з минулим періодом, чистий притік/відтік</t>
  </si>
  <si>
    <t>становив +650,85 тис. грн.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</si>
</sst>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44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10" fontId="20" fillId="0" borderId="46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22" fillId="0" borderId="48" xfId="21" applyNumberFormat="1" applyFont="1" applyFill="1" applyBorder="1" applyAlignment="1">
      <alignment horizontal="right" vertical="center" wrapText="1" indent="1"/>
      <protection/>
    </xf>
    <xf numFmtId="4" fontId="11" fillId="0" borderId="49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0" xfId="20" applyFont="1" applyFill="1" applyBorder="1" applyAlignment="1">
      <alignment vertical="center" wrapText="1"/>
      <protection/>
    </xf>
    <xf numFmtId="10" fontId="41" fillId="0" borderId="50" xfId="21" applyNumberFormat="1" applyFont="1" applyFill="1" applyBorder="1" applyAlignment="1">
      <alignment horizontal="center" vertical="center" wrapText="1"/>
      <protection/>
    </xf>
    <xf numFmtId="10" fontId="41" fillId="0" borderId="50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center" vertical="center"/>
    </xf>
    <xf numFmtId="0" fontId="22" fillId="0" borderId="52" xfId="19" applyFont="1" applyFill="1" applyBorder="1" applyAlignment="1">
      <alignment vertical="center" wrapText="1"/>
      <protection/>
    </xf>
    <xf numFmtId="4" fontId="22" fillId="0" borderId="53" xfId="19" applyNumberFormat="1" applyFont="1" applyFill="1" applyBorder="1" applyAlignment="1">
      <alignment horizontal="center" vertical="center" wrapText="1"/>
      <protection/>
    </xf>
    <xf numFmtId="3" fontId="22" fillId="0" borderId="53" xfId="19" applyNumberFormat="1" applyFont="1" applyFill="1" applyBorder="1" applyAlignment="1">
      <alignment horizontal="center" vertical="center" wrapText="1"/>
      <protection/>
    </xf>
    <xf numFmtId="4" fontId="22" fillId="0" borderId="53" xfId="19" applyNumberFormat="1" applyFont="1" applyFill="1" applyBorder="1" applyAlignment="1">
      <alignment horizontal="right" vertical="center" wrapText="1" indent="1"/>
      <protection/>
    </xf>
    <xf numFmtId="3" fontId="22" fillId="0" borderId="53" xfId="19" applyNumberFormat="1" applyFont="1" applyFill="1" applyBorder="1" applyAlignment="1">
      <alignment horizontal="right" vertical="center" wrapText="1" indent="1"/>
      <protection/>
    </xf>
    <xf numFmtId="3" fontId="11" fillId="0" borderId="53" xfId="0" applyNumberFormat="1" applyFont="1" applyBorder="1" applyAlignment="1">
      <alignment horizontal="right" vertical="center" indent="1"/>
    </xf>
    <xf numFmtId="0" fontId="22" fillId="0" borderId="53" xfId="19" applyFont="1" applyFill="1" applyBorder="1" applyAlignment="1">
      <alignment vertical="center" wrapText="1"/>
      <protection/>
    </xf>
    <xf numFmtId="0" fontId="23" fillId="0" borderId="54" xfId="15" applyFont="1" applyFill="1" applyBorder="1" applyAlignment="1">
      <alignment vertical="center" wrapText="1"/>
    </xf>
    <xf numFmtId="0" fontId="22" fillId="0" borderId="50" xfId="20" applyFont="1" applyFill="1" applyBorder="1" applyAlignment="1">
      <alignment vertical="center" wrapText="1"/>
      <protection/>
    </xf>
    <xf numFmtId="14" fontId="22" fillId="0" borderId="50" xfId="20" applyNumberFormat="1" applyFont="1" applyFill="1" applyBorder="1" applyAlignment="1">
      <alignment horizontal="center" vertical="center" wrapText="1"/>
      <protection/>
    </xf>
    <xf numFmtId="10" fontId="22" fillId="0" borderId="50" xfId="21" applyNumberFormat="1" applyFont="1" applyFill="1" applyBorder="1" applyAlignment="1">
      <alignment horizontal="right" vertical="center" wrapText="1" indent="1"/>
      <protection/>
    </xf>
    <xf numFmtId="10" fontId="22" fillId="0" borderId="50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0" fontId="11" fillId="0" borderId="17" xfId="0" applyFont="1" applyFill="1" applyBorder="1" applyAlignment="1">
      <alignment horizontal="left" vertical="center" wrapText="1" shrinkToFit="1"/>
    </xf>
    <xf numFmtId="10" fontId="22" fillId="0" borderId="53" xfId="21" applyNumberFormat="1" applyFont="1" applyFill="1" applyBorder="1" applyAlignment="1">
      <alignment horizontal="right" vertical="center" wrapText="1" indent="1"/>
      <protection/>
    </xf>
    <xf numFmtId="3" fontId="11" fillId="0" borderId="18" xfId="0" applyNumberFormat="1" applyFont="1" applyFill="1" applyBorder="1" applyAlignment="1">
      <alignment horizontal="right" vertical="center" indent="1"/>
    </xf>
    <xf numFmtId="0" fontId="22" fillId="0" borderId="55" xfId="20" applyFont="1" applyFill="1" applyBorder="1" applyAlignment="1">
      <alignment horizontal="left" vertical="center" wrapText="1"/>
      <protection/>
    </xf>
    <xf numFmtId="10" fontId="22" fillId="0" borderId="56" xfId="21" applyNumberFormat="1" applyFont="1" applyFill="1" applyBorder="1" applyAlignment="1">
      <alignment horizontal="right" vertical="center" indent="1"/>
      <protection/>
    </xf>
    <xf numFmtId="10" fontId="20" fillId="0" borderId="57" xfId="0" applyNumberFormat="1" applyFont="1" applyBorder="1" applyAlignment="1">
      <alignment horizontal="right" vertical="center" inden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8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6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61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61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28264800"/>
        <c:axId val="53056609"/>
      </c:barChart>
      <c:catAx>
        <c:axId val="282648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53056609"/>
        <c:crosses val="autoZero"/>
        <c:auto val="1"/>
        <c:lblOffset val="0"/>
        <c:noMultiLvlLbl val="0"/>
      </c:catAx>
      <c:valAx>
        <c:axId val="53056609"/>
        <c:scaling>
          <c:orientation val="minMax"/>
          <c:max val="0.13"/>
          <c:min val="-0.25"/>
        </c:scaling>
        <c:axPos val="l"/>
        <c:delete val="0"/>
        <c:numFmt formatCode="0%" sourceLinked="0"/>
        <c:majorTickMark val="out"/>
        <c:minorTickMark val="none"/>
        <c:tickLblPos val="nextTo"/>
        <c:crossAx val="28264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25"/>
          <c:w val="1"/>
          <c:h val="0.7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'інд+дох'!$B$26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'інд+дох'!$A$27:$A$37</c:f>
              <c:strCache/>
            </c:strRef>
          </c:cat>
          <c:val>
            <c:numRef>
              <c:f>'інд+дох'!$B$27:$B$37</c:f>
              <c:numCache/>
            </c:numRef>
          </c:val>
        </c:ser>
        <c:ser>
          <c:idx val="1"/>
          <c:order val="1"/>
          <c:tx>
            <c:strRef>
              <c:f>'інд+дох'!$C$26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'інд+дох'!$A$27:$A$37</c:f>
              <c:strCache/>
            </c:strRef>
          </c:cat>
          <c:val>
            <c:numRef>
              <c:f>'інд+дох'!$C$27:$C$37</c:f>
              <c:numCache/>
            </c:numRef>
          </c:val>
        </c:ser>
        <c:overlap val="-20"/>
        <c:gapWidth val="100"/>
        <c:axId val="7747434"/>
        <c:axId val="2618043"/>
      </c:barChart>
      <c:catAx>
        <c:axId val="7747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8043"/>
        <c:crosses val="autoZero"/>
        <c:auto val="0"/>
        <c:lblOffset val="100"/>
        <c:tickLblSkip val="1"/>
        <c:noMultiLvlLbl val="0"/>
      </c:catAx>
      <c:valAx>
        <c:axId val="2618043"/>
        <c:scaling>
          <c:orientation val="minMax"/>
          <c:max val="0.2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47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025"/>
          <c:w val="0.59725"/>
          <c:h val="0.0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ВЧА'!$C$58:$C$68</c:f>
              <c:numCache/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ВЧА'!$E$58:$E$68</c:f>
              <c:numCache/>
            </c:numRef>
          </c:val>
        </c:ser>
        <c:overlap val="-30"/>
        <c:axId val="23562388"/>
        <c:axId val="10734901"/>
      </c:barChart>
      <c:lineChart>
        <c:grouping val="standard"/>
        <c:varyColors val="0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ВЧА'!$B$58:$B$67</c:f>
              <c:strCache/>
            </c:strRef>
          </c:cat>
          <c:val>
            <c:numRef>
              <c:f>'В_динаміка ВЧА'!$D$58:$D$67</c:f>
              <c:numCache/>
            </c:numRef>
          </c:val>
          <c:smooth val="0"/>
        </c:ser>
        <c:axId val="29505246"/>
        <c:axId val="64220623"/>
      </c:lineChart>
      <c:catAx>
        <c:axId val="235623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0734901"/>
        <c:crosses val="autoZero"/>
        <c:auto val="0"/>
        <c:lblOffset val="40"/>
        <c:noMultiLvlLbl val="0"/>
      </c:catAx>
      <c:valAx>
        <c:axId val="10734901"/>
        <c:scaling>
          <c:orientation val="minMax"/>
          <c:max val="3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23562388"/>
        <c:crossesAt val="1"/>
        <c:crossBetween val="between"/>
        <c:dispUnits/>
      </c:valAx>
      <c:catAx>
        <c:axId val="29505246"/>
        <c:scaling>
          <c:orientation val="minMax"/>
        </c:scaling>
        <c:axPos val="b"/>
        <c:delete val="1"/>
        <c:majorTickMark val="in"/>
        <c:minorTickMark val="none"/>
        <c:tickLblPos val="nextTo"/>
        <c:crossAx val="64220623"/>
        <c:crosses val="autoZero"/>
        <c:auto val="0"/>
        <c:lblOffset val="100"/>
        <c:noMultiLvlLbl val="0"/>
      </c:catAx>
      <c:valAx>
        <c:axId val="64220623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295052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25"/>
          <c:w val="1"/>
          <c:h val="0.9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'В_діаграма(дох)'!$A$2:$A$22</c:f>
              <c:strCache/>
            </c:strRef>
          </c:cat>
          <c:val>
            <c:numRef>
              <c:f>'В_діаграма(дох)'!$B$2:$B$22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60"/>
        <c:axId val="41114696"/>
        <c:axId val="34487945"/>
      </c:barChart>
      <c:catAx>
        <c:axId val="41114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87945"/>
        <c:crosses val="autoZero"/>
        <c:auto val="0"/>
        <c:lblOffset val="0"/>
        <c:tickLblSkip val="1"/>
        <c:noMultiLvlLbl val="0"/>
      </c:catAx>
      <c:valAx>
        <c:axId val="34487945"/>
        <c:scaling>
          <c:orientation val="minMax"/>
          <c:max val="0.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146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ВЧА'!$B$34:$B$35</c:f>
              <c:strCache/>
            </c:strRef>
          </c:cat>
          <c:val>
            <c:numRef>
              <c:f>'І_динаміка ВЧА'!$C$34:$C$35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ВЧА'!$B$34:$B$35</c:f>
              <c:strCache/>
            </c:strRef>
          </c:cat>
          <c:val>
            <c:numRef>
              <c:f>'І_динаміка ВЧА'!$E$34:$E$35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-20"/>
        <c:axId val="41956050"/>
        <c:axId val="42060131"/>
      </c:barChart>
      <c:lineChart>
        <c:grouping val="standard"/>
        <c:varyColors val="0"/>
        <c:ser>
          <c:idx val="2"/>
          <c:order val="2"/>
          <c:tx>
            <c:strRef>
              <c:f>'І_динаміка ВЧА'!$D$33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ВЧА'!$D$34:$D$35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42996860"/>
        <c:axId val="51427421"/>
      </c:lineChart>
      <c:catAx>
        <c:axId val="419560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2060131"/>
        <c:crosses val="autoZero"/>
        <c:auto val="0"/>
        <c:lblOffset val="100"/>
        <c:noMultiLvlLbl val="0"/>
      </c:catAx>
      <c:valAx>
        <c:axId val="42060131"/>
        <c:scaling>
          <c:orientation val="minMax"/>
          <c:max val="0.02"/>
          <c:min val="-0.02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956050"/>
        <c:crossesAt val="1"/>
        <c:crossBetween val="between"/>
        <c:dispUnits/>
      </c:valAx>
      <c:catAx>
        <c:axId val="42996860"/>
        <c:scaling>
          <c:orientation val="minMax"/>
        </c:scaling>
        <c:axPos val="b"/>
        <c:delete val="1"/>
        <c:majorTickMark val="in"/>
        <c:minorTickMark val="none"/>
        <c:tickLblPos val="nextTo"/>
        <c:crossAx val="51427421"/>
        <c:crosses val="autoZero"/>
        <c:auto val="0"/>
        <c:lblOffset val="100"/>
        <c:noMultiLvlLbl val="0"/>
      </c:catAx>
      <c:valAx>
        <c:axId val="51427421"/>
        <c:scaling>
          <c:orientation val="minMax"/>
          <c:min val="-0.02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2996860"/>
        <c:crosses val="max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3"/>
          <c:w val="0.964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'І_діаграма(дох)'!$A$2:$A$10</c:f>
              <c:strCache/>
            </c:strRef>
          </c:cat>
          <c:val>
            <c:numRef>
              <c:f>'І_діаграма(дох)'!$B$2:$B$10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60"/>
        <c:axId val="60193606"/>
        <c:axId val="4871543"/>
      </c:barChart>
      <c:catAx>
        <c:axId val="60193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1543"/>
        <c:crosses val="autoZero"/>
        <c:auto val="0"/>
        <c:lblOffset val="100"/>
        <c:tickLblSkip val="1"/>
        <c:noMultiLvlLbl val="0"/>
      </c:catAx>
      <c:valAx>
        <c:axId val="4871543"/>
        <c:scaling>
          <c:orientation val="minMax"/>
          <c:max val="0.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93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-20"/>
        <c:axId val="43843888"/>
        <c:axId val="59050673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61694010"/>
        <c:axId val="18375179"/>
      </c:lineChart>
      <c:catAx>
        <c:axId val="438438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59050673"/>
        <c:crosses val="autoZero"/>
        <c:auto val="0"/>
        <c:lblOffset val="100"/>
        <c:noMultiLvlLbl val="0"/>
      </c:catAx>
      <c:valAx>
        <c:axId val="5905067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843888"/>
        <c:crossesAt val="1"/>
        <c:crossBetween val="between"/>
        <c:dispUnits/>
      </c:valAx>
      <c:catAx>
        <c:axId val="61694010"/>
        <c:scaling>
          <c:orientation val="minMax"/>
        </c:scaling>
        <c:axPos val="b"/>
        <c:delete val="1"/>
        <c:majorTickMark val="in"/>
        <c:minorTickMark val="none"/>
        <c:tickLblPos val="nextTo"/>
        <c:crossAx val="18375179"/>
        <c:crosses val="autoZero"/>
        <c:auto val="0"/>
        <c:lblOffset val="100"/>
        <c:noMultiLvlLbl val="0"/>
      </c:catAx>
      <c:valAx>
        <c:axId val="18375179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6940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60"/>
        <c:axId val="31158884"/>
        <c:axId val="11994501"/>
      </c:barChart>
      <c:catAx>
        <c:axId val="31158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94501"/>
        <c:crosses val="autoZero"/>
        <c:auto val="0"/>
        <c:lblOffset val="100"/>
        <c:tickLblSkip val="1"/>
        <c:noMultiLvlLbl val="0"/>
      </c:catAx>
      <c:valAx>
        <c:axId val="11994501"/>
        <c:scaling>
          <c:orientation val="minMax"/>
          <c:max val="0.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58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11</xdr:col>
      <xdr:colOff>666750</xdr:colOff>
      <xdr:row>21</xdr:row>
      <xdr:rowOff>142875</xdr:rowOff>
    </xdr:to>
    <xdr:graphicFrame>
      <xdr:nvGraphicFramePr>
        <xdr:cNvPr id="1" name="Chart 7"/>
        <xdr:cNvGraphicFramePr/>
      </xdr:nvGraphicFramePr>
      <xdr:xfrm>
        <a:off x="9525" y="151447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11</xdr:col>
      <xdr:colOff>628650</xdr:colOff>
      <xdr:row>43</xdr:row>
      <xdr:rowOff>133350</xdr:rowOff>
    </xdr:to>
    <xdr:graphicFrame>
      <xdr:nvGraphicFramePr>
        <xdr:cNvPr id="2" name="Chart 9"/>
        <xdr:cNvGraphicFramePr/>
      </xdr:nvGraphicFramePr>
      <xdr:xfrm>
        <a:off x="6067425" y="4610100"/>
        <a:ext cx="65913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95250</xdr:rowOff>
    </xdr:from>
    <xdr:to>
      <xdr:col>7</xdr:col>
      <xdr:colOff>47625</xdr:colOff>
      <xdr:row>51</xdr:row>
      <xdr:rowOff>142875</xdr:rowOff>
    </xdr:to>
    <xdr:graphicFrame>
      <xdr:nvGraphicFramePr>
        <xdr:cNvPr id="1" name="Chart 7"/>
        <xdr:cNvGraphicFramePr/>
      </xdr:nvGraphicFramePr>
      <xdr:xfrm>
        <a:off x="66675" y="522922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18</xdr:col>
      <xdr:colOff>200025</xdr:colOff>
      <xdr:row>51</xdr:row>
      <xdr:rowOff>104775</xdr:rowOff>
    </xdr:to>
    <xdr:graphicFrame>
      <xdr:nvGraphicFramePr>
        <xdr:cNvPr id="1" name="Chart 1"/>
        <xdr:cNvGraphicFramePr/>
      </xdr:nvGraphicFramePr>
      <xdr:xfrm>
        <a:off x="6105525" y="76200"/>
        <a:ext cx="10467975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7</xdr:col>
      <xdr:colOff>9525</xdr:colOff>
      <xdr:row>30</xdr:row>
      <xdr:rowOff>133350</xdr:rowOff>
    </xdr:to>
    <xdr:graphicFrame>
      <xdr:nvGraphicFramePr>
        <xdr:cNvPr id="1" name="Chart 8"/>
        <xdr:cNvGraphicFramePr/>
      </xdr:nvGraphicFramePr>
      <xdr:xfrm>
        <a:off x="0" y="248602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123825</xdr:rowOff>
    </xdr:from>
    <xdr:to>
      <xdr:col>9</xdr:col>
      <xdr:colOff>333375</xdr:colOff>
      <xdr:row>28</xdr:row>
      <xdr:rowOff>76200</xdr:rowOff>
    </xdr:to>
    <xdr:graphicFrame>
      <xdr:nvGraphicFramePr>
        <xdr:cNvPr id="1" name="Chart 8"/>
        <xdr:cNvGraphicFramePr/>
      </xdr:nvGraphicFramePr>
      <xdr:xfrm>
        <a:off x="9525" y="24098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9"/>
  <sheetViews>
    <sheetView zoomScale="85" zoomScaleNormal="85" workbookViewId="0" topLeftCell="A1">
      <selection activeCell="D4" sqref="D4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1" t="s">
        <v>87</v>
      </c>
      <c r="B1" s="71"/>
      <c r="C1" s="71"/>
      <c r="D1" s="72"/>
      <c r="E1" s="72"/>
      <c r="F1" s="72"/>
    </row>
    <row r="2" spans="1:9" ht="15.75" thickBot="1">
      <c r="A2" s="25" t="s">
        <v>53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5" t="s">
        <v>109</v>
      </c>
      <c r="B3" s="86">
        <v>0</v>
      </c>
      <c r="C3" s="86">
        <v>-0.24965864881041444</v>
      </c>
      <c r="D3" s="86">
        <v>-0.004380016972995782</v>
      </c>
      <c r="E3" s="86" t="s">
        <v>20</v>
      </c>
      <c r="F3" s="86">
        <v>-0.04777508193673807</v>
      </c>
      <c r="G3" s="58"/>
      <c r="H3" s="58"/>
      <c r="I3" s="2"/>
      <c r="J3" s="2"/>
      <c r="K3" s="2"/>
      <c r="L3" s="2"/>
    </row>
    <row r="4" spans="1:12" ht="14.25">
      <c r="A4" s="85" t="s">
        <v>111</v>
      </c>
      <c r="B4" s="86">
        <v>0</v>
      </c>
      <c r="C4" s="86">
        <v>0.09392079269622644</v>
      </c>
      <c r="D4" s="86">
        <v>0.003206879749292711</v>
      </c>
      <c r="E4" s="86" t="s">
        <v>20</v>
      </c>
      <c r="F4" s="86">
        <v>0.006442499425602488</v>
      </c>
      <c r="G4" s="58"/>
      <c r="H4" s="58"/>
      <c r="I4" s="2"/>
      <c r="J4" s="2"/>
      <c r="K4" s="2"/>
      <c r="L4" s="2"/>
    </row>
    <row r="5" spans="1:12" ht="15" thickBot="1">
      <c r="A5" s="75" t="s">
        <v>119</v>
      </c>
      <c r="B5" s="77">
        <v>-0.02344737846178624</v>
      </c>
      <c r="C5" s="77">
        <v>0.12099112331566508</v>
      </c>
      <c r="D5" s="77">
        <v>0.033293673659687</v>
      </c>
      <c r="E5" s="77">
        <v>0.03543623908753368</v>
      </c>
      <c r="F5" s="77">
        <v>0.1140514307830226</v>
      </c>
      <c r="G5" s="58"/>
      <c r="H5" s="58"/>
      <c r="I5" s="2"/>
      <c r="J5" s="2"/>
      <c r="K5" s="2"/>
      <c r="L5" s="2"/>
    </row>
    <row r="6" spans="1:12" ht="14.25">
      <c r="A6" s="54"/>
      <c r="B6" s="55"/>
      <c r="C6" s="55"/>
      <c r="D6" s="55"/>
      <c r="E6" s="55"/>
      <c r="F6" s="55"/>
      <c r="G6" s="58"/>
      <c r="H6" s="58"/>
      <c r="I6" s="2"/>
      <c r="J6" s="2"/>
      <c r="K6" s="2"/>
      <c r="L6" s="2"/>
    </row>
    <row r="7" spans="1:12" ht="14.25">
      <c r="A7" s="54"/>
      <c r="B7" s="55"/>
      <c r="C7" s="55"/>
      <c r="D7" s="55"/>
      <c r="E7" s="55"/>
      <c r="F7" s="55"/>
      <c r="G7" s="58"/>
      <c r="H7" s="58"/>
      <c r="I7" s="2"/>
      <c r="J7" s="2"/>
      <c r="K7" s="2"/>
      <c r="L7" s="2"/>
    </row>
    <row r="8" spans="1:14" ht="14.25">
      <c r="A8" s="69"/>
      <c r="B8" s="68"/>
      <c r="C8" s="68"/>
      <c r="D8" s="70"/>
      <c r="E8" s="70"/>
      <c r="F8" s="70"/>
      <c r="G8" s="10"/>
      <c r="J8" s="2"/>
      <c r="K8" s="2"/>
      <c r="L8" s="2"/>
      <c r="M8" s="2"/>
      <c r="N8" s="2"/>
    </row>
    <row r="9" spans="1:14" ht="14.25">
      <c r="A9" s="69"/>
      <c r="B9" s="70"/>
      <c r="C9" s="70"/>
      <c r="D9" s="70"/>
      <c r="E9" s="70"/>
      <c r="F9" s="70"/>
      <c r="J9" s="4"/>
      <c r="K9" s="4"/>
      <c r="L9" s="4"/>
      <c r="M9" s="4"/>
      <c r="N9" s="4"/>
    </row>
    <row r="10" spans="1:6" ht="14.25">
      <c r="A10" s="69"/>
      <c r="B10" s="70"/>
      <c r="C10" s="70"/>
      <c r="D10" s="70"/>
      <c r="E10" s="70"/>
      <c r="F10" s="70"/>
    </row>
    <row r="11" spans="1:6" ht="14.25">
      <c r="A11" s="69"/>
      <c r="B11" s="70"/>
      <c r="C11" s="70"/>
      <c r="D11" s="70"/>
      <c r="E11" s="70"/>
      <c r="F11" s="70"/>
    </row>
    <row r="12" spans="1:14" ht="14.25">
      <c r="A12" s="69"/>
      <c r="B12" s="70"/>
      <c r="C12" s="70"/>
      <c r="D12" s="70"/>
      <c r="E12" s="70"/>
      <c r="F12" s="70"/>
      <c r="N12" s="10"/>
    </row>
    <row r="13" spans="1:6" ht="14.25">
      <c r="A13" s="69"/>
      <c r="B13" s="70"/>
      <c r="C13" s="70"/>
      <c r="D13" s="70"/>
      <c r="E13" s="70"/>
      <c r="F13" s="70"/>
    </row>
    <row r="14" spans="1:6" ht="14.25">
      <c r="A14" s="69"/>
      <c r="B14" s="70"/>
      <c r="C14" s="70"/>
      <c r="D14" s="70"/>
      <c r="E14" s="70"/>
      <c r="F14" s="70"/>
    </row>
    <row r="15" spans="1:6" ht="14.25">
      <c r="A15" s="69"/>
      <c r="B15" s="70"/>
      <c r="C15" s="70"/>
      <c r="D15" s="70"/>
      <c r="E15" s="70"/>
      <c r="F15" s="70"/>
    </row>
    <row r="16" spans="1:6" ht="14.25">
      <c r="A16" s="69"/>
      <c r="B16" s="70"/>
      <c r="C16" s="70"/>
      <c r="D16" s="70"/>
      <c r="E16" s="70"/>
      <c r="F16" s="70"/>
    </row>
    <row r="17" spans="1:6" ht="14.25">
      <c r="A17" s="69"/>
      <c r="B17" s="70"/>
      <c r="C17" s="70"/>
      <c r="D17" s="70"/>
      <c r="E17" s="70"/>
      <c r="F17" s="70"/>
    </row>
    <row r="18" spans="1:6" ht="14.25">
      <c r="A18" s="69"/>
      <c r="B18" s="70"/>
      <c r="C18" s="70"/>
      <c r="D18" s="70"/>
      <c r="E18" s="70"/>
      <c r="F18" s="70"/>
    </row>
    <row r="19" spans="1:6" ht="14.25">
      <c r="A19" s="69"/>
      <c r="B19" s="70"/>
      <c r="C19" s="70"/>
      <c r="D19" s="70"/>
      <c r="E19" s="70"/>
      <c r="F19" s="70"/>
    </row>
    <row r="20" spans="1:6" ht="14.25">
      <c r="A20" s="69"/>
      <c r="B20" s="70"/>
      <c r="C20" s="70"/>
      <c r="D20" s="70"/>
      <c r="E20" s="70"/>
      <c r="F20" s="70"/>
    </row>
    <row r="21" spans="1:6" ht="14.25">
      <c r="A21" s="69"/>
      <c r="B21" s="70"/>
      <c r="C21" s="70"/>
      <c r="D21" s="70"/>
      <c r="E21" s="70"/>
      <c r="F21" s="70"/>
    </row>
    <row r="22" spans="1:6" ht="14.25">
      <c r="A22" s="69"/>
      <c r="B22" s="70"/>
      <c r="C22" s="70"/>
      <c r="D22" s="70"/>
      <c r="E22" s="70"/>
      <c r="F22" s="70"/>
    </row>
    <row r="23" spans="1:6" ht="14.25">
      <c r="A23" s="69"/>
      <c r="B23" s="70"/>
      <c r="C23" s="70"/>
      <c r="D23" s="70"/>
      <c r="E23" s="70"/>
      <c r="F23" s="70"/>
    </row>
    <row r="24" spans="1:6" ht="14.25">
      <c r="A24" s="69"/>
      <c r="B24" s="70"/>
      <c r="C24" s="70"/>
      <c r="D24" s="70"/>
      <c r="E24" s="70"/>
      <c r="F24" s="70"/>
    </row>
    <row r="25" spans="1:6" ht="15" thickBot="1">
      <c r="A25" s="69"/>
      <c r="B25" s="70"/>
      <c r="C25" s="70"/>
      <c r="D25" s="70"/>
      <c r="E25" s="70"/>
      <c r="F25" s="70"/>
    </row>
    <row r="26" spans="1:6" ht="30.75" thickBot="1">
      <c r="A26" s="25" t="s">
        <v>77</v>
      </c>
      <c r="B26" s="18" t="s">
        <v>82</v>
      </c>
      <c r="C26" s="18" t="s">
        <v>64</v>
      </c>
      <c r="D26" s="74"/>
      <c r="E26" s="70"/>
      <c r="F26" s="70"/>
    </row>
    <row r="27" spans="1:6" ht="14.25">
      <c r="A27" s="27" t="s">
        <v>7</v>
      </c>
      <c r="B27" s="28">
        <v>-0.08345493267760995</v>
      </c>
      <c r="C27" s="65">
        <v>-0.07821181604344685</v>
      </c>
      <c r="D27" s="74"/>
      <c r="E27" s="70"/>
      <c r="F27" s="70"/>
    </row>
    <row r="28" spans="1:6" ht="14.25">
      <c r="A28" s="27" t="s">
        <v>6</v>
      </c>
      <c r="B28" s="28">
        <v>-0.05392620864816644</v>
      </c>
      <c r="C28" s="65">
        <v>-0.0007515023336830406</v>
      </c>
      <c r="D28" s="74"/>
      <c r="E28" s="70"/>
      <c r="F28" s="70"/>
    </row>
    <row r="29" spans="1:6" ht="14.25">
      <c r="A29" s="27" t="s">
        <v>5</v>
      </c>
      <c r="B29" s="28">
        <v>-0.05243275712474138</v>
      </c>
      <c r="C29" s="65">
        <v>0.09653431699661397</v>
      </c>
      <c r="D29" s="74"/>
      <c r="E29" s="70"/>
      <c r="F29" s="70"/>
    </row>
    <row r="30" spans="1:6" ht="28.5">
      <c r="A30" s="27" t="s">
        <v>110</v>
      </c>
      <c r="B30" s="28">
        <v>-0.03572084121964214</v>
      </c>
      <c r="C30" s="65">
        <v>0.03732285401681956</v>
      </c>
      <c r="D30" s="74"/>
      <c r="E30" s="70"/>
      <c r="F30" s="70"/>
    </row>
    <row r="31" spans="1:6" ht="14.25">
      <c r="A31" s="27" t="s">
        <v>120</v>
      </c>
      <c r="B31" s="28">
        <v>-0.03489601784964369</v>
      </c>
      <c r="C31" s="65">
        <v>-0.007209647859173884</v>
      </c>
      <c r="D31" s="74"/>
      <c r="E31" s="70"/>
      <c r="F31" s="70"/>
    </row>
    <row r="32" spans="1:6" ht="14.25">
      <c r="A32" s="27" t="s">
        <v>9</v>
      </c>
      <c r="B32" s="28">
        <v>-0.01622621743734287</v>
      </c>
      <c r="C32" s="65">
        <v>0.12499865336454175</v>
      </c>
      <c r="D32" s="74"/>
      <c r="E32" s="70"/>
      <c r="F32" s="70"/>
    </row>
    <row r="33" spans="1:6" ht="14.25">
      <c r="A33" s="27" t="s">
        <v>97</v>
      </c>
      <c r="B33" s="28">
        <v>-0.014877098835727853</v>
      </c>
      <c r="C33" s="65">
        <v>0.05718160054910415</v>
      </c>
      <c r="D33" s="74"/>
      <c r="E33" s="70"/>
      <c r="F33" s="70"/>
    </row>
    <row r="34" spans="1:6" ht="14.25">
      <c r="A34" s="27" t="s">
        <v>0</v>
      </c>
      <c r="B34" s="28">
        <v>0</v>
      </c>
      <c r="C34" s="65">
        <v>-0.02344737846178624</v>
      </c>
      <c r="D34" s="74"/>
      <c r="E34" s="70"/>
      <c r="F34" s="70"/>
    </row>
    <row r="35" spans="1:6" ht="14.25">
      <c r="A35" s="27" t="s">
        <v>121</v>
      </c>
      <c r="B35" s="28">
        <v>0.002482323934879238</v>
      </c>
      <c r="C35" s="65">
        <v>0.08863914572209919</v>
      </c>
      <c r="D35" s="74"/>
      <c r="E35" s="70"/>
      <c r="F35" s="70"/>
    </row>
    <row r="36" spans="1:6" ht="14.25">
      <c r="A36" s="27" t="s">
        <v>8</v>
      </c>
      <c r="B36" s="28">
        <v>0.07039815029158136</v>
      </c>
      <c r="C36" s="65">
        <v>0.18369311540746147</v>
      </c>
      <c r="D36" s="74"/>
      <c r="E36" s="70"/>
      <c r="F36" s="70"/>
    </row>
    <row r="37" spans="1:6" ht="15" thickBot="1">
      <c r="A37" s="75" t="s">
        <v>1</v>
      </c>
      <c r="B37" s="76">
        <v>0.09392079269622644</v>
      </c>
      <c r="C37" s="77">
        <v>0.12099112331566508</v>
      </c>
      <c r="D37" s="74"/>
      <c r="E37" s="70"/>
      <c r="F37" s="70"/>
    </row>
    <row r="38" spans="1:6" ht="14.25">
      <c r="A38" s="69"/>
      <c r="B38" s="70"/>
      <c r="C38" s="70"/>
      <c r="D38" s="74"/>
      <c r="E38" s="70"/>
      <c r="F38" s="70"/>
    </row>
    <row r="39" spans="1:6" ht="14.25">
      <c r="A39" s="69"/>
      <c r="B39" s="70"/>
      <c r="C39" s="70"/>
      <c r="D39" s="74"/>
      <c r="E39" s="70"/>
      <c r="F39" s="70"/>
    </row>
  </sheetData>
  <autoFilter ref="A26:C26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9" t="s">
        <v>105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30.75" thickBot="1">
      <c r="A2" s="15" t="s">
        <v>37</v>
      </c>
      <c r="B2" s="48" t="s">
        <v>22</v>
      </c>
      <c r="C2" s="18" t="s">
        <v>32</v>
      </c>
      <c r="D2" s="18" t="s">
        <v>33</v>
      </c>
      <c r="E2" s="17" t="s">
        <v>38</v>
      </c>
      <c r="F2" s="17" t="s">
        <v>59</v>
      </c>
      <c r="G2" s="17" t="s">
        <v>60</v>
      </c>
      <c r="H2" s="18" t="s">
        <v>61</v>
      </c>
      <c r="I2" s="18" t="s">
        <v>13</v>
      </c>
      <c r="J2" s="18" t="s">
        <v>14</v>
      </c>
    </row>
    <row r="3" spans="1:11" ht="14.25" customHeight="1">
      <c r="A3" s="21">
        <v>1</v>
      </c>
      <c r="B3" s="108" t="s">
        <v>76</v>
      </c>
      <c r="C3" s="109" t="s">
        <v>35</v>
      </c>
      <c r="D3" s="110" t="s">
        <v>34</v>
      </c>
      <c r="E3" s="111">
        <v>3429763.39</v>
      </c>
      <c r="F3" s="112">
        <v>164425</v>
      </c>
      <c r="G3" s="111">
        <v>20.8591</v>
      </c>
      <c r="H3" s="52">
        <v>100</v>
      </c>
      <c r="I3" s="108" t="s">
        <v>88</v>
      </c>
      <c r="J3" s="113" t="s">
        <v>69</v>
      </c>
      <c r="K3" s="49"/>
    </row>
    <row r="4" spans="1:11" ht="14.25" customHeight="1">
      <c r="A4" s="146">
        <v>2</v>
      </c>
      <c r="B4" s="170" t="s">
        <v>116</v>
      </c>
      <c r="C4" s="171" t="s">
        <v>35</v>
      </c>
      <c r="D4" s="172" t="s">
        <v>117</v>
      </c>
      <c r="E4" s="173">
        <v>3341302.12</v>
      </c>
      <c r="F4" s="174">
        <v>173506</v>
      </c>
      <c r="G4" s="173">
        <v>19.2576</v>
      </c>
      <c r="H4" s="175">
        <v>10</v>
      </c>
      <c r="I4" s="176" t="s">
        <v>118</v>
      </c>
      <c r="J4" s="177" t="s">
        <v>69</v>
      </c>
      <c r="K4" s="49"/>
    </row>
    <row r="5" spans="1:10" ht="15.75" thickBot="1">
      <c r="A5" s="190" t="s">
        <v>45</v>
      </c>
      <c r="B5" s="191"/>
      <c r="C5" s="114" t="s">
        <v>46</v>
      </c>
      <c r="D5" s="114" t="s">
        <v>46</v>
      </c>
      <c r="E5" s="96">
        <f>SUM(E3:E4)</f>
        <v>6771065.51</v>
      </c>
      <c r="F5" s="97">
        <f>SUM(F3:F4)</f>
        <v>337931</v>
      </c>
      <c r="G5" s="114" t="s">
        <v>46</v>
      </c>
      <c r="H5" s="114" t="s">
        <v>46</v>
      </c>
      <c r="I5" s="114" t="s">
        <v>46</v>
      </c>
      <c r="J5" s="114" t="s">
        <v>46</v>
      </c>
    </row>
    <row r="6" spans="1:10" ht="15" thickBot="1">
      <c r="A6" s="207"/>
      <c r="B6" s="207"/>
      <c r="C6" s="207"/>
      <c r="D6" s="207"/>
      <c r="E6" s="207"/>
      <c r="F6" s="207"/>
      <c r="G6" s="207"/>
      <c r="H6" s="207"/>
      <c r="I6" s="164"/>
      <c r="J6" s="164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0" customFormat="1" ht="16.5" thickBot="1">
      <c r="A1" s="205" t="s">
        <v>106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s="22" customFormat="1" ht="15.75" customHeight="1" thickBot="1">
      <c r="A2" s="196" t="s">
        <v>37</v>
      </c>
      <c r="B2" s="100"/>
      <c r="C2" s="101"/>
      <c r="D2" s="102"/>
      <c r="E2" s="198" t="s">
        <v>63</v>
      </c>
      <c r="F2" s="198"/>
      <c r="G2" s="198"/>
      <c r="H2" s="198"/>
      <c r="I2" s="198"/>
      <c r="J2" s="198"/>
      <c r="K2" s="198"/>
    </row>
    <row r="3" spans="1:11" s="22" customFormat="1" ht="60.75" thickBot="1">
      <c r="A3" s="197"/>
      <c r="B3" s="103" t="s">
        <v>22</v>
      </c>
      <c r="C3" s="26" t="s">
        <v>10</v>
      </c>
      <c r="D3" s="26" t="s">
        <v>11</v>
      </c>
      <c r="E3" s="17" t="s">
        <v>83</v>
      </c>
      <c r="F3" s="17" t="s">
        <v>92</v>
      </c>
      <c r="G3" s="17" t="s">
        <v>93</v>
      </c>
      <c r="H3" s="17" t="s">
        <v>81</v>
      </c>
      <c r="I3" s="17" t="s">
        <v>94</v>
      </c>
      <c r="J3" s="17" t="s">
        <v>47</v>
      </c>
      <c r="K3" s="18" t="s">
        <v>84</v>
      </c>
    </row>
    <row r="4" spans="1:11" s="22" customFormat="1" ht="14.25" collapsed="1">
      <c r="A4" s="21">
        <v>1</v>
      </c>
      <c r="B4" s="27" t="s">
        <v>76</v>
      </c>
      <c r="C4" s="104">
        <v>40555</v>
      </c>
      <c r="D4" s="104">
        <v>40626</v>
      </c>
      <c r="E4" s="98">
        <v>0.03327322983643266</v>
      </c>
      <c r="F4" s="98">
        <v>0.31716172867570935</v>
      </c>
      <c r="G4" s="98">
        <v>0.15474595600039853</v>
      </c>
      <c r="H4" s="98">
        <v>-0.7415847263293909</v>
      </c>
      <c r="I4" s="98">
        <v>0.1548674281221798</v>
      </c>
      <c r="J4" s="105">
        <v>-0.791409</v>
      </c>
      <c r="K4" s="122">
        <v>-0.12061412888766054</v>
      </c>
    </row>
    <row r="5" spans="1:11" s="22" customFormat="1" ht="14.25">
      <c r="A5" s="165">
        <v>2</v>
      </c>
      <c r="B5" s="178" t="s">
        <v>116</v>
      </c>
      <c r="C5" s="179">
        <v>41848</v>
      </c>
      <c r="D5" s="179">
        <v>42032</v>
      </c>
      <c r="E5" s="180">
        <v>-0.020388230985227684</v>
      </c>
      <c r="F5" s="180">
        <v>0.07282886636992147</v>
      </c>
      <c r="G5" s="180">
        <v>0.1048220074008206</v>
      </c>
      <c r="H5" s="180">
        <v>0.2900753642605929</v>
      </c>
      <c r="I5" s="180">
        <v>0.0732354334438654</v>
      </c>
      <c r="J5" s="181">
        <v>0.9257599999999999</v>
      </c>
      <c r="K5" s="182">
        <v>0.08172003427320096</v>
      </c>
    </row>
    <row r="6" spans="1:11" s="22" customFormat="1" ht="15.75" collapsed="1" thickBot="1">
      <c r="A6" s="165"/>
      <c r="B6" s="166" t="s">
        <v>96</v>
      </c>
      <c r="C6" s="167" t="s">
        <v>46</v>
      </c>
      <c r="D6" s="167" t="s">
        <v>46</v>
      </c>
      <c r="E6" s="168">
        <f>AVERAGE(E4:E5)</f>
        <v>0.006442499425602488</v>
      </c>
      <c r="F6" s="168">
        <f>AVERAGE(F4:F5)</f>
        <v>0.19499529752281541</v>
      </c>
      <c r="G6" s="168">
        <f>AVERAGE(G4:G5)</f>
        <v>0.12978398170060956</v>
      </c>
      <c r="H6" s="168">
        <f>AVERAGE(H4:H5)</f>
        <v>-0.225754681034399</v>
      </c>
      <c r="I6" s="168">
        <f>AVERAGE(I4:I5)</f>
        <v>0.1140514307830226</v>
      </c>
      <c r="J6" s="167" t="s">
        <v>46</v>
      </c>
      <c r="K6" s="168">
        <f>AVERAGE(K4:K5)</f>
        <v>-0.019447047307229792</v>
      </c>
    </row>
    <row r="7" spans="1:11" s="22" customFormat="1" ht="14.25" hidden="1">
      <c r="A7" s="210" t="s">
        <v>85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s="22" customFormat="1" ht="15" hidden="1" thickBot="1">
      <c r="A8" s="209" t="s">
        <v>86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</row>
    <row r="9" spans="3:4" s="22" customFormat="1" ht="15.75" customHeight="1" hidden="1">
      <c r="C9" s="64"/>
      <c r="D9" s="64"/>
    </row>
    <row r="10" spans="1:11" ht="15" thickBot="1">
      <c r="A10" s="208"/>
      <c r="B10" s="208"/>
      <c r="C10" s="208"/>
      <c r="D10" s="208"/>
      <c r="E10" s="208"/>
      <c r="F10" s="208"/>
      <c r="G10" s="208"/>
      <c r="H10" s="208"/>
      <c r="I10" s="169"/>
      <c r="J10" s="169"/>
      <c r="K10" s="169"/>
    </row>
    <row r="11" spans="2:5" ht="14.25">
      <c r="B11" s="29"/>
      <c r="C11" s="106"/>
      <c r="E11" s="106"/>
    </row>
    <row r="12" spans="5:6" ht="14.25">
      <c r="E12" s="106"/>
      <c r="F12" s="106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7"/>
  <sheetViews>
    <sheetView zoomScale="85" zoomScaleNormal="85" workbookViewId="0" topLeftCell="A1">
      <selection activeCell="D6" sqref="D6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201" t="s">
        <v>107</v>
      </c>
      <c r="B1" s="201"/>
      <c r="C1" s="201"/>
      <c r="D1" s="201"/>
      <c r="E1" s="201"/>
      <c r="F1" s="201"/>
      <c r="G1" s="201"/>
    </row>
    <row r="2" spans="1:7" s="29" customFormat="1" ht="15.75" customHeight="1" thickBot="1">
      <c r="A2" s="214" t="s">
        <v>37</v>
      </c>
      <c r="B2" s="88"/>
      <c r="C2" s="202" t="s">
        <v>23</v>
      </c>
      <c r="D2" s="211"/>
      <c r="E2" s="212" t="s">
        <v>62</v>
      </c>
      <c r="F2" s="213"/>
      <c r="G2" s="89"/>
    </row>
    <row r="3" spans="1:7" s="29" customFormat="1" ht="45.75" thickBot="1">
      <c r="A3" s="197"/>
      <c r="B3" s="35" t="s">
        <v>22</v>
      </c>
      <c r="C3" s="35" t="s">
        <v>48</v>
      </c>
      <c r="D3" s="35" t="s">
        <v>25</v>
      </c>
      <c r="E3" s="35" t="s">
        <v>26</v>
      </c>
      <c r="F3" s="35" t="s">
        <v>25</v>
      </c>
      <c r="G3" s="36" t="s">
        <v>90</v>
      </c>
    </row>
    <row r="4" spans="1:7" s="29" customFormat="1" ht="14.25">
      <c r="A4" s="21">
        <v>1</v>
      </c>
      <c r="B4" s="37" t="s">
        <v>76</v>
      </c>
      <c r="C4" s="38">
        <v>110.45647999999998</v>
      </c>
      <c r="D4" s="98">
        <v>0.03327697106502272</v>
      </c>
      <c r="E4" s="39">
        <v>0</v>
      </c>
      <c r="F4" s="98">
        <v>0</v>
      </c>
      <c r="G4" s="40">
        <v>0</v>
      </c>
    </row>
    <row r="5" spans="1:7" s="29" customFormat="1" ht="14.25">
      <c r="A5" s="146">
        <v>2</v>
      </c>
      <c r="B5" s="183" t="s">
        <v>116</v>
      </c>
      <c r="C5" s="157">
        <v>-69.55258000000008</v>
      </c>
      <c r="D5" s="184">
        <v>-0.020391539985564342</v>
      </c>
      <c r="E5" s="185">
        <v>0</v>
      </c>
      <c r="F5" s="184">
        <v>0</v>
      </c>
      <c r="G5" s="41">
        <v>0</v>
      </c>
    </row>
    <row r="6" spans="1:7" s="29" customFormat="1" ht="15.75" thickBot="1">
      <c r="A6" s="117"/>
      <c r="B6" s="90" t="s">
        <v>45</v>
      </c>
      <c r="C6" s="91">
        <v>40.90389999999991</v>
      </c>
      <c r="D6" s="95">
        <v>0.0060776995219881365</v>
      </c>
      <c r="E6" s="92">
        <v>0</v>
      </c>
      <c r="F6" s="95">
        <v>0</v>
      </c>
      <c r="G6" s="118">
        <v>0</v>
      </c>
    </row>
    <row r="7" spans="1:8" s="29" customFormat="1" ht="15" customHeight="1" thickBot="1">
      <c r="A7" s="192"/>
      <c r="B7" s="192"/>
      <c r="C7" s="192"/>
      <c r="D7" s="192"/>
      <c r="E7" s="192"/>
      <c r="F7" s="192"/>
      <c r="G7" s="192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79"/>
      <c r="C28" s="79"/>
      <c r="D28" s="80"/>
      <c r="E28" s="79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22</v>
      </c>
      <c r="C34" s="35" t="s">
        <v>51</v>
      </c>
      <c r="D34" s="35" t="s">
        <v>52</v>
      </c>
      <c r="E34" s="36" t="s">
        <v>49</v>
      </c>
    </row>
    <row r="35" spans="2:5" s="29" customFormat="1" ht="14.25">
      <c r="B35" s="37" t="str">
        <f aca="true" t="shared" si="0" ref="B35:D36">B4</f>
        <v>Індекс Української Біржі</v>
      </c>
      <c r="C35" s="38">
        <f t="shared" si="0"/>
        <v>110.45647999999998</v>
      </c>
      <c r="D35" s="155">
        <f t="shared" si="0"/>
        <v>0.03327697106502272</v>
      </c>
      <c r="E35" s="40">
        <f>G4</f>
        <v>0</v>
      </c>
    </row>
    <row r="36" spans="2:6" ht="14.25">
      <c r="B36" s="37" t="str">
        <f t="shared" si="0"/>
        <v>КІНТО-Голд</v>
      </c>
      <c r="C36" s="38">
        <f t="shared" si="0"/>
        <v>-69.55258000000008</v>
      </c>
      <c r="D36" s="155">
        <f t="shared" si="0"/>
        <v>-0.020391539985564342</v>
      </c>
      <c r="E36" s="40">
        <f>G5</f>
        <v>0</v>
      </c>
      <c r="F36" s="19"/>
    </row>
    <row r="37" spans="2:6" ht="14.25">
      <c r="B37" s="156"/>
      <c r="C37" s="157"/>
      <c r="D37" s="158"/>
      <c r="E37" s="159"/>
      <c r="F37" s="19"/>
    </row>
    <row r="38" spans="2:6" ht="14.25">
      <c r="B38" s="29"/>
      <c r="C38" s="160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5" sqref="A5:B10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22</v>
      </c>
      <c r="B1" s="67" t="s">
        <v>79</v>
      </c>
      <c r="C1" s="10"/>
      <c r="D1" s="10"/>
    </row>
    <row r="2" spans="1:4" ht="14.25">
      <c r="A2" s="27" t="s">
        <v>116</v>
      </c>
      <c r="B2" s="139">
        <v>-0.020388230985227684</v>
      </c>
      <c r="C2" s="10"/>
      <c r="D2" s="10"/>
    </row>
    <row r="3" spans="1:4" ht="14.25">
      <c r="A3" s="27" t="s">
        <v>76</v>
      </c>
      <c r="B3" s="140">
        <v>0.03327322983643266</v>
      </c>
      <c r="C3" s="10"/>
      <c r="D3" s="10"/>
    </row>
    <row r="4" spans="1:4" ht="14.25">
      <c r="A4" s="27" t="s">
        <v>27</v>
      </c>
      <c r="B4" s="140">
        <v>0.006442499425602488</v>
      </c>
      <c r="C4" s="10"/>
      <c r="D4" s="10"/>
    </row>
    <row r="5" spans="1:4" ht="14.25">
      <c r="A5" s="27" t="s">
        <v>1</v>
      </c>
      <c r="B5" s="140">
        <v>0.09392079269622644</v>
      </c>
      <c r="C5" s="10"/>
      <c r="D5" s="10"/>
    </row>
    <row r="6" spans="1:4" ht="14.25">
      <c r="A6" s="27" t="s">
        <v>0</v>
      </c>
      <c r="B6" s="140">
        <v>0</v>
      </c>
      <c r="C6" s="10"/>
      <c r="D6" s="10"/>
    </row>
    <row r="7" spans="1:4" ht="14.25">
      <c r="A7" s="27" t="s">
        <v>28</v>
      </c>
      <c r="B7" s="140">
        <v>-0.026410108137966404</v>
      </c>
      <c r="C7" s="10"/>
      <c r="D7" s="10"/>
    </row>
    <row r="8" spans="1:4" ht="14.25">
      <c r="A8" s="27" t="s">
        <v>29</v>
      </c>
      <c r="B8" s="140">
        <v>9.041095890394146E-06</v>
      </c>
      <c r="C8" s="10"/>
      <c r="D8" s="10"/>
    </row>
    <row r="9" spans="1:4" ht="14.25">
      <c r="A9" s="27" t="s">
        <v>30</v>
      </c>
      <c r="B9" s="140">
        <v>0.016273972602739724</v>
      </c>
      <c r="C9" s="10"/>
      <c r="D9" s="10"/>
    </row>
    <row r="10" spans="1:4" ht="15" thickBot="1">
      <c r="A10" s="75" t="s">
        <v>98</v>
      </c>
      <c r="B10" s="141">
        <v>-0.018623439507209016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9" t="s">
        <v>99</v>
      </c>
      <c r="B1" s="189"/>
      <c r="C1" s="189"/>
      <c r="D1" s="189"/>
      <c r="E1" s="189"/>
      <c r="F1" s="189"/>
      <c r="G1" s="189"/>
      <c r="H1" s="189"/>
      <c r="I1" s="13"/>
    </row>
    <row r="2" spans="1:9" ht="30.75" thickBot="1">
      <c r="A2" s="15" t="s">
        <v>37</v>
      </c>
      <c r="B2" s="16" t="s">
        <v>80</v>
      </c>
      <c r="C2" s="17" t="s">
        <v>38</v>
      </c>
      <c r="D2" s="17" t="s">
        <v>39</v>
      </c>
      <c r="E2" s="17" t="s">
        <v>40</v>
      </c>
      <c r="F2" s="17" t="s">
        <v>12</v>
      </c>
      <c r="G2" s="17" t="s">
        <v>13</v>
      </c>
      <c r="H2" s="18" t="s">
        <v>14</v>
      </c>
      <c r="I2" s="19"/>
    </row>
    <row r="3" spans="1:9" ht="14.25">
      <c r="A3" s="21">
        <v>1</v>
      </c>
      <c r="B3" s="81" t="s">
        <v>17</v>
      </c>
      <c r="C3" s="82">
        <v>71330460.62</v>
      </c>
      <c r="D3" s="83">
        <v>12015</v>
      </c>
      <c r="E3" s="82">
        <v>5936.78</v>
      </c>
      <c r="F3" s="83">
        <v>1000</v>
      </c>
      <c r="G3" s="81" t="s">
        <v>18</v>
      </c>
      <c r="H3" s="84" t="s">
        <v>44</v>
      </c>
      <c r="I3" s="19"/>
    </row>
    <row r="4" spans="1:9" ht="14.25">
      <c r="A4" s="21">
        <v>2</v>
      </c>
      <c r="B4" s="81" t="s">
        <v>68</v>
      </c>
      <c r="C4" s="82">
        <v>22561516.69</v>
      </c>
      <c r="D4" s="83">
        <v>44688</v>
      </c>
      <c r="E4" s="82">
        <v>504.8675</v>
      </c>
      <c r="F4" s="83">
        <v>100</v>
      </c>
      <c r="G4" s="81" t="s">
        <v>88</v>
      </c>
      <c r="H4" s="84" t="s">
        <v>69</v>
      </c>
      <c r="I4" s="19"/>
    </row>
    <row r="5" spans="1:9" ht="14.25" customHeight="1">
      <c r="A5" s="21">
        <v>3</v>
      </c>
      <c r="B5" s="81" t="s">
        <v>54</v>
      </c>
      <c r="C5" s="82">
        <v>10547964.93</v>
      </c>
      <c r="D5" s="83">
        <v>7348761</v>
      </c>
      <c r="E5" s="82">
        <v>1.44</v>
      </c>
      <c r="F5" s="83">
        <v>1</v>
      </c>
      <c r="G5" s="81" t="s">
        <v>18</v>
      </c>
      <c r="H5" s="84" t="s">
        <v>44</v>
      </c>
      <c r="I5" s="19"/>
    </row>
    <row r="6" spans="1:9" ht="14.25">
      <c r="A6" s="21">
        <v>4</v>
      </c>
      <c r="B6" s="81" t="s">
        <v>72</v>
      </c>
      <c r="C6" s="82">
        <v>8954318.85</v>
      </c>
      <c r="D6" s="83">
        <v>8445</v>
      </c>
      <c r="E6" s="82">
        <v>1060.3101</v>
      </c>
      <c r="F6" s="83">
        <v>1000</v>
      </c>
      <c r="G6" s="81" t="s">
        <v>16</v>
      </c>
      <c r="H6" s="84" t="s">
        <v>42</v>
      </c>
      <c r="I6" s="19"/>
    </row>
    <row r="7" spans="1:9" ht="14.25" customHeight="1">
      <c r="A7" s="21">
        <v>5</v>
      </c>
      <c r="B7" s="81" t="s">
        <v>73</v>
      </c>
      <c r="C7" s="82">
        <v>6113213.5</v>
      </c>
      <c r="D7" s="83">
        <v>1085</v>
      </c>
      <c r="E7" s="82">
        <v>5634.2982</v>
      </c>
      <c r="F7" s="83">
        <v>1000</v>
      </c>
      <c r="G7" s="81" t="s">
        <v>16</v>
      </c>
      <c r="H7" s="84" t="s">
        <v>42</v>
      </c>
      <c r="I7" s="19"/>
    </row>
    <row r="8" spans="1:9" ht="14.25">
      <c r="A8" s="21">
        <v>6</v>
      </c>
      <c r="B8" s="81" t="s">
        <v>58</v>
      </c>
      <c r="C8" s="82">
        <v>5670201.78</v>
      </c>
      <c r="D8" s="83">
        <v>1256</v>
      </c>
      <c r="E8" s="82">
        <v>4514.49</v>
      </c>
      <c r="F8" s="83">
        <v>1000</v>
      </c>
      <c r="G8" s="81" t="s">
        <v>41</v>
      </c>
      <c r="H8" s="84" t="s">
        <v>57</v>
      </c>
      <c r="I8" s="19"/>
    </row>
    <row r="9" spans="1:9" ht="14.25">
      <c r="A9" s="21">
        <v>7</v>
      </c>
      <c r="B9" s="81" t="s">
        <v>95</v>
      </c>
      <c r="C9" s="82">
        <v>4636369.09</v>
      </c>
      <c r="D9" s="83">
        <v>16481</v>
      </c>
      <c r="E9" s="82">
        <v>281.316</v>
      </c>
      <c r="F9" s="83">
        <v>100</v>
      </c>
      <c r="G9" s="81" t="s">
        <v>88</v>
      </c>
      <c r="H9" s="84" t="s">
        <v>69</v>
      </c>
      <c r="I9" s="19"/>
    </row>
    <row r="10" spans="1:9" ht="14.25">
      <c r="A10" s="21">
        <v>8</v>
      </c>
      <c r="B10" s="81" t="s">
        <v>56</v>
      </c>
      <c r="C10" s="82">
        <v>4349671.91</v>
      </c>
      <c r="D10" s="83">
        <v>675</v>
      </c>
      <c r="E10" s="82">
        <v>6443.96</v>
      </c>
      <c r="F10" s="83">
        <v>1000</v>
      </c>
      <c r="G10" s="81" t="s">
        <v>15</v>
      </c>
      <c r="H10" s="84" t="s">
        <v>57</v>
      </c>
      <c r="I10" s="19"/>
    </row>
    <row r="11" spans="1:9" ht="14.25">
      <c r="A11" s="21">
        <v>9</v>
      </c>
      <c r="B11" s="81" t="s">
        <v>55</v>
      </c>
      <c r="C11" s="82">
        <v>2801254.44</v>
      </c>
      <c r="D11" s="83">
        <v>2566</v>
      </c>
      <c r="E11" s="82">
        <v>1091.6814</v>
      </c>
      <c r="F11" s="83">
        <v>1000</v>
      </c>
      <c r="G11" s="81" t="s">
        <v>71</v>
      </c>
      <c r="H11" s="84" t="s">
        <v>78</v>
      </c>
      <c r="I11" s="19"/>
    </row>
    <row r="12" spans="1:9" ht="14.25">
      <c r="A12" s="21">
        <v>10</v>
      </c>
      <c r="B12" s="81" t="s">
        <v>75</v>
      </c>
      <c r="C12" s="82">
        <v>1644484.16</v>
      </c>
      <c r="D12" s="83">
        <v>529</v>
      </c>
      <c r="E12" s="82">
        <v>3108.6657</v>
      </c>
      <c r="F12" s="83">
        <v>1000</v>
      </c>
      <c r="G12" s="81" t="s">
        <v>16</v>
      </c>
      <c r="H12" s="84" t="s">
        <v>42</v>
      </c>
      <c r="I12" s="19"/>
    </row>
    <row r="13" spans="1:9" ht="14.25">
      <c r="A13" s="21">
        <v>11</v>
      </c>
      <c r="B13" s="81" t="s">
        <v>65</v>
      </c>
      <c r="C13" s="82">
        <v>1613903.84</v>
      </c>
      <c r="D13" s="83">
        <v>944</v>
      </c>
      <c r="E13" s="82">
        <v>1709.6439</v>
      </c>
      <c r="F13" s="83">
        <v>1000</v>
      </c>
      <c r="G13" s="81" t="s">
        <v>66</v>
      </c>
      <c r="H13" s="84" t="s">
        <v>67</v>
      </c>
      <c r="I13" s="19"/>
    </row>
    <row r="14" spans="1:9" ht="14.25">
      <c r="A14" s="21">
        <v>12</v>
      </c>
      <c r="B14" s="81" t="s">
        <v>70</v>
      </c>
      <c r="C14" s="82">
        <v>1610125.72</v>
      </c>
      <c r="D14" s="83">
        <v>3253</v>
      </c>
      <c r="E14" s="82">
        <v>494.9664</v>
      </c>
      <c r="F14" s="83">
        <v>1000</v>
      </c>
      <c r="G14" s="81" t="s">
        <v>88</v>
      </c>
      <c r="H14" s="84" t="s">
        <v>69</v>
      </c>
      <c r="I14" s="19"/>
    </row>
    <row r="15" spans="1:9" ht="14.25">
      <c r="A15" s="21">
        <v>13</v>
      </c>
      <c r="B15" s="81" t="s">
        <v>74</v>
      </c>
      <c r="C15" s="82">
        <v>1605252.34</v>
      </c>
      <c r="D15" s="83">
        <v>366</v>
      </c>
      <c r="E15" s="82">
        <v>4385.9354</v>
      </c>
      <c r="F15" s="83">
        <v>1000</v>
      </c>
      <c r="G15" s="81" t="s">
        <v>16</v>
      </c>
      <c r="H15" s="84" t="s">
        <v>42</v>
      </c>
      <c r="I15" s="19"/>
    </row>
    <row r="16" spans="1:9" ht="14.25">
      <c r="A16" s="21">
        <v>14</v>
      </c>
      <c r="B16" s="81" t="s">
        <v>108</v>
      </c>
      <c r="C16" s="82">
        <v>1005442.8201</v>
      </c>
      <c r="D16" s="83">
        <v>953</v>
      </c>
      <c r="E16" s="82">
        <v>1055.0292</v>
      </c>
      <c r="F16" s="83">
        <v>1000</v>
      </c>
      <c r="G16" s="81" t="s">
        <v>19</v>
      </c>
      <c r="H16" s="84" t="s">
        <v>31</v>
      </c>
      <c r="I16" s="19"/>
    </row>
    <row r="17" spans="1:9" ht="14.25">
      <c r="A17" s="21">
        <v>15</v>
      </c>
      <c r="B17" s="81" t="s">
        <v>21</v>
      </c>
      <c r="C17" s="82">
        <v>793806.86</v>
      </c>
      <c r="D17" s="83">
        <v>7881</v>
      </c>
      <c r="E17" s="82">
        <v>100.7241</v>
      </c>
      <c r="F17" s="83">
        <v>100</v>
      </c>
      <c r="G17" s="81" t="s">
        <v>43</v>
      </c>
      <c r="H17" s="84" t="s">
        <v>91</v>
      </c>
      <c r="I17" s="19"/>
    </row>
    <row r="18" spans="1:9" ht="14.25">
      <c r="A18" s="21">
        <v>16</v>
      </c>
      <c r="B18" s="81" t="s">
        <v>112</v>
      </c>
      <c r="C18" s="82">
        <v>317964.64</v>
      </c>
      <c r="D18" s="83">
        <v>22187</v>
      </c>
      <c r="E18" s="82">
        <v>14.33112</v>
      </c>
      <c r="F18" s="83">
        <v>100</v>
      </c>
      <c r="G18" s="81" t="s">
        <v>113</v>
      </c>
      <c r="H18" s="84" t="s">
        <v>114</v>
      </c>
      <c r="I18" s="19"/>
    </row>
    <row r="19" spans="1:8" ht="15" customHeight="1" thickBot="1">
      <c r="A19" s="190" t="s">
        <v>45</v>
      </c>
      <c r="B19" s="191"/>
      <c r="C19" s="96">
        <f>SUM(C3:C18)</f>
        <v>145555952.1901</v>
      </c>
      <c r="D19" s="97">
        <f>SUM(D3:D18)</f>
        <v>7472085</v>
      </c>
      <c r="E19" s="56" t="s">
        <v>46</v>
      </c>
      <c r="F19" s="56" t="s">
        <v>46</v>
      </c>
      <c r="G19" s="56" t="s">
        <v>46</v>
      </c>
      <c r="H19" s="56" t="s">
        <v>46</v>
      </c>
    </row>
    <row r="20" spans="1:8" ht="15" customHeight="1">
      <c r="A20" s="193" t="s">
        <v>89</v>
      </c>
      <c r="B20" s="193"/>
      <c r="C20" s="193"/>
      <c r="D20" s="193"/>
      <c r="E20" s="193"/>
      <c r="F20" s="193"/>
      <c r="G20" s="193"/>
      <c r="H20" s="193"/>
    </row>
    <row r="21" spans="1:8" ht="15" customHeight="1" thickBot="1">
      <c r="A21" s="192"/>
      <c r="B21" s="192"/>
      <c r="C21" s="192"/>
      <c r="D21" s="192"/>
      <c r="E21" s="192"/>
      <c r="F21" s="192"/>
      <c r="G21" s="192"/>
      <c r="H21" s="192"/>
    </row>
    <row r="23" spans="2:4" ht="14.25">
      <c r="B23" s="20" t="s">
        <v>50</v>
      </c>
      <c r="C23" s="23">
        <f>C19-SUM(C3:C12)</f>
        <v>6946496.220100015</v>
      </c>
      <c r="D23" s="129">
        <f>C23/$C$19</f>
        <v>0.04772388978657296</v>
      </c>
    </row>
    <row r="24" spans="2:8" ht="14.25">
      <c r="B24" s="81" t="str">
        <f aca="true" t="shared" si="0" ref="B24:C30">B3</f>
        <v>ОТП Класичний</v>
      </c>
      <c r="C24" s="82">
        <f t="shared" si="0"/>
        <v>71330460.62</v>
      </c>
      <c r="D24" s="129">
        <f>C24/$C$19</f>
        <v>0.49005526429342094</v>
      </c>
      <c r="H24" s="19"/>
    </row>
    <row r="25" spans="2:8" ht="14.25">
      <c r="B25" s="81" t="str">
        <f t="shared" si="0"/>
        <v>КІНТО-Класичний</v>
      </c>
      <c r="C25" s="82">
        <f t="shared" si="0"/>
        <v>22561516.69</v>
      </c>
      <c r="D25" s="129">
        <f aca="true" t="shared" si="1" ref="D25:D33">C25/$C$19</f>
        <v>0.15500236404303172</v>
      </c>
      <c r="H25" s="19"/>
    </row>
    <row r="26" spans="2:8" ht="14.25">
      <c r="B26" s="81" t="str">
        <f t="shared" si="0"/>
        <v>ОТП Фонд Акцій</v>
      </c>
      <c r="C26" s="82">
        <f t="shared" si="0"/>
        <v>10547964.93</v>
      </c>
      <c r="D26" s="129">
        <f t="shared" si="1"/>
        <v>0.07246673716389194</v>
      </c>
      <c r="H26" s="19"/>
    </row>
    <row r="27" spans="2:8" ht="14.25">
      <c r="B27" s="81" t="str">
        <f t="shared" si="0"/>
        <v>УНІВЕР.УА/Ярослав Мудрий: Фонд Акцiй</v>
      </c>
      <c r="C27" s="82">
        <f t="shared" si="0"/>
        <v>8954318.85</v>
      </c>
      <c r="D27" s="129">
        <f t="shared" si="1"/>
        <v>0.061518053472010656</v>
      </c>
      <c r="H27" s="19"/>
    </row>
    <row r="28" spans="2:8" ht="14.25">
      <c r="B28" s="81" t="str">
        <f t="shared" si="0"/>
        <v>УНIВЕР.УА/Михайло Грушевський: Фонд Державних Паперiв</v>
      </c>
      <c r="C28" s="82">
        <f t="shared" si="0"/>
        <v>6113213.5</v>
      </c>
      <c r="D28" s="129">
        <f t="shared" si="1"/>
        <v>0.04199906227136612</v>
      </c>
      <c r="H28" s="19"/>
    </row>
    <row r="29" spans="2:8" ht="14.25">
      <c r="B29" s="81" t="str">
        <f t="shared" si="0"/>
        <v>Альтус-Депозит</v>
      </c>
      <c r="C29" s="82">
        <f t="shared" si="0"/>
        <v>5670201.78</v>
      </c>
      <c r="D29" s="129">
        <f t="shared" si="1"/>
        <v>0.038955478595575146</v>
      </c>
      <c r="H29" s="19"/>
    </row>
    <row r="30" spans="2:8" ht="14.25">
      <c r="B30" s="81" t="str">
        <f t="shared" si="0"/>
        <v>КІНТО-Казначейський</v>
      </c>
      <c r="C30" s="82">
        <f t="shared" si="0"/>
        <v>4636369.09</v>
      </c>
      <c r="D30" s="129">
        <f t="shared" si="1"/>
        <v>0.031852830614201036</v>
      </c>
      <c r="H30" s="19"/>
    </row>
    <row r="31" spans="2:8" ht="14.25">
      <c r="B31" s="81" t="str">
        <f aca="true" t="shared" si="2" ref="B31:C33">B10</f>
        <v>Альтус-Збалансований</v>
      </c>
      <c r="C31" s="82">
        <f t="shared" si="2"/>
        <v>4349671.91</v>
      </c>
      <c r="D31" s="129">
        <f t="shared" si="1"/>
        <v>0.029883160699050018</v>
      </c>
      <c r="H31" s="19"/>
    </row>
    <row r="32" spans="2:4" ht="14.25">
      <c r="B32" s="81" t="str">
        <f t="shared" si="2"/>
        <v>Софіївський</v>
      </c>
      <c r="C32" s="82">
        <f t="shared" si="2"/>
        <v>2801254.44</v>
      </c>
      <c r="D32" s="129">
        <f t="shared" si="1"/>
        <v>0.019245207068835535</v>
      </c>
    </row>
    <row r="33" spans="2:4" ht="14.25">
      <c r="B33" s="81" t="str">
        <f t="shared" si="2"/>
        <v>УНІВЕР.УА/Володимир Великий: Фонд Збалансований</v>
      </c>
      <c r="C33" s="82">
        <f t="shared" si="2"/>
        <v>1644484.16</v>
      </c>
      <c r="D33" s="129">
        <f t="shared" si="1"/>
        <v>0.011297951992043987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95" t="s">
        <v>100</v>
      </c>
      <c r="B1" s="195"/>
      <c r="C1" s="195"/>
      <c r="D1" s="195"/>
      <c r="E1" s="195"/>
      <c r="F1" s="195"/>
      <c r="G1" s="195"/>
      <c r="H1" s="195"/>
      <c r="I1" s="195"/>
      <c r="J1" s="99"/>
    </row>
    <row r="2" spans="1:11" s="20" customFormat="1" ht="15.75" customHeight="1" thickBot="1">
      <c r="A2" s="196" t="s">
        <v>37</v>
      </c>
      <c r="B2" s="100"/>
      <c r="C2" s="101"/>
      <c r="D2" s="102"/>
      <c r="E2" s="198" t="s">
        <v>63</v>
      </c>
      <c r="F2" s="198"/>
      <c r="G2" s="198"/>
      <c r="H2" s="198"/>
      <c r="I2" s="198"/>
      <c r="J2" s="198"/>
      <c r="K2" s="198"/>
    </row>
    <row r="3" spans="1:11" s="22" customFormat="1" ht="60.75" thickBot="1">
      <c r="A3" s="197"/>
      <c r="B3" s="103" t="s">
        <v>22</v>
      </c>
      <c r="C3" s="26" t="s">
        <v>10</v>
      </c>
      <c r="D3" s="26" t="s">
        <v>11</v>
      </c>
      <c r="E3" s="17" t="s">
        <v>83</v>
      </c>
      <c r="F3" s="17" t="s">
        <v>92</v>
      </c>
      <c r="G3" s="17" t="s">
        <v>93</v>
      </c>
      <c r="H3" s="17" t="s">
        <v>81</v>
      </c>
      <c r="I3" s="17" t="s">
        <v>94</v>
      </c>
      <c r="J3" s="17" t="s">
        <v>47</v>
      </c>
      <c r="K3" s="18" t="s">
        <v>84</v>
      </c>
    </row>
    <row r="4" spans="1:11" s="20" customFormat="1" ht="14.25" collapsed="1">
      <c r="A4" s="21">
        <v>1</v>
      </c>
      <c r="B4" s="147" t="s">
        <v>68</v>
      </c>
      <c r="C4" s="148">
        <v>38118</v>
      </c>
      <c r="D4" s="148">
        <v>38182</v>
      </c>
      <c r="E4" s="149">
        <v>0.028239401925018948</v>
      </c>
      <c r="F4" s="149">
        <v>0.030568561818504092</v>
      </c>
      <c r="G4" s="149">
        <v>0.06068500417576428</v>
      </c>
      <c r="H4" s="149">
        <v>-0.2789448923616771</v>
      </c>
      <c r="I4" s="149">
        <v>0.03859271399561082</v>
      </c>
      <c r="J4" s="150">
        <v>4.04867500000023</v>
      </c>
      <c r="K4" s="122">
        <v>0.08949198608255937</v>
      </c>
    </row>
    <row r="5" spans="1:11" s="20" customFormat="1" ht="14.25" collapsed="1">
      <c r="A5" s="21">
        <v>2</v>
      </c>
      <c r="B5" s="147" t="s">
        <v>56</v>
      </c>
      <c r="C5" s="148">
        <v>38828</v>
      </c>
      <c r="D5" s="148">
        <v>39028</v>
      </c>
      <c r="E5" s="149">
        <v>0.008072136112639017</v>
      </c>
      <c r="F5" s="149">
        <v>0.020550505210587655</v>
      </c>
      <c r="G5" s="149">
        <v>0.03697672098345528</v>
      </c>
      <c r="H5" s="149">
        <v>0.08290200717909957</v>
      </c>
      <c r="I5" s="149" t="s">
        <v>20</v>
      </c>
      <c r="J5" s="150">
        <v>5.443960000000701</v>
      </c>
      <c r="K5" s="123">
        <v>0.11898619565856139</v>
      </c>
    </row>
    <row r="6" spans="1:11" s="20" customFormat="1" ht="14.25" collapsed="1">
      <c r="A6" s="21">
        <v>3</v>
      </c>
      <c r="B6" s="147" t="s">
        <v>75</v>
      </c>
      <c r="C6" s="148">
        <v>38919</v>
      </c>
      <c r="D6" s="148">
        <v>39092</v>
      </c>
      <c r="E6" s="149">
        <v>0.008478521412564666</v>
      </c>
      <c r="F6" s="149">
        <v>0.018561970695833985</v>
      </c>
      <c r="G6" s="149">
        <v>0.11961206186330342</v>
      </c>
      <c r="H6" s="149">
        <v>0.0329538749622964</v>
      </c>
      <c r="I6" s="149">
        <v>0.1421279194448115</v>
      </c>
      <c r="J6" s="150">
        <v>2.108665700001617</v>
      </c>
      <c r="K6" s="123">
        <v>0.07161804892150458</v>
      </c>
    </row>
    <row r="7" spans="1:11" s="20" customFormat="1" ht="14.25" collapsed="1">
      <c r="A7" s="21">
        <v>4</v>
      </c>
      <c r="B7" s="147" t="s">
        <v>72</v>
      </c>
      <c r="C7" s="148">
        <v>38919</v>
      </c>
      <c r="D7" s="148">
        <v>39092</v>
      </c>
      <c r="E7" s="149">
        <v>-0.001880244060575187</v>
      </c>
      <c r="F7" s="149">
        <v>0.000378428213855031</v>
      </c>
      <c r="G7" s="149">
        <v>-0.014586617854623452</v>
      </c>
      <c r="H7" s="149">
        <v>0.1915686224486215</v>
      </c>
      <c r="I7" s="149">
        <v>0.0011185629517449502</v>
      </c>
      <c r="J7" s="150">
        <v>0.06031150000006669</v>
      </c>
      <c r="K7" s="123">
        <v>0.0035778803752912758</v>
      </c>
    </row>
    <row r="8" spans="1:11" s="20" customFormat="1" ht="14.25" collapsed="1">
      <c r="A8" s="21">
        <v>5</v>
      </c>
      <c r="B8" s="147" t="s">
        <v>17</v>
      </c>
      <c r="C8" s="148">
        <v>39413</v>
      </c>
      <c r="D8" s="148">
        <v>39589</v>
      </c>
      <c r="E8" s="149" t="s">
        <v>20</v>
      </c>
      <c r="F8" s="149">
        <v>0.049984436238541985</v>
      </c>
      <c r="G8" s="149">
        <v>0.09265755502104178</v>
      </c>
      <c r="H8" s="149">
        <v>0.14983014343825585</v>
      </c>
      <c r="I8" s="149">
        <v>0.07913593217740744</v>
      </c>
      <c r="J8" s="150">
        <v>4.9367800000008195</v>
      </c>
      <c r="K8" s="123">
        <v>0.1257654198334417</v>
      </c>
    </row>
    <row r="9" spans="1:11" s="20" customFormat="1" ht="14.25" collapsed="1">
      <c r="A9" s="21">
        <v>6</v>
      </c>
      <c r="B9" s="147" t="s">
        <v>108</v>
      </c>
      <c r="C9" s="148">
        <v>39429</v>
      </c>
      <c r="D9" s="148">
        <v>39618</v>
      </c>
      <c r="E9" s="149">
        <v>0.002190985337390483</v>
      </c>
      <c r="F9" s="149">
        <v>-0.03381967947689546</v>
      </c>
      <c r="G9" s="149">
        <v>-0.03003115122735789</v>
      </c>
      <c r="H9" s="149">
        <v>0.0031526646753679</v>
      </c>
      <c r="I9" s="149">
        <v>-0.029221286793620682</v>
      </c>
      <c r="J9" s="150">
        <v>0.055029200000030976</v>
      </c>
      <c r="K9" s="123">
        <v>0.0035881186171926593</v>
      </c>
    </row>
    <row r="10" spans="1:11" s="20" customFormat="1" ht="14.25" collapsed="1">
      <c r="A10" s="21">
        <v>7</v>
      </c>
      <c r="B10" s="147" t="s">
        <v>21</v>
      </c>
      <c r="C10" s="148">
        <v>39560</v>
      </c>
      <c r="D10" s="148">
        <v>39770</v>
      </c>
      <c r="E10" s="149">
        <v>-0.017308596638712204</v>
      </c>
      <c r="F10" s="149">
        <v>-0.015486494279754348</v>
      </c>
      <c r="G10" s="149">
        <v>0.07084148852806016</v>
      </c>
      <c r="H10" s="149">
        <v>-0.17466931168168898</v>
      </c>
      <c r="I10" s="149">
        <v>0.10825634976852982</v>
      </c>
      <c r="J10" s="150">
        <v>0.007240999999953646</v>
      </c>
      <c r="K10" s="123">
        <v>0.0004963436178397895</v>
      </c>
    </row>
    <row r="11" spans="1:11" s="20" customFormat="1" ht="14.25" collapsed="1">
      <c r="A11" s="21">
        <v>8</v>
      </c>
      <c r="B11" s="147" t="s">
        <v>70</v>
      </c>
      <c r="C11" s="148">
        <v>39884</v>
      </c>
      <c r="D11" s="148">
        <v>40001</v>
      </c>
      <c r="E11" s="149">
        <v>0.008941458873511499</v>
      </c>
      <c r="F11" s="149">
        <v>0.019074666801692564</v>
      </c>
      <c r="G11" s="149">
        <v>-0.006856366633959499</v>
      </c>
      <c r="H11" s="149">
        <v>-0.6588318809959091</v>
      </c>
      <c r="I11" s="149">
        <v>-0.005578980169450465</v>
      </c>
      <c r="J11" s="150">
        <v>-0.5050336000000846</v>
      </c>
      <c r="K11" s="123">
        <v>-0.04931235021864977</v>
      </c>
    </row>
    <row r="12" spans="1:11" s="20" customFormat="1" ht="14.25" collapsed="1">
      <c r="A12" s="21">
        <v>9</v>
      </c>
      <c r="B12" s="147" t="s">
        <v>112</v>
      </c>
      <c r="C12" s="148">
        <v>40031</v>
      </c>
      <c r="D12" s="148">
        <v>40129</v>
      </c>
      <c r="E12" s="149">
        <v>-0.013070797167126669</v>
      </c>
      <c r="F12" s="149">
        <v>-0.6129187521076258</v>
      </c>
      <c r="G12" s="149">
        <v>-0.14335413112531026</v>
      </c>
      <c r="H12" s="149">
        <v>-0.7678576490596152</v>
      </c>
      <c r="I12" s="149">
        <v>-0.7510968770570223</v>
      </c>
      <c r="J12" s="150">
        <v>-0.8566887999999998</v>
      </c>
      <c r="K12" s="123">
        <v>-0.13351476677537377</v>
      </c>
    </row>
    <row r="13" spans="1:11" s="20" customFormat="1" ht="14.25">
      <c r="A13" s="21">
        <v>10</v>
      </c>
      <c r="B13" s="147" t="s">
        <v>54</v>
      </c>
      <c r="C13" s="148">
        <v>40253</v>
      </c>
      <c r="D13" s="148">
        <v>40366</v>
      </c>
      <c r="E13" s="149" t="s">
        <v>20</v>
      </c>
      <c r="F13" s="149">
        <v>0.11627906976750024</v>
      </c>
      <c r="G13" s="149">
        <v>0.10769230769225757</v>
      </c>
      <c r="H13" s="149">
        <v>-0.28358208955227415</v>
      </c>
      <c r="I13" s="149">
        <v>0.08270676691735801</v>
      </c>
      <c r="J13" s="150">
        <v>0.4400000000000446</v>
      </c>
      <c r="K13" s="123">
        <v>0.028654777689278044</v>
      </c>
    </row>
    <row r="14" spans="1:11" s="20" customFormat="1" ht="14.25">
      <c r="A14" s="21">
        <v>11</v>
      </c>
      <c r="B14" s="147" t="s">
        <v>55</v>
      </c>
      <c r="C14" s="148">
        <v>40114</v>
      </c>
      <c r="D14" s="148">
        <v>40401</v>
      </c>
      <c r="E14" s="149">
        <v>-0.023710982763406885</v>
      </c>
      <c r="F14" s="149">
        <v>-0.03574806141606557</v>
      </c>
      <c r="G14" s="149">
        <v>0.129072206830241</v>
      </c>
      <c r="H14" s="149">
        <v>-0.3182378449329025</v>
      </c>
      <c r="I14" s="149">
        <v>0.1389903909807222</v>
      </c>
      <c r="J14" s="150">
        <v>0.09168139999997238</v>
      </c>
      <c r="K14" s="123">
        <v>0.006870686136548176</v>
      </c>
    </row>
    <row r="15" spans="1:11" s="20" customFormat="1" ht="14.25">
      <c r="A15" s="21">
        <v>12</v>
      </c>
      <c r="B15" s="147" t="s">
        <v>58</v>
      </c>
      <c r="C15" s="148">
        <v>40226</v>
      </c>
      <c r="D15" s="148">
        <v>40430</v>
      </c>
      <c r="E15" s="149">
        <v>0.0072287705066340635</v>
      </c>
      <c r="F15" s="149">
        <v>0.017680103515272494</v>
      </c>
      <c r="G15" s="149">
        <v>0.03504890384770154</v>
      </c>
      <c r="H15" s="149">
        <v>0.11457880703133494</v>
      </c>
      <c r="I15" s="149" t="s">
        <v>20</v>
      </c>
      <c r="J15" s="150">
        <v>3.514489999999971</v>
      </c>
      <c r="K15" s="123">
        <v>0.12568384920962372</v>
      </c>
    </row>
    <row r="16" spans="1:11" s="20" customFormat="1" ht="14.25">
      <c r="A16" s="21">
        <v>13</v>
      </c>
      <c r="B16" s="147" t="s">
        <v>74</v>
      </c>
      <c r="C16" s="148">
        <v>40427</v>
      </c>
      <c r="D16" s="148">
        <v>40543</v>
      </c>
      <c r="E16" s="149">
        <v>0.01111108959453233</v>
      </c>
      <c r="F16" s="149">
        <v>0.03284794495212706</v>
      </c>
      <c r="G16" s="149">
        <v>0.18527454400278143</v>
      </c>
      <c r="H16" s="149">
        <v>0.07761616491296475</v>
      </c>
      <c r="I16" s="149">
        <v>0.19879248713921505</v>
      </c>
      <c r="J16" s="150">
        <v>3.3859353999998225</v>
      </c>
      <c r="K16" s="123">
        <v>0.12638757322926275</v>
      </c>
    </row>
    <row r="17" spans="1:11" s="20" customFormat="1" ht="14.25" collapsed="1">
      <c r="A17" s="21">
        <v>14</v>
      </c>
      <c r="B17" s="147" t="s">
        <v>65</v>
      </c>
      <c r="C17" s="148">
        <v>40444</v>
      </c>
      <c r="D17" s="148">
        <v>40638</v>
      </c>
      <c r="E17" s="149">
        <v>0.011163380548941726</v>
      </c>
      <c r="F17" s="149">
        <v>0.040224299602242386</v>
      </c>
      <c r="G17" s="149">
        <v>0.027281321962215666</v>
      </c>
      <c r="H17" s="149">
        <v>0.22347128161698837</v>
      </c>
      <c r="I17" s="149">
        <v>0.03854452718218404</v>
      </c>
      <c r="J17" s="150">
        <v>0.7096439000000168</v>
      </c>
      <c r="K17" s="123">
        <v>0.04508312972713968</v>
      </c>
    </row>
    <row r="18" spans="1:11" s="20" customFormat="1" ht="14.25" collapsed="1">
      <c r="A18" s="21">
        <v>15</v>
      </c>
      <c r="B18" s="147" t="s">
        <v>73</v>
      </c>
      <c r="C18" s="148">
        <v>40427</v>
      </c>
      <c r="D18" s="148">
        <v>40708</v>
      </c>
      <c r="E18" s="149">
        <v>0.014018705549119881</v>
      </c>
      <c r="F18" s="149">
        <v>0.051498608545483826</v>
      </c>
      <c r="G18" s="149">
        <v>0.4033930474444316</v>
      </c>
      <c r="H18" s="149">
        <v>0.17329804934790016</v>
      </c>
      <c r="I18" s="149">
        <v>0.3948371821725378</v>
      </c>
      <c r="J18" s="150">
        <v>4.6342981999992165</v>
      </c>
      <c r="K18" s="123">
        <v>0.15538711674697425</v>
      </c>
    </row>
    <row r="19" spans="1:11" s="20" customFormat="1" ht="14.25" collapsed="1">
      <c r="A19" s="21">
        <v>16</v>
      </c>
      <c r="B19" s="147" t="s">
        <v>95</v>
      </c>
      <c r="C19" s="148">
        <v>41026</v>
      </c>
      <c r="D19" s="148">
        <v>41242</v>
      </c>
      <c r="E19" s="149">
        <v>0.0014224872595662852</v>
      </c>
      <c r="F19" s="149">
        <v>0.028045819073421407</v>
      </c>
      <c r="G19" s="149">
        <v>0.041664969536799434</v>
      </c>
      <c r="H19" s="149">
        <v>-0.1085232749971945</v>
      </c>
      <c r="I19" s="149">
        <v>0.02890574252558986</v>
      </c>
      <c r="J19" s="150">
        <v>1.8131599999999581</v>
      </c>
      <c r="K19" s="123">
        <v>0.10344968263571608</v>
      </c>
    </row>
    <row r="20" spans="1:12" s="20" customFormat="1" ht="15.75" thickBot="1">
      <c r="A20" s="146"/>
      <c r="B20" s="151" t="s">
        <v>96</v>
      </c>
      <c r="C20" s="152" t="s">
        <v>46</v>
      </c>
      <c r="D20" s="152" t="s">
        <v>46</v>
      </c>
      <c r="E20" s="153">
        <f>AVERAGE(E4:E19)</f>
        <v>0.003206879749292711</v>
      </c>
      <c r="F20" s="153">
        <f>AVERAGE(F4:F19)</f>
        <v>-0.017017410802829903</v>
      </c>
      <c r="G20" s="153">
        <f>AVERAGE(G4:G19)</f>
        <v>0.06971074156542513</v>
      </c>
      <c r="H20" s="153">
        <f>AVERAGE(H4:H19)</f>
        <v>-0.096329707998027</v>
      </c>
      <c r="I20" s="153">
        <f>AVERAGE(I4:I19)</f>
        <v>0.033293673659687</v>
      </c>
      <c r="J20" s="152" t="s">
        <v>46</v>
      </c>
      <c r="K20" s="153">
        <f>AVERAGE(K4:K19)</f>
        <v>0.05138835571793187</v>
      </c>
      <c r="L20" s="154"/>
    </row>
    <row r="21" spans="1:11" s="20" customFormat="1" ht="14.25">
      <c r="A21" s="199" t="s">
        <v>85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1:11" s="20" customFormat="1" ht="15" collapsed="1" thickBot="1">
      <c r="A22" s="194"/>
      <c r="B22" s="194"/>
      <c r="C22" s="194"/>
      <c r="D22" s="194"/>
      <c r="E22" s="194"/>
      <c r="F22" s="194"/>
      <c r="G22" s="194"/>
      <c r="H22" s="194"/>
      <c r="I22" s="163"/>
      <c r="J22" s="163"/>
      <c r="K22" s="163"/>
    </row>
    <row r="23" spans="5:10" s="20" customFormat="1" ht="14.25" collapsed="1">
      <c r="E23" s="106"/>
      <c r="J23" s="19"/>
    </row>
    <row r="24" spans="5:10" s="20" customFormat="1" ht="14.25" collapsed="1">
      <c r="E24" s="107"/>
      <c r="J24" s="19"/>
    </row>
    <row r="25" spans="5:10" s="20" customFormat="1" ht="14.25">
      <c r="E25" s="106"/>
      <c r="F25" s="106"/>
      <c r="J25" s="19"/>
    </row>
    <row r="26" spans="5:10" s="20" customFormat="1" ht="14.25" collapsed="1">
      <c r="E26" s="107"/>
      <c r="I26" s="107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tabSelected="1"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201" t="s">
        <v>101</v>
      </c>
      <c r="B1" s="201"/>
      <c r="C1" s="201"/>
      <c r="D1" s="201"/>
      <c r="E1" s="201"/>
      <c r="F1" s="201"/>
      <c r="G1" s="201"/>
    </row>
    <row r="2" spans="1:7" ht="15.75" thickBot="1">
      <c r="A2" s="196" t="s">
        <v>37</v>
      </c>
      <c r="B2" s="88"/>
      <c r="C2" s="202" t="s">
        <v>23</v>
      </c>
      <c r="D2" s="203"/>
      <c r="E2" s="202" t="s">
        <v>24</v>
      </c>
      <c r="F2" s="203"/>
      <c r="G2" s="89"/>
    </row>
    <row r="3" spans="1:7" ht="45.75" thickBot="1">
      <c r="A3" s="197"/>
      <c r="B3" s="42" t="s">
        <v>22</v>
      </c>
      <c r="C3" s="35" t="s">
        <v>48</v>
      </c>
      <c r="D3" s="35" t="s">
        <v>25</v>
      </c>
      <c r="E3" s="35" t="s">
        <v>26</v>
      </c>
      <c r="F3" s="35" t="s">
        <v>25</v>
      </c>
      <c r="G3" s="36" t="s">
        <v>90</v>
      </c>
    </row>
    <row r="4" spans="1:8" ht="15" customHeight="1">
      <c r="A4" s="21">
        <v>1</v>
      </c>
      <c r="B4" s="37" t="s">
        <v>65</v>
      </c>
      <c r="C4" s="38">
        <v>193.65767000000014</v>
      </c>
      <c r="D4" s="94">
        <v>0.13635500245707413</v>
      </c>
      <c r="E4" s="39">
        <v>104</v>
      </c>
      <c r="F4" s="94">
        <v>0.12380952380952381</v>
      </c>
      <c r="G4" s="40">
        <v>177.09533466360944</v>
      </c>
      <c r="H4" s="53"/>
    </row>
    <row r="5" spans="1:8" ht="14.25" customHeight="1">
      <c r="A5" s="21">
        <v>2</v>
      </c>
      <c r="B5" s="37" t="s">
        <v>68</v>
      </c>
      <c r="C5" s="38">
        <v>624.5336799999998</v>
      </c>
      <c r="D5" s="94">
        <v>0.028469442662890577</v>
      </c>
      <c r="E5" s="39">
        <v>10</v>
      </c>
      <c r="F5" s="94">
        <v>0.00022382380589999553</v>
      </c>
      <c r="G5" s="40">
        <v>4.943932483549608</v>
      </c>
      <c r="H5" s="53"/>
    </row>
    <row r="6" spans="1:7" ht="14.25">
      <c r="A6" s="21">
        <v>3</v>
      </c>
      <c r="B6" s="37" t="s">
        <v>95</v>
      </c>
      <c r="C6" s="38">
        <v>9.394859999999404</v>
      </c>
      <c r="D6" s="94">
        <v>0.002030454360235199</v>
      </c>
      <c r="E6" s="39">
        <v>10</v>
      </c>
      <c r="F6" s="94">
        <v>0.0006071276789508834</v>
      </c>
      <c r="G6" s="40">
        <v>2.830624509744904</v>
      </c>
    </row>
    <row r="7" spans="1:7" ht="14.25">
      <c r="A7" s="21">
        <v>4</v>
      </c>
      <c r="B7" s="37" t="s">
        <v>73</v>
      </c>
      <c r="C7" s="38">
        <v>84.51449000000022</v>
      </c>
      <c r="D7" s="94">
        <v>0.014018694557451496</v>
      </c>
      <c r="E7" s="39">
        <v>0</v>
      </c>
      <c r="F7" s="94">
        <v>0</v>
      </c>
      <c r="G7" s="40">
        <v>0</v>
      </c>
    </row>
    <row r="8" spans="1:7" ht="14.25">
      <c r="A8" s="21">
        <v>5</v>
      </c>
      <c r="B8" s="37" t="s">
        <v>58</v>
      </c>
      <c r="C8" s="38">
        <v>40.69487999999989</v>
      </c>
      <c r="D8" s="94">
        <v>0.007228853383233243</v>
      </c>
      <c r="E8" s="39">
        <v>0</v>
      </c>
      <c r="F8" s="94">
        <v>0</v>
      </c>
      <c r="G8" s="40">
        <v>0</v>
      </c>
    </row>
    <row r="9" spans="1:7" ht="14.25">
      <c r="A9" s="21">
        <v>6</v>
      </c>
      <c r="B9" s="37" t="s">
        <v>56</v>
      </c>
      <c r="C9" s="38">
        <v>34.82966999999993</v>
      </c>
      <c r="D9" s="94">
        <v>0.008072061054079215</v>
      </c>
      <c r="E9" s="39">
        <v>0</v>
      </c>
      <c r="F9" s="94">
        <v>0</v>
      </c>
      <c r="G9" s="40">
        <v>0</v>
      </c>
    </row>
    <row r="10" spans="1:7" ht="14.25">
      <c r="A10" s="21">
        <v>7</v>
      </c>
      <c r="B10" s="37" t="s">
        <v>74</v>
      </c>
      <c r="C10" s="38">
        <v>17.640100000000093</v>
      </c>
      <c r="D10" s="94">
        <v>0.01111108843554903</v>
      </c>
      <c r="E10" s="39">
        <v>0</v>
      </c>
      <c r="F10" s="94">
        <v>0</v>
      </c>
      <c r="G10" s="40">
        <v>0</v>
      </c>
    </row>
    <row r="11" spans="1:8" ht="14.25">
      <c r="A11" s="21">
        <v>8</v>
      </c>
      <c r="B11" s="37" t="s">
        <v>75</v>
      </c>
      <c r="C11" s="38">
        <v>13.825599999999861</v>
      </c>
      <c r="D11" s="94">
        <v>0.008478537652909913</v>
      </c>
      <c r="E11" s="39">
        <v>0</v>
      </c>
      <c r="F11" s="94">
        <v>0</v>
      </c>
      <c r="G11" s="40">
        <v>0</v>
      </c>
      <c r="H11" s="53"/>
    </row>
    <row r="12" spans="1:7" ht="14.25">
      <c r="A12" s="21">
        <v>9</v>
      </c>
      <c r="B12" s="37" t="s">
        <v>108</v>
      </c>
      <c r="C12" s="38">
        <v>2.1981199999999954</v>
      </c>
      <c r="D12" s="94">
        <v>0.0021910108269506874</v>
      </c>
      <c r="E12" s="39">
        <v>0</v>
      </c>
      <c r="F12" s="94">
        <v>0</v>
      </c>
      <c r="G12" s="40">
        <v>0</v>
      </c>
    </row>
    <row r="13" spans="1:7" ht="14.25">
      <c r="A13" s="21">
        <v>10</v>
      </c>
      <c r="B13" s="37" t="s">
        <v>112</v>
      </c>
      <c r="C13" s="38">
        <v>-4.21102999999997</v>
      </c>
      <c r="D13" s="94">
        <v>-0.013070602134543462</v>
      </c>
      <c r="E13" s="39">
        <v>0</v>
      </c>
      <c r="F13" s="94">
        <v>0</v>
      </c>
      <c r="G13" s="40">
        <v>0</v>
      </c>
    </row>
    <row r="14" spans="1:7" ht="14.25">
      <c r="A14" s="21">
        <v>11</v>
      </c>
      <c r="B14" s="37" t="s">
        <v>21</v>
      </c>
      <c r="C14" s="38">
        <v>-13.981260000000008</v>
      </c>
      <c r="D14" s="94">
        <v>-0.01730807826190859</v>
      </c>
      <c r="E14" s="39">
        <v>0</v>
      </c>
      <c r="F14" s="94">
        <v>0</v>
      </c>
      <c r="G14" s="40">
        <v>0</v>
      </c>
    </row>
    <row r="15" spans="1:7" ht="14.25">
      <c r="A15" s="21">
        <v>12</v>
      </c>
      <c r="B15" s="37" t="s">
        <v>72</v>
      </c>
      <c r="C15" s="38">
        <v>-16.8794299999997</v>
      </c>
      <c r="D15" s="94">
        <v>-0.001881513424759541</v>
      </c>
      <c r="E15" s="39">
        <v>0</v>
      </c>
      <c r="F15" s="94">
        <v>0</v>
      </c>
      <c r="G15" s="40">
        <v>0</v>
      </c>
    </row>
    <row r="16" spans="1:7" ht="14.25">
      <c r="A16" s="21">
        <v>13</v>
      </c>
      <c r="B16" s="37" t="s">
        <v>70</v>
      </c>
      <c r="C16" s="38">
        <v>4.457830000000074</v>
      </c>
      <c r="D16" s="94">
        <v>0.0027763088667109577</v>
      </c>
      <c r="E16" s="39">
        <v>-20</v>
      </c>
      <c r="F16" s="94">
        <v>-0.006110601894286587</v>
      </c>
      <c r="G16" s="40">
        <v>-9.901431164069653</v>
      </c>
    </row>
    <row r="17" spans="1:7" ht="14.25">
      <c r="A17" s="21">
        <v>14</v>
      </c>
      <c r="B17" s="37" t="s">
        <v>55</v>
      </c>
      <c r="C17" s="38">
        <v>-180.47141000000016</v>
      </c>
      <c r="D17" s="94">
        <v>-0.06052582265401769</v>
      </c>
      <c r="E17" s="39">
        <v>-101</v>
      </c>
      <c r="F17" s="94">
        <v>-0.03787026621672291</v>
      </c>
      <c r="G17" s="40">
        <v>-112.38915195725548</v>
      </c>
    </row>
    <row r="18" spans="1:7" ht="14.25">
      <c r="A18" s="21">
        <v>15</v>
      </c>
      <c r="B18" s="37" t="s">
        <v>54</v>
      </c>
      <c r="C18" s="38" t="s">
        <v>20</v>
      </c>
      <c r="D18" s="94" t="s">
        <v>20</v>
      </c>
      <c r="E18" s="39" t="s">
        <v>20</v>
      </c>
      <c r="F18" s="94" t="s">
        <v>20</v>
      </c>
      <c r="G18" s="40">
        <v>0</v>
      </c>
    </row>
    <row r="19" spans="1:7" ht="13.5" customHeight="1">
      <c r="A19" s="21">
        <v>16</v>
      </c>
      <c r="B19" s="37" t="s">
        <v>17</v>
      </c>
      <c r="C19" s="38" t="s">
        <v>20</v>
      </c>
      <c r="D19" s="94" t="s">
        <v>20</v>
      </c>
      <c r="E19" s="39" t="s">
        <v>20</v>
      </c>
      <c r="F19" s="94" t="s">
        <v>20</v>
      </c>
      <c r="G19" s="40" t="s">
        <v>123</v>
      </c>
    </row>
    <row r="20" spans="1:8" ht="15.75" thickBot="1">
      <c r="A20" s="87"/>
      <c r="B20" s="90" t="s">
        <v>45</v>
      </c>
      <c r="C20" s="91">
        <v>810.2037699999996</v>
      </c>
      <c r="D20" s="95">
        <v>0.012887518237003476</v>
      </c>
      <c r="E20" s="92">
        <v>3</v>
      </c>
      <c r="F20" s="95">
        <v>2.6952724920489463E-05</v>
      </c>
      <c r="G20" s="93">
        <f>SUM(G4:G19)</f>
        <v>62.579308535578804</v>
      </c>
      <c r="H20" s="53"/>
    </row>
    <row r="21" spans="1:8" ht="15" customHeight="1" thickBot="1">
      <c r="A21" s="200"/>
      <c r="B21" s="200"/>
      <c r="C21" s="200"/>
      <c r="D21" s="200"/>
      <c r="E21" s="200"/>
      <c r="F21" s="200"/>
      <c r="G21" s="200"/>
      <c r="H21" s="162"/>
    </row>
    <row r="23" ht="14.25">
      <c r="A23" s="29" t="s">
        <v>124</v>
      </c>
    </row>
    <row r="24" ht="14.25">
      <c r="A24" s="29" t="s">
        <v>125</v>
      </c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">
      <c r="B46" s="60"/>
      <c r="C46" s="61"/>
      <c r="D46" s="62"/>
      <c r="E46" s="63"/>
    </row>
    <row r="47" spans="2:5" ht="15">
      <c r="B47" s="60"/>
      <c r="C47" s="61"/>
      <c r="D47" s="62"/>
      <c r="E47" s="63"/>
    </row>
    <row r="48" spans="2:5" ht="15">
      <c r="B48" s="60"/>
      <c r="C48" s="61"/>
      <c r="D48" s="62"/>
      <c r="E48" s="63"/>
    </row>
    <row r="49" spans="2:5" ht="15.75" thickBot="1">
      <c r="B49" s="78"/>
      <c r="C49" s="78"/>
      <c r="D49" s="78"/>
      <c r="E49" s="78"/>
    </row>
    <row r="52" ht="14.25" customHeight="1"/>
    <row r="53" ht="14.25">
      <c r="F53" s="53"/>
    </row>
    <row r="55" ht="14.25">
      <c r="F55"/>
    </row>
    <row r="56" ht="14.25">
      <c r="F56"/>
    </row>
    <row r="57" spans="2:6" ht="30.75" thickBot="1">
      <c r="B57" s="42" t="s">
        <v>22</v>
      </c>
      <c r="C57" s="35" t="s">
        <v>51</v>
      </c>
      <c r="D57" s="35" t="s">
        <v>52</v>
      </c>
      <c r="E57" s="59" t="s">
        <v>49</v>
      </c>
      <c r="F57"/>
    </row>
    <row r="58" spans="2:5" ht="14.25">
      <c r="B58" s="37" t="str">
        <f aca="true" t="shared" si="0" ref="B58:D61">B4</f>
        <v>ВСІ</v>
      </c>
      <c r="C58" s="38">
        <f t="shared" si="0"/>
        <v>193.65767000000014</v>
      </c>
      <c r="D58" s="94">
        <f t="shared" si="0"/>
        <v>0.13635500245707413</v>
      </c>
      <c r="E58" s="40">
        <f>G4</f>
        <v>177.09533466360944</v>
      </c>
    </row>
    <row r="59" spans="2:5" ht="14.25">
      <c r="B59" s="37" t="str">
        <f t="shared" si="0"/>
        <v>КІНТО-Класичний</v>
      </c>
      <c r="C59" s="38">
        <f t="shared" si="0"/>
        <v>624.5336799999998</v>
      </c>
      <c r="D59" s="94">
        <f t="shared" si="0"/>
        <v>0.028469442662890577</v>
      </c>
      <c r="E59" s="40">
        <f>G5</f>
        <v>4.943932483549608</v>
      </c>
    </row>
    <row r="60" spans="2:5" ht="14.25">
      <c r="B60" s="37" t="str">
        <f t="shared" si="0"/>
        <v>КІНТО-Казначейський</v>
      </c>
      <c r="C60" s="38">
        <f t="shared" si="0"/>
        <v>9.394859999999404</v>
      </c>
      <c r="D60" s="94">
        <f t="shared" si="0"/>
        <v>0.002030454360235199</v>
      </c>
      <c r="E60" s="40">
        <f>G6</f>
        <v>2.830624509744904</v>
      </c>
    </row>
    <row r="61" spans="2:5" ht="14.25">
      <c r="B61" s="37" t="str">
        <f t="shared" si="0"/>
        <v>УНIВЕР.УА/Михайло Грушевський: Фонд Державних Паперiв</v>
      </c>
      <c r="C61" s="38">
        <f t="shared" si="0"/>
        <v>84.51449000000022</v>
      </c>
      <c r="D61" s="94">
        <f t="shared" si="0"/>
        <v>0.014018694557451496</v>
      </c>
      <c r="E61" s="40">
        <f>G7</f>
        <v>0</v>
      </c>
    </row>
    <row r="62" spans="2:5" ht="14.25">
      <c r="B62" s="125" t="str">
        <f>B9</f>
        <v>Альтус-Збалансований</v>
      </c>
      <c r="C62" s="126">
        <f>C9</f>
        <v>34.82966999999993</v>
      </c>
      <c r="D62" s="127">
        <f>D9</f>
        <v>0.008072061054079215</v>
      </c>
      <c r="E62" s="128">
        <f>G9</f>
        <v>0</v>
      </c>
    </row>
    <row r="63" spans="2:5" ht="14.25">
      <c r="B63" s="124" t="str">
        <f>B16</f>
        <v>КІНТО-Еквіті</v>
      </c>
      <c r="C63" s="38">
        <f aca="true" t="shared" si="1" ref="C63:D67">C13</f>
        <v>-4.21102999999997</v>
      </c>
      <c r="D63" s="94">
        <f t="shared" si="1"/>
        <v>-0.013070602134543462</v>
      </c>
      <c r="E63" s="40">
        <f>G13</f>
        <v>0</v>
      </c>
    </row>
    <row r="64" spans="2:5" ht="14.25">
      <c r="B64" s="124" t="str">
        <f>B17</f>
        <v>Софіївський</v>
      </c>
      <c r="C64" s="38">
        <f t="shared" si="1"/>
        <v>-13.981260000000008</v>
      </c>
      <c r="D64" s="94">
        <f t="shared" si="1"/>
        <v>-0.01730807826190859</v>
      </c>
      <c r="E64" s="40">
        <f>G14</f>
        <v>0</v>
      </c>
    </row>
    <row r="65" spans="2:5" ht="14.25">
      <c r="B65" s="124" t="str">
        <f>B18</f>
        <v>ОТП Фонд Акцій</v>
      </c>
      <c r="C65" s="38">
        <f t="shared" si="1"/>
        <v>-16.8794299999997</v>
      </c>
      <c r="D65" s="94">
        <f t="shared" si="1"/>
        <v>-0.001881513424759541</v>
      </c>
      <c r="E65" s="40">
        <f>G15</f>
        <v>0</v>
      </c>
    </row>
    <row r="66" spans="2:5" ht="14.25">
      <c r="B66" s="124" t="str">
        <f>B19</f>
        <v>ОТП Класичний</v>
      </c>
      <c r="C66" s="38">
        <f t="shared" si="1"/>
        <v>4.457830000000074</v>
      </c>
      <c r="D66" s="94">
        <f t="shared" si="1"/>
        <v>0.0027763088667109577</v>
      </c>
      <c r="E66" s="40">
        <f>G16</f>
        <v>-9.901431164069653</v>
      </c>
    </row>
    <row r="67" spans="2:5" ht="14.25">
      <c r="B67" s="124" t="str">
        <f>B17</f>
        <v>Софіївський</v>
      </c>
      <c r="C67" s="38">
        <f t="shared" si="1"/>
        <v>-180.47141000000016</v>
      </c>
      <c r="D67" s="94">
        <f t="shared" si="1"/>
        <v>-0.06052582265401769</v>
      </c>
      <c r="E67" s="40">
        <f>G17</f>
        <v>-112.38915195725548</v>
      </c>
    </row>
    <row r="68" spans="2:5" ht="14.25">
      <c r="B68" s="132" t="s">
        <v>50</v>
      </c>
      <c r="C68" s="133">
        <f>C20-SUM(C58:C67)</f>
        <v>74.35869999999977</v>
      </c>
      <c r="D68" s="134"/>
      <c r="E68" s="133">
        <f>G20-SUM(E58:E67)</f>
        <v>0</v>
      </c>
    </row>
    <row r="69" spans="2:5" ht="15">
      <c r="B69" s="130" t="s">
        <v>45</v>
      </c>
      <c r="C69" s="131">
        <f>SUM(C58:C68)</f>
        <v>810.2037699999996</v>
      </c>
      <c r="D69" s="131"/>
      <c r="E69" s="131">
        <f>SUM(E58:E68)</f>
        <v>62.579308535578804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4"/>
  <sheetViews>
    <sheetView zoomScale="80" zoomScaleNormal="80" workbookViewId="0" topLeftCell="A1">
      <selection activeCell="A17" sqref="A17:B22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22</v>
      </c>
      <c r="B1" s="67" t="s">
        <v>79</v>
      </c>
      <c r="C1" s="10"/>
    </row>
    <row r="2" spans="1:3" ht="14.25">
      <c r="A2" s="186" t="s">
        <v>55</v>
      </c>
      <c r="B2" s="187">
        <v>-0.023710982763406885</v>
      </c>
      <c r="C2" s="10"/>
    </row>
    <row r="3" spans="1:3" ht="14.25">
      <c r="A3" s="135" t="s">
        <v>21</v>
      </c>
      <c r="B3" s="142">
        <v>-0.017308596638712204</v>
      </c>
      <c r="C3" s="10"/>
    </row>
    <row r="4" spans="1:3" ht="14.25">
      <c r="A4" s="135" t="s">
        <v>112</v>
      </c>
      <c r="B4" s="142">
        <v>-0.013070797167126669</v>
      </c>
      <c r="C4" s="10"/>
    </row>
    <row r="5" spans="1:3" ht="14.25">
      <c r="A5" s="135" t="s">
        <v>72</v>
      </c>
      <c r="B5" s="143">
        <v>-0.001880244060575187</v>
      </c>
      <c r="C5" s="10"/>
    </row>
    <row r="6" spans="1:3" ht="14.25">
      <c r="A6" s="136" t="s">
        <v>95</v>
      </c>
      <c r="B6" s="144">
        <v>0.0014224872595662852</v>
      </c>
      <c r="C6" s="10"/>
    </row>
    <row r="7" spans="1:3" ht="14.25">
      <c r="A7" s="135" t="s">
        <v>108</v>
      </c>
      <c r="B7" s="143">
        <v>0.002190985337390483</v>
      </c>
      <c r="C7" s="10"/>
    </row>
    <row r="8" spans="1:3" ht="14.25">
      <c r="A8" s="136" t="s">
        <v>58</v>
      </c>
      <c r="B8" s="144">
        <v>0.0072287705066340635</v>
      </c>
      <c r="C8" s="10"/>
    </row>
    <row r="9" spans="1:3" ht="14.25">
      <c r="A9" s="135" t="s">
        <v>56</v>
      </c>
      <c r="B9" s="143">
        <v>0.008072136112639017</v>
      </c>
      <c r="C9" s="10"/>
    </row>
    <row r="10" spans="1:3" ht="14.25">
      <c r="A10" s="135" t="s">
        <v>75</v>
      </c>
      <c r="B10" s="143">
        <v>0.008478521412564666</v>
      </c>
      <c r="C10" s="10"/>
    </row>
    <row r="11" spans="1:3" ht="14.25">
      <c r="A11" s="135" t="s">
        <v>70</v>
      </c>
      <c r="B11" s="143">
        <v>0.008941458873511499</v>
      </c>
      <c r="C11" s="10"/>
    </row>
    <row r="12" spans="1:3" ht="14.25">
      <c r="A12" s="135" t="s">
        <v>74</v>
      </c>
      <c r="B12" s="143">
        <v>0.01111108959453233</v>
      </c>
      <c r="C12" s="10"/>
    </row>
    <row r="13" spans="1:3" ht="14.25">
      <c r="A13" s="135" t="s">
        <v>65</v>
      </c>
      <c r="B13" s="143">
        <v>0.011163380548941726</v>
      </c>
      <c r="C13" s="10"/>
    </row>
    <row r="14" spans="1:3" ht="14.25">
      <c r="A14" s="135" t="s">
        <v>73</v>
      </c>
      <c r="B14" s="143">
        <v>0.014018705549119881</v>
      </c>
      <c r="C14" s="10"/>
    </row>
    <row r="15" spans="1:3" ht="14.25">
      <c r="A15" s="135" t="s">
        <v>68</v>
      </c>
      <c r="B15" s="143">
        <v>0.028239401925018948</v>
      </c>
      <c r="C15" s="10"/>
    </row>
    <row r="16" spans="1:3" ht="14.25">
      <c r="A16" s="137" t="s">
        <v>27</v>
      </c>
      <c r="B16" s="142">
        <v>0.003206879749292711</v>
      </c>
      <c r="C16" s="10"/>
    </row>
    <row r="17" spans="1:3" ht="14.25">
      <c r="A17" s="137" t="s">
        <v>1</v>
      </c>
      <c r="B17" s="142">
        <v>0.09392079269622644</v>
      </c>
      <c r="C17" s="10"/>
    </row>
    <row r="18" spans="1:3" ht="14.25">
      <c r="A18" s="137" t="s">
        <v>0</v>
      </c>
      <c r="B18" s="142">
        <v>0</v>
      </c>
      <c r="C18" s="57"/>
    </row>
    <row r="19" spans="1:3" ht="14.25">
      <c r="A19" s="137" t="s">
        <v>28</v>
      </c>
      <c r="B19" s="142">
        <v>-0.026410108137966404</v>
      </c>
      <c r="C19" s="9"/>
    </row>
    <row r="20" spans="1:3" ht="14.25">
      <c r="A20" s="137" t="s">
        <v>29</v>
      </c>
      <c r="B20" s="142">
        <v>9.041095890394146E-06</v>
      </c>
      <c r="C20" s="73"/>
    </row>
    <row r="21" spans="1:3" ht="14.25">
      <c r="A21" s="137" t="s">
        <v>30</v>
      </c>
      <c r="B21" s="142">
        <v>0.016273972602739724</v>
      </c>
      <c r="C21" s="10"/>
    </row>
    <row r="22" spans="1:3" ht="15" thickBot="1">
      <c r="A22" s="138" t="s">
        <v>98</v>
      </c>
      <c r="B22" s="145">
        <v>-0.018623439507209016</v>
      </c>
      <c r="C22" s="10"/>
    </row>
    <row r="23" spans="2:3" ht="12.75">
      <c r="B23" s="10"/>
      <c r="C23" s="10"/>
    </row>
    <row r="24" ht="12.75">
      <c r="C24" s="10"/>
    </row>
    <row r="25" spans="2:3" ht="12.75">
      <c r="B25" s="10"/>
      <c r="C25" s="10"/>
    </row>
    <row r="26" ht="12.75">
      <c r="C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9" t="s">
        <v>102</v>
      </c>
      <c r="B1" s="189"/>
      <c r="C1" s="189"/>
      <c r="D1" s="189"/>
      <c r="E1" s="189"/>
      <c r="F1" s="189"/>
      <c r="G1" s="189"/>
      <c r="H1" s="189"/>
      <c r="I1" s="189"/>
      <c r="J1" s="189"/>
      <c r="K1" s="13"/>
      <c r="L1" s="14"/>
      <c r="M1" s="14"/>
    </row>
    <row r="2" spans="1:10" ht="30.75" thickBot="1">
      <c r="A2" s="15" t="s">
        <v>37</v>
      </c>
      <c r="B2" s="15" t="s">
        <v>22</v>
      </c>
      <c r="C2" s="44" t="s">
        <v>32</v>
      </c>
      <c r="D2" s="44" t="s">
        <v>33</v>
      </c>
      <c r="E2" s="44" t="s">
        <v>38</v>
      </c>
      <c r="F2" s="44" t="s">
        <v>39</v>
      </c>
      <c r="G2" s="44" t="s">
        <v>40</v>
      </c>
      <c r="H2" s="44" t="s">
        <v>12</v>
      </c>
      <c r="I2" s="44" t="s">
        <v>13</v>
      </c>
      <c r="J2" s="25" t="s">
        <v>14</v>
      </c>
    </row>
    <row r="3" spans="1:10" ht="14.25">
      <c r="A3" s="21">
        <v>1</v>
      </c>
      <c r="B3" s="108" t="s">
        <v>115</v>
      </c>
      <c r="C3" s="109" t="s">
        <v>35</v>
      </c>
      <c r="D3" s="110" t="s">
        <v>36</v>
      </c>
      <c r="E3" s="111">
        <v>6004393.38</v>
      </c>
      <c r="F3" s="112">
        <v>5217</v>
      </c>
      <c r="G3" s="111">
        <v>1150.9284</v>
      </c>
      <c r="H3" s="52">
        <v>1000</v>
      </c>
      <c r="I3" s="108" t="s">
        <v>16</v>
      </c>
      <c r="J3" s="113" t="s">
        <v>42</v>
      </c>
    </row>
    <row r="4" spans="1:10" ht="14.25">
      <c r="A4" s="21">
        <v>2</v>
      </c>
      <c r="B4" s="108" t="s">
        <v>122</v>
      </c>
      <c r="C4" s="109" t="s">
        <v>35</v>
      </c>
      <c r="D4" s="110" t="s">
        <v>36</v>
      </c>
      <c r="E4" s="111">
        <v>4056448.26</v>
      </c>
      <c r="F4" s="112">
        <v>4498</v>
      </c>
      <c r="G4" s="111">
        <v>901.8338</v>
      </c>
      <c r="H4" s="52">
        <v>1000</v>
      </c>
      <c r="I4" s="108" t="s">
        <v>118</v>
      </c>
      <c r="J4" s="113" t="s">
        <v>69</v>
      </c>
    </row>
    <row r="5" spans="1:10" ht="15.75" thickBot="1">
      <c r="A5" s="190" t="s">
        <v>45</v>
      </c>
      <c r="B5" s="191"/>
      <c r="C5" s="114" t="s">
        <v>46</v>
      </c>
      <c r="D5" s="114" t="s">
        <v>46</v>
      </c>
      <c r="E5" s="96">
        <f>SUM(E3:E4)</f>
        <v>10060841.64</v>
      </c>
      <c r="F5" s="97">
        <f>SUM(F3:F4)</f>
        <v>9715</v>
      </c>
      <c r="G5" s="114" t="s">
        <v>46</v>
      </c>
      <c r="H5" s="114" t="s">
        <v>46</v>
      </c>
      <c r="I5" s="114" t="s">
        <v>46</v>
      </c>
      <c r="J5" s="114" t="s">
        <v>46</v>
      </c>
    </row>
    <row r="6" spans="1:8" ht="14.25">
      <c r="A6" s="193"/>
      <c r="B6" s="193"/>
      <c r="C6" s="193"/>
      <c r="D6" s="193"/>
      <c r="E6" s="193"/>
      <c r="F6" s="193"/>
      <c r="G6" s="193"/>
      <c r="H6" s="193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205" t="s">
        <v>103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ht="15.75" customHeight="1" thickBot="1">
      <c r="A2" s="196" t="s">
        <v>37</v>
      </c>
      <c r="B2" s="100"/>
      <c r="C2" s="101"/>
      <c r="D2" s="102"/>
      <c r="E2" s="198" t="s">
        <v>63</v>
      </c>
      <c r="F2" s="198"/>
      <c r="G2" s="198"/>
      <c r="H2" s="198"/>
      <c r="I2" s="198"/>
      <c r="J2" s="198"/>
      <c r="K2" s="198"/>
    </row>
    <row r="3" spans="1:11" ht="45.75" thickBot="1">
      <c r="A3" s="197"/>
      <c r="B3" s="103" t="s">
        <v>22</v>
      </c>
      <c r="C3" s="26" t="s">
        <v>10</v>
      </c>
      <c r="D3" s="26" t="s">
        <v>11</v>
      </c>
      <c r="E3" s="17" t="s">
        <v>83</v>
      </c>
      <c r="F3" s="17" t="s">
        <v>92</v>
      </c>
      <c r="G3" s="17" t="s">
        <v>93</v>
      </c>
      <c r="H3" s="17" t="s">
        <v>81</v>
      </c>
      <c r="I3" s="17" t="s">
        <v>94</v>
      </c>
      <c r="J3" s="17" t="s">
        <v>47</v>
      </c>
      <c r="K3" s="18" t="s">
        <v>84</v>
      </c>
    </row>
    <row r="4" spans="1:11" ht="14.25" collapsed="1">
      <c r="A4" s="21">
        <v>1</v>
      </c>
      <c r="B4" s="27" t="s">
        <v>122</v>
      </c>
      <c r="C4" s="104">
        <v>38925</v>
      </c>
      <c r="D4" s="104">
        <v>39092</v>
      </c>
      <c r="E4" s="98" t="s">
        <v>20</v>
      </c>
      <c r="F4" s="98">
        <v>0.012730413362211257</v>
      </c>
      <c r="G4" s="98">
        <v>0.047102278018106736</v>
      </c>
      <c r="H4" s="98">
        <v>-0.30933639119354606</v>
      </c>
      <c r="I4" s="98">
        <v>0.02190497795696089</v>
      </c>
      <c r="J4" s="105">
        <v>-0.0981662000000324</v>
      </c>
      <c r="K4" s="161">
        <v>-0.006281547648994246</v>
      </c>
    </row>
    <row r="5" spans="1:11" ht="14.25">
      <c r="A5" s="21">
        <v>2</v>
      </c>
      <c r="B5" s="27" t="s">
        <v>115</v>
      </c>
      <c r="C5" s="104">
        <v>39647</v>
      </c>
      <c r="D5" s="104">
        <v>39861</v>
      </c>
      <c r="E5" s="98" t="s">
        <v>20</v>
      </c>
      <c r="F5" s="98">
        <v>0.03492779378443989</v>
      </c>
      <c r="G5" s="98">
        <v>0.01993697620299484</v>
      </c>
      <c r="H5" s="98">
        <v>0.22268899528447972</v>
      </c>
      <c r="I5" s="98">
        <v>0.048967500218106474</v>
      </c>
      <c r="J5" s="105">
        <v>0.15092840000005836</v>
      </c>
      <c r="K5" s="188">
        <v>0.009885128800813492</v>
      </c>
    </row>
    <row r="6" spans="1:11" ht="15.75" thickBot="1">
      <c r="A6" s="146"/>
      <c r="B6" s="151" t="s">
        <v>96</v>
      </c>
      <c r="C6" s="152" t="s">
        <v>46</v>
      </c>
      <c r="D6" s="152" t="s">
        <v>46</v>
      </c>
      <c r="E6" s="153" t="s">
        <v>20</v>
      </c>
      <c r="F6" s="153">
        <f>AVERAGE(F4:F5)</f>
        <v>0.023829103573325572</v>
      </c>
      <c r="G6" s="153">
        <f>AVERAGE(G4:G5)</f>
        <v>0.03351962711055079</v>
      </c>
      <c r="H6" s="153">
        <f>AVERAGE(H4:H5)</f>
        <v>-0.04332369795453317</v>
      </c>
      <c r="I6" s="153">
        <f>AVERAGE(I4:I5)</f>
        <v>0.03543623908753368</v>
      </c>
      <c r="J6" s="152" t="s">
        <v>46</v>
      </c>
      <c r="K6" s="153">
        <f>AVERAGE(K4:K5)</f>
        <v>0.001801790575909623</v>
      </c>
    </row>
    <row r="7" spans="1:11" ht="14.25">
      <c r="A7" s="206" t="s">
        <v>85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</row>
    <row r="8" spans="1:11" ht="15" thickBot="1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</row>
    <row r="9" spans="2:9" ht="14.25">
      <c r="B9" s="29"/>
      <c r="C9" s="30"/>
      <c r="D9" s="30"/>
      <c r="E9" s="29"/>
      <c r="F9" s="29"/>
      <c r="G9" s="29"/>
      <c r="H9" s="29"/>
      <c r="I9" s="29"/>
    </row>
    <row r="10" spans="2:9" ht="14.25">
      <c r="B10" s="29"/>
      <c r="C10" s="30"/>
      <c r="D10" s="30"/>
      <c r="E10" s="11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</sheetData>
  <mergeCells count="5">
    <mergeCell ref="A8:K8"/>
    <mergeCell ref="A2:A3"/>
    <mergeCell ref="A1:J1"/>
    <mergeCell ref="E2:K2"/>
    <mergeCell ref="A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5"/>
  <sheetViews>
    <sheetView zoomScale="85" zoomScaleNormal="85" workbookViewId="0" topLeftCell="A1">
      <selection activeCell="F6" sqref="F6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201" t="s">
        <v>104</v>
      </c>
      <c r="B1" s="201"/>
      <c r="C1" s="201"/>
      <c r="D1" s="201"/>
      <c r="E1" s="201"/>
      <c r="F1" s="201"/>
      <c r="G1" s="201"/>
    </row>
    <row r="2" spans="1:7" s="31" customFormat="1" ht="15.75" customHeight="1" thickBot="1">
      <c r="A2" s="196" t="s">
        <v>37</v>
      </c>
      <c r="B2" s="88"/>
      <c r="C2" s="202" t="s">
        <v>23</v>
      </c>
      <c r="D2" s="203"/>
      <c r="E2" s="202" t="s">
        <v>24</v>
      </c>
      <c r="F2" s="203"/>
      <c r="G2" s="89"/>
    </row>
    <row r="3" spans="1:7" s="31" customFormat="1" ht="45.75" thickBot="1">
      <c r="A3" s="197"/>
      <c r="B3" s="35" t="s">
        <v>22</v>
      </c>
      <c r="C3" s="35" t="s">
        <v>48</v>
      </c>
      <c r="D3" s="35" t="s">
        <v>25</v>
      </c>
      <c r="E3" s="35" t="s">
        <v>26</v>
      </c>
      <c r="F3" s="35" t="s">
        <v>25</v>
      </c>
      <c r="G3" s="36" t="s">
        <v>90</v>
      </c>
    </row>
    <row r="4" spans="1:7" s="31" customFormat="1" ht="14.25">
      <c r="A4" s="21">
        <v>1</v>
      </c>
      <c r="B4" s="37" t="s">
        <v>115</v>
      </c>
      <c r="C4" s="38" t="s">
        <v>20</v>
      </c>
      <c r="D4" s="98" t="s">
        <v>20</v>
      </c>
      <c r="E4" s="39" t="s">
        <v>20</v>
      </c>
      <c r="F4" s="98" t="s">
        <v>20</v>
      </c>
      <c r="G4" s="40" t="s">
        <v>20</v>
      </c>
    </row>
    <row r="5" spans="1:7" s="31" customFormat="1" ht="14.25">
      <c r="A5" s="21">
        <v>2</v>
      </c>
      <c r="B5" s="37" t="s">
        <v>122</v>
      </c>
      <c r="C5" s="38" t="s">
        <v>20</v>
      </c>
      <c r="D5" s="98" t="s">
        <v>20</v>
      </c>
      <c r="E5" s="39" t="s">
        <v>20</v>
      </c>
      <c r="F5" s="98" t="s">
        <v>20</v>
      </c>
      <c r="G5" s="40" t="s">
        <v>20</v>
      </c>
    </row>
    <row r="6" spans="1:7" s="31" customFormat="1" ht="15.75" thickBot="1">
      <c r="A6" s="115"/>
      <c r="B6" s="90" t="s">
        <v>45</v>
      </c>
      <c r="C6" s="116" t="s">
        <v>20</v>
      </c>
      <c r="D6" s="95" t="s">
        <v>20</v>
      </c>
      <c r="E6" s="92" t="s">
        <v>20</v>
      </c>
      <c r="F6" s="95" t="s">
        <v>20</v>
      </c>
      <c r="G6" s="93" t="s">
        <v>20</v>
      </c>
    </row>
    <row r="7" spans="1:11" s="31" customFormat="1" ht="15" customHeight="1" thickBot="1">
      <c r="A7" s="204"/>
      <c r="B7" s="204"/>
      <c r="C7" s="204"/>
      <c r="D7" s="204"/>
      <c r="E7" s="204"/>
      <c r="F7" s="204"/>
      <c r="G7" s="204"/>
      <c r="H7" s="7"/>
      <c r="I7" s="7"/>
      <c r="J7" s="7"/>
      <c r="K7" s="7"/>
    </row>
    <row r="8" s="31" customFormat="1" ht="14.25">
      <c r="D8" s="41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/>
    <row r="29" s="31" customFormat="1" ht="14.25"/>
    <row r="30" spans="8:9" s="31" customFormat="1" ht="14.25">
      <c r="H30" s="22"/>
      <c r="I30" s="22"/>
    </row>
    <row r="33" spans="2:5" ht="30.75" thickBot="1">
      <c r="B33" s="42" t="s">
        <v>22</v>
      </c>
      <c r="C33" s="35" t="s">
        <v>51</v>
      </c>
      <c r="D33" s="35" t="s">
        <v>52</v>
      </c>
      <c r="E33" s="36" t="s">
        <v>49</v>
      </c>
    </row>
    <row r="34" spans="1:5" ht="14.25">
      <c r="A34" s="22">
        <v>1</v>
      </c>
      <c r="B34" s="37" t="str">
        <f aca="true" t="shared" si="0" ref="B34:D35">B4</f>
        <v>УНІВЕР.УА/Отаман: Фонд Перспективних Акцій</v>
      </c>
      <c r="C34" s="120" t="str">
        <f t="shared" si="0"/>
        <v>н.д.</v>
      </c>
      <c r="D34" s="98" t="str">
        <f t="shared" si="0"/>
        <v>н.д.</v>
      </c>
      <c r="E34" s="121" t="str">
        <f>G4</f>
        <v>н.д.</v>
      </c>
    </row>
    <row r="35" spans="1:5" ht="14.25">
      <c r="A35" s="22">
        <v>2</v>
      </c>
      <c r="B35" s="37" t="str">
        <f t="shared" si="0"/>
        <v>КІНТО-Народний</v>
      </c>
      <c r="C35" s="120" t="str">
        <f t="shared" si="0"/>
        <v>н.д.</v>
      </c>
      <c r="D35" s="98" t="str">
        <f t="shared" si="0"/>
        <v>н.д.</v>
      </c>
      <c r="E35" s="121" t="str">
        <f>G5</f>
        <v>н.д.</v>
      </c>
    </row>
  </sheetData>
  <mergeCells count="5">
    <mergeCell ref="A7:G7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3"/>
  <sheetViews>
    <sheetView zoomScale="85" zoomScaleNormal="85" workbookViewId="0" topLeftCell="A1">
      <selection activeCell="A5" sqref="A5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22</v>
      </c>
      <c r="B1" s="67" t="s">
        <v>79</v>
      </c>
      <c r="C1" s="10"/>
      <c r="D1" s="10"/>
    </row>
    <row r="2" spans="1:4" ht="14.25">
      <c r="A2" s="27" t="s">
        <v>122</v>
      </c>
      <c r="B2" s="139" t="s">
        <v>20</v>
      </c>
      <c r="C2" s="10"/>
      <c r="D2" s="10"/>
    </row>
    <row r="3" spans="1:4" ht="14.25">
      <c r="A3" s="27" t="s">
        <v>115</v>
      </c>
      <c r="B3" s="139" t="s">
        <v>20</v>
      </c>
      <c r="C3" s="10"/>
      <c r="D3" s="10"/>
    </row>
    <row r="4" spans="1:4" ht="14.25">
      <c r="A4" s="27" t="s">
        <v>27</v>
      </c>
      <c r="B4" s="140" t="s">
        <v>20</v>
      </c>
      <c r="C4" s="10"/>
      <c r="D4" s="10"/>
    </row>
    <row r="5" spans="1:4" ht="14.25">
      <c r="A5" s="27" t="s">
        <v>1</v>
      </c>
      <c r="B5" s="140">
        <v>0.09392079269622644</v>
      </c>
      <c r="C5" s="10"/>
      <c r="D5" s="10"/>
    </row>
    <row r="6" spans="1:4" ht="14.25">
      <c r="A6" s="27" t="s">
        <v>0</v>
      </c>
      <c r="B6" s="140">
        <v>0</v>
      </c>
      <c r="C6" s="10"/>
      <c r="D6" s="10"/>
    </row>
    <row r="7" spans="1:4" ht="14.25">
      <c r="A7" s="27" t="s">
        <v>28</v>
      </c>
      <c r="B7" s="140">
        <v>-0.026410108137966404</v>
      </c>
      <c r="C7" s="10"/>
      <c r="D7" s="10"/>
    </row>
    <row r="8" spans="1:4" ht="14.25">
      <c r="A8" s="27" t="s">
        <v>29</v>
      </c>
      <c r="B8" s="140">
        <v>9.041095890394146E-06</v>
      </c>
      <c r="C8" s="10"/>
      <c r="D8" s="10"/>
    </row>
    <row r="9" spans="1:4" ht="14.25">
      <c r="A9" s="27" t="s">
        <v>30</v>
      </c>
      <c r="B9" s="140">
        <v>0.016273972602739724</v>
      </c>
      <c r="C9" s="10"/>
      <c r="D9" s="10"/>
    </row>
    <row r="10" spans="1:4" ht="15" thickBot="1">
      <c r="A10" s="75" t="s">
        <v>98</v>
      </c>
      <c r="B10" s="141">
        <v>-0.018623439507209016</v>
      </c>
      <c r="C10" s="10"/>
      <c r="D10" s="10"/>
    </row>
    <row r="11" spans="2:4" ht="12.75">
      <c r="B11" s="10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spans="1:4" ht="14.25">
      <c r="A16" s="54"/>
      <c r="B16" s="55"/>
      <c r="C16" s="10"/>
      <c r="D16" s="10"/>
    </row>
    <row r="17" ht="12.75">
      <c r="B17" s="10"/>
    </row>
    <row r="21" spans="1:2" ht="12.75">
      <c r="A21" s="7"/>
      <c r="B21" s="8"/>
    </row>
    <row r="22" ht="12.75">
      <c r="B22" s="8"/>
    </row>
    <row r="23" ht="12.75">
      <c r="B23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2023-06-08T09:56:06Z</dcterms:modified>
  <cp:category/>
  <cp:version/>
  <cp:contentType/>
  <cp:contentStatus/>
</cp:coreProperties>
</file>