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-2025\"/>
    </mc:Choice>
  </mc:AlternateContent>
  <xr:revisionPtr revIDLastSave="0" documentId="8_{4E011DBD-8756-4435-8B74-EE9BEEE73A49}" xr6:coauthVersionLast="47" xr6:coauthVersionMax="47" xr10:uidLastSave="{00000000-0000-0000-0000-000000000000}"/>
  <bookViews>
    <workbookView xWindow="-120" yWindow="-120" windowWidth="29040" windowHeight="15840" tabRatio="904" xr2:uid="{E502E4FE-155F-48BE-AF1D-C8EB4B306D8B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ВЧА'!$B$38:$E$38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ВЧА'!$B$33:$E$33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0" l="1"/>
  <c r="D42" i="20"/>
  <c r="C42" i="20"/>
  <c r="B42" i="20"/>
  <c r="B41" i="20"/>
  <c r="C41" i="20"/>
  <c r="D41" i="20"/>
  <c r="E41" i="20"/>
  <c r="E40" i="20"/>
  <c r="D40" i="20"/>
  <c r="C40" i="20"/>
  <c r="B40" i="20"/>
  <c r="E35" i="17"/>
  <c r="D35" i="17"/>
  <c r="C35" i="17"/>
  <c r="B35" i="17"/>
  <c r="J6" i="16"/>
  <c r="G6" i="16"/>
  <c r="F6" i="16"/>
  <c r="E6" i="16"/>
  <c r="F5" i="22"/>
  <c r="E5" i="22"/>
  <c r="J8" i="24"/>
  <c r="J19" i="21"/>
  <c r="E59" i="14"/>
  <c r="E60" i="14"/>
  <c r="E61" i="14"/>
  <c r="E62" i="14"/>
  <c r="D59" i="14"/>
  <c r="D60" i="14"/>
  <c r="D61" i="14"/>
  <c r="D62" i="14"/>
  <c r="C59" i="14"/>
  <c r="C60" i="14"/>
  <c r="C61" i="14"/>
  <c r="C62" i="14"/>
  <c r="B59" i="14"/>
  <c r="B60" i="14"/>
  <c r="B61" i="14"/>
  <c r="B62" i="14"/>
  <c r="E63" i="14"/>
  <c r="D63" i="14"/>
  <c r="C63" i="14"/>
  <c r="B63" i="14"/>
  <c r="C54" i="14"/>
  <c r="C64" i="14" s="1"/>
  <c r="C65" i="14" s="1"/>
  <c r="C55" i="14"/>
  <c r="C56" i="14"/>
  <c r="C57" i="14"/>
  <c r="C58" i="14"/>
  <c r="E58" i="14"/>
  <c r="E57" i="14"/>
  <c r="E64" i="14" s="1"/>
  <c r="E56" i="14"/>
  <c r="E55" i="14"/>
  <c r="E65" i="14" s="1"/>
  <c r="E54" i="14"/>
  <c r="D58" i="14"/>
  <c r="D57" i="14"/>
  <c r="D56" i="14"/>
  <c r="D55" i="14"/>
  <c r="D54" i="14"/>
  <c r="B58" i="14"/>
  <c r="B57" i="14"/>
  <c r="B56" i="14"/>
  <c r="B55" i="14"/>
  <c r="B54" i="14"/>
  <c r="C31" i="12"/>
  <c r="C30" i="12"/>
  <c r="C29" i="12"/>
  <c r="D29" i="12" s="1"/>
  <c r="C28" i="12"/>
  <c r="C27" i="12"/>
  <c r="C26" i="12"/>
  <c r="C25" i="12"/>
  <c r="D25" i="12" s="1"/>
  <c r="C24" i="12"/>
  <c r="C23" i="12"/>
  <c r="B31" i="12"/>
  <c r="B30" i="12"/>
  <c r="B29" i="12"/>
  <c r="B28" i="12"/>
  <c r="B27" i="12"/>
  <c r="B26" i="12"/>
  <c r="B25" i="12"/>
  <c r="B24" i="12"/>
  <c r="B23" i="12"/>
  <c r="C22" i="12"/>
  <c r="B22" i="12"/>
  <c r="E39" i="20"/>
  <c r="D39" i="20"/>
  <c r="C39" i="20"/>
  <c r="B39" i="20"/>
  <c r="H8" i="24"/>
  <c r="G8" i="24"/>
  <c r="F8" i="24"/>
  <c r="E8" i="24"/>
  <c r="E34" i="17"/>
  <c r="D34" i="17"/>
  <c r="C34" i="17"/>
  <c r="B34" i="17"/>
  <c r="H19" i="21"/>
  <c r="G19" i="21"/>
  <c r="F19" i="21"/>
  <c r="E19" i="21"/>
  <c r="C18" i="12"/>
  <c r="C21" i="12" s="1"/>
  <c r="D21" i="12" s="1"/>
  <c r="D24" i="12"/>
  <c r="D28" i="12"/>
  <c r="D22" i="12"/>
  <c r="F7" i="23"/>
  <c r="E7" i="23"/>
  <c r="D18" i="12"/>
  <c r="D23" i="12" l="1"/>
  <c r="D30" i="12"/>
  <c r="D26" i="12"/>
  <c r="D31" i="12"/>
  <c r="D27" i="12"/>
</calcChain>
</file>

<file path=xl/sharedStrings.xml><?xml version="1.0" encoding="utf-8"?>
<sst xmlns="http://schemas.openxmlformats.org/spreadsheetml/2006/main" count="344" uniqueCount="126">
  <si>
    <t>Індекс ПФТС</t>
  </si>
  <si>
    <t>Індекс УБ</t>
  </si>
  <si>
    <t>Відкриті ІСІ</t>
  </si>
  <si>
    <t>Інтервальні ІСІ</t>
  </si>
  <si>
    <t>Закриті ІСІ</t>
  </si>
  <si>
    <t>NIKKEI 225 (Японія)</t>
  </si>
  <si>
    <t>DAX (ФРН)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</si>
  <si>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</si>
  <si>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</si>
  <si>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</si>
  <si>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</si>
  <si>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</si>
  <si>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</si>
  <si>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</si>
  <si>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ОТП Класичний</t>
  </si>
  <si>
    <t>ТОВ КУА "ОТП Капітал"</t>
  </si>
  <si>
    <t>ТАСК Ресурс</t>
  </si>
  <si>
    <t>ТОВ КУА "ТАСК-Інвест"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</si>
  <si>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</si>
  <si>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</si>
  <si>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</si>
  <si>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</si>
  <si>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</si>
  <si>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</si>
  <si>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</si>
  <si>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</si>
  <si>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</si>
  <si>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</si>
  <si>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</si>
  <si>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</si>
  <si>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</si>
  <si>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</si>
  <si>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</si>
  <si>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</si>
  <si>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</si>
  <si>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</si>
  <si>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</si>
  <si>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</si>
  <si>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</si>
  <si>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http://otpcapital.com.ua/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</si>
  <si>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</si>
  <si>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</si>
  <si>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</si>
  <si>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</si>
  <si>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</si>
  <si>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</si>
  <si>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</si>
  <si>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</si>
  <si>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</si>
  <si>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ОТП Фонд Акцій</t>
  </si>
  <si>
    <t>Софіївський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</si>
  <si>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</si>
  <si>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</si>
  <si>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</si>
  <si>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</si>
  <si>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</si>
  <si>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</si>
  <si>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</si>
  <si>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</si>
  <si>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</si>
  <si>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</si>
  <si>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</si>
  <si>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</si>
  <si>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КІНТО-Класичний</t>
  </si>
  <si>
    <t>http://www.kinto.com/</t>
  </si>
  <si>
    <t>КІНТО-Еквіті</t>
  </si>
  <si>
    <t>ТОВ КУА "ІВЕКС ЕССЕТ МЕНЕДЖМЕНТ"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</si>
  <si>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</si>
  <si>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</si>
  <si>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</si>
  <si>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</si>
  <si>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</si>
  <si>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Індекс</t>
  </si>
  <si>
    <t>http://www.am.eavex.com.ua/</t>
  </si>
  <si>
    <t>1 місяць*</t>
  </si>
  <si>
    <t>Назва фонду*</t>
  </si>
  <si>
    <t>1 рік</t>
  </si>
  <si>
    <t>Зміна за місяць</t>
  </si>
  <si>
    <t>Динаміка відкритих фондів. Ренкінг за чистим притоком</t>
  </si>
  <si>
    <t>Динаміка інтервальних фондів. Ренкінг за чистим притоком</t>
  </si>
  <si>
    <t>Динаміка закритих фондів. Ренкінг за чистим притоком</t>
  </si>
  <si>
    <t>Доходність відкритих фондів. Сортування за датою досягнення нормативів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</si>
  <si>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</si>
  <si>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</si>
  <si>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</si>
  <si>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Доходність інтервальних фондів. Сортування за датою досягнення нормативів</t>
  </si>
  <si>
    <t>Доходність закритих фондів. Сортування за датою досягнення нормативів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</si>
  <si>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</si>
  <si>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</si>
  <si>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</si>
  <si>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</si>
  <si>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</si>
  <si>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Відкриті фонди. Ренкінг за ВЧА</t>
  </si>
  <si>
    <t>Інтервальні фонди. Ренкінг за ВЧА</t>
  </si>
  <si>
    <t>Закриті фонди. Ренкінг за ВЧА</t>
  </si>
  <si>
    <t>6 місяців</t>
  </si>
  <si>
    <t>КІНТО-Казначейський</t>
  </si>
  <si>
    <t>Середнє значення</t>
  </si>
  <si>
    <t>лютий</t>
  </si>
  <si>
    <t>березень</t>
  </si>
  <si>
    <t>3 місяці (з початку року)</t>
  </si>
  <si>
    <t>"Золотий" депозит (за офіційним курсом золота)</t>
  </si>
  <si>
    <t>н.д.</t>
  </si>
  <si>
    <t>КІНТО-Голд</t>
  </si>
  <si>
    <t>з початку 2025 року</t>
  </si>
  <si>
    <t>DJI (США)</t>
  </si>
  <si>
    <t>S&amp;P 500 (США)</t>
  </si>
  <si>
    <t>FTSE 100  (Великобританія)</t>
  </si>
  <si>
    <t>CAC 40 (Франція)</t>
  </si>
  <si>
    <t>HANG SENG (Гонг-Конг)</t>
  </si>
  <si>
    <t>SSE COMPOSITE (Китай)</t>
  </si>
  <si>
    <t>WIG20 (Польща)</t>
  </si>
  <si>
    <t>Промінвест-Керамет</t>
  </si>
  <si>
    <t>диверс.</t>
  </si>
  <si>
    <t>ЗАТ КУА "ІНЕКО-ІНВЕСТ"</t>
  </si>
  <si>
    <t>http://www.ineko-invest.com/</t>
  </si>
  <si>
    <t>Центральний інвестиційний фонд</t>
  </si>
  <si>
    <t>ПАТ "КНІФЗТ "ІНЕКО РІАЛ ІСТЕЙТ"</t>
  </si>
  <si>
    <t>корпоративний</t>
  </si>
  <si>
    <t>закритий строковий недиверсифікований</t>
  </si>
  <si>
    <t>ТОВ "КУА "ІНЕКО-ІНВЕСТ"</t>
  </si>
  <si>
    <t>www.ineko-invest.com</t>
  </si>
  <si>
    <t>Закритий строковий спеціалізований</t>
  </si>
  <si>
    <t>ПрАТ "КIНТО"</t>
  </si>
  <si>
    <t>www.kinto.com</t>
  </si>
  <si>
    <t>ПАТ "КНІФЗТ "ІНЕКО-ПРЯМІ ІНВЕСТИЦІЇ"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</si>
</sst>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23"/>
      </right>
      <top style="medium">
        <color indexed="21"/>
      </top>
      <bottom style="dotted">
        <color indexed="54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54"/>
      </bottom>
      <diagonal/>
    </border>
    <border>
      <left style="dotted">
        <color indexed="23"/>
      </left>
      <right/>
      <top style="medium">
        <color indexed="21"/>
      </top>
      <bottom style="dotted">
        <color indexed="54"/>
      </bottom>
      <diagonal/>
    </border>
    <border>
      <left/>
      <right style="dotted">
        <color indexed="23"/>
      </right>
      <top style="dotted">
        <color indexed="54"/>
      </top>
      <bottom style="dotted">
        <color indexed="54"/>
      </bottom>
      <diagonal/>
    </border>
    <border>
      <left style="dotted">
        <color indexed="23"/>
      </left>
      <right style="dotted">
        <color indexed="23"/>
      </right>
      <top style="dotted">
        <color indexed="54"/>
      </top>
      <bottom style="dotted">
        <color indexed="54"/>
      </bottom>
      <diagonal/>
    </border>
    <border>
      <left style="dotted">
        <color indexed="23"/>
      </left>
      <right/>
      <top style="dotted">
        <color indexed="54"/>
      </top>
      <bottom style="dotted">
        <color indexed="54"/>
      </bottom>
      <diagonal/>
    </border>
    <border>
      <left/>
      <right style="dotted">
        <color indexed="23"/>
      </right>
      <top style="dotted">
        <color indexed="54"/>
      </top>
      <bottom style="dash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54"/>
      </top>
      <bottom style="dashed">
        <color indexed="23"/>
      </bottom>
      <diagonal/>
    </border>
    <border>
      <left style="dotted">
        <color indexed="23"/>
      </left>
      <right/>
      <top style="dotted">
        <color indexed="54"/>
      </top>
      <bottom style="dashed">
        <color indexed="23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 shrinkToFit="1"/>
    </xf>
    <xf numFmtId="4" fontId="18" fillId="0" borderId="0" xfId="0" applyNumberFormat="1" applyFont="1" applyFill="1" applyBorder="1" applyAlignment="1">
      <alignment horizontal="right" vertical="center" indent="1"/>
    </xf>
    <xf numFmtId="10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4" xfId="4" applyFont="1" applyFill="1" applyBorder="1" applyAlignment="1">
      <alignment vertical="center" wrapText="1"/>
    </xf>
    <xf numFmtId="10" fontId="15" fillId="0" borderId="25" xfId="5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28" xfId="0" applyBorder="1"/>
    <xf numFmtId="0" fontId="11" fillId="0" borderId="29" xfId="0" applyFont="1" applyFill="1" applyBorder="1" applyAlignment="1">
      <alignment horizontal="center" vertical="center" wrapText="1" shrinkToFit="1"/>
    </xf>
    <xf numFmtId="4" fontId="11" fillId="0" borderId="30" xfId="0" applyNumberFormat="1" applyFont="1" applyFill="1" applyBorder="1" applyAlignment="1">
      <alignment horizontal="right" vertical="center" indent="1"/>
    </xf>
    <xf numFmtId="3" fontId="11" fillId="0" borderId="31" xfId="0" applyNumberFormat="1" applyFont="1" applyFill="1" applyBorder="1" applyAlignment="1">
      <alignment horizontal="right" vertical="center" indent="1"/>
    </xf>
    <xf numFmtId="4" fontId="11" fillId="0" borderId="32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3" xfId="0" applyFont="1" applyBorder="1" applyAlignment="1">
      <alignment vertical="center"/>
    </xf>
    <xf numFmtId="14" fontId="10" fillId="0" borderId="33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5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" fontId="11" fillId="0" borderId="31" xfId="0" applyNumberFormat="1" applyFont="1" applyFill="1" applyBorder="1" applyAlignment="1">
      <alignment horizontal="right" vertical="center" indent="1"/>
    </xf>
    <xf numFmtId="0" fontId="10" fillId="0" borderId="36" xfId="0" applyFont="1" applyFill="1" applyBorder="1" applyAlignment="1">
      <alignment vertical="center"/>
    </xf>
    <xf numFmtId="4" fontId="11" fillId="0" borderId="2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horizontal="left" vertical="center" wrapText="1" shrinkToFit="1"/>
    </xf>
    <xf numFmtId="0" fontId="10" fillId="0" borderId="38" xfId="0" applyFont="1" applyFill="1" applyBorder="1" applyAlignment="1">
      <alignment horizontal="left" vertical="center" wrapText="1" shrinkToFit="1"/>
    </xf>
    <xf numFmtId="4" fontId="10" fillId="0" borderId="39" xfId="0" applyNumberFormat="1" applyFont="1" applyFill="1" applyBorder="1" applyAlignment="1">
      <alignment horizontal="right" vertical="center" indent="1"/>
    </xf>
    <xf numFmtId="10" fontId="10" fillId="0" borderId="39" xfId="10" applyNumberFormat="1" applyFont="1" applyFill="1" applyBorder="1" applyAlignment="1">
      <alignment horizontal="right" vertical="center" indent="1"/>
    </xf>
    <xf numFmtId="4" fontId="10" fillId="0" borderId="4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1" xfId="0" applyFont="1" applyFill="1" applyBorder="1" applyAlignment="1">
      <alignment horizontal="left" vertical="center" wrapText="1" shrinkToFi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42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43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2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4" xfId="5" applyNumberFormat="1" applyFont="1" applyFill="1" applyBorder="1" applyAlignment="1">
      <alignment horizontal="right" vertical="center" indent="1"/>
    </xf>
    <xf numFmtId="10" fontId="20" fillId="0" borderId="44" xfId="0" applyNumberFormat="1" applyFont="1" applyBorder="1" applyAlignment="1">
      <alignment horizontal="right" vertical="center" indent="1"/>
    </xf>
    <xf numFmtId="10" fontId="15" fillId="0" borderId="32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5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0" fontId="15" fillId="0" borderId="45" xfId="4" applyFont="1" applyFill="1" applyBorder="1" applyAlignment="1">
      <alignment horizontal="left" vertical="center" wrapText="1"/>
    </xf>
    <xf numFmtId="10" fontId="15" fillId="0" borderId="46" xfId="5" applyNumberFormat="1" applyFont="1" applyFill="1" applyBorder="1" applyAlignment="1">
      <alignment horizontal="right" vertical="center" indent="1"/>
    </xf>
    <xf numFmtId="0" fontId="15" fillId="0" borderId="47" xfId="4" applyFont="1" applyFill="1" applyBorder="1" applyAlignment="1">
      <alignment vertical="center" wrapText="1"/>
    </xf>
    <xf numFmtId="10" fontId="15" fillId="0" borderId="48" xfId="5" applyNumberFormat="1" applyFont="1" applyFill="1" applyBorder="1" applyAlignment="1">
      <alignment horizontal="center" vertical="center" wrapText="1"/>
    </xf>
    <xf numFmtId="10" fontId="15" fillId="0" borderId="49" xfId="5" applyNumberFormat="1" applyFont="1" applyFill="1" applyBorder="1" applyAlignment="1">
      <alignment horizontal="center" vertical="center" wrapText="1"/>
    </xf>
    <xf numFmtId="0" fontId="15" fillId="0" borderId="50" xfId="4" applyFont="1" applyFill="1" applyBorder="1" applyAlignment="1">
      <alignment vertical="center" wrapText="1"/>
    </xf>
    <xf numFmtId="10" fontId="15" fillId="0" borderId="50" xfId="5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 shrinkToFit="1"/>
    </xf>
    <xf numFmtId="10" fontId="11" fillId="0" borderId="0" xfId="0" applyNumberFormat="1" applyFont="1" applyFill="1" applyBorder="1" applyAlignment="1">
      <alignment horizontal="right" vertical="center" indent="1"/>
    </xf>
    <xf numFmtId="3" fontId="11" fillId="0" borderId="0" xfId="0" applyNumberFormat="1" applyFont="1" applyFill="1" applyBorder="1" applyAlignment="1">
      <alignment horizontal="right" vertical="center" indent="1"/>
    </xf>
    <xf numFmtId="0" fontId="15" fillId="0" borderId="58" xfId="3" applyFont="1" applyFill="1" applyBorder="1" applyAlignment="1">
      <alignment vertical="center" wrapText="1"/>
    </xf>
    <xf numFmtId="4" fontId="15" fillId="0" borderId="59" xfId="3" applyNumberFormat="1" applyFont="1" applyFill="1" applyBorder="1" applyAlignment="1">
      <alignment horizontal="center" vertical="center" wrapText="1"/>
    </xf>
    <xf numFmtId="3" fontId="15" fillId="0" borderId="59" xfId="3" applyNumberFormat="1" applyFont="1" applyFill="1" applyBorder="1" applyAlignment="1">
      <alignment horizontal="center" vertical="center" wrapText="1"/>
    </xf>
    <xf numFmtId="4" fontId="15" fillId="0" borderId="59" xfId="3" applyNumberFormat="1" applyFont="1" applyFill="1" applyBorder="1" applyAlignment="1">
      <alignment horizontal="right" vertical="center" wrapText="1" indent="1"/>
    </xf>
    <xf numFmtId="3" fontId="15" fillId="0" borderId="59" xfId="3" applyNumberFormat="1" applyFont="1" applyFill="1" applyBorder="1" applyAlignment="1">
      <alignment horizontal="right" vertical="center" wrapText="1" indent="1"/>
    </xf>
    <xf numFmtId="3" fontId="10" fillId="0" borderId="59" xfId="0" applyNumberFormat="1" applyFont="1" applyBorder="1" applyAlignment="1">
      <alignment horizontal="right" vertical="center" indent="1"/>
    </xf>
    <xf numFmtId="0" fontId="15" fillId="0" borderId="59" xfId="3" applyFont="1" applyFill="1" applyBorder="1" applyAlignment="1">
      <alignment vertical="center" wrapText="1"/>
    </xf>
    <xf numFmtId="0" fontId="16" fillId="0" borderId="60" xfId="1" applyFont="1" applyFill="1" applyBorder="1" applyAlignment="1" applyProtection="1">
      <alignment vertical="center" wrapText="1"/>
    </xf>
    <xf numFmtId="14" fontId="15" fillId="0" borderId="0" xfId="4" applyNumberFormat="1" applyFont="1" applyFill="1" applyBorder="1" applyAlignment="1">
      <alignment horizontal="center" vertical="center" wrapText="1"/>
    </xf>
    <xf numFmtId="10" fontId="15" fillId="0" borderId="0" xfId="5" applyNumberFormat="1" applyFont="1" applyFill="1" applyBorder="1" applyAlignment="1">
      <alignment horizontal="right" vertical="center" wrapText="1" indent="1"/>
    </xf>
    <xf numFmtId="10" fontId="15" fillId="0" borderId="0" xfId="7" applyNumberFormat="1" applyFont="1" applyFill="1" applyBorder="1" applyAlignment="1">
      <alignment horizontal="right" vertical="center" wrapText="1" indent="1"/>
    </xf>
    <xf numFmtId="10" fontId="15" fillId="0" borderId="20" xfId="5" applyNumberFormat="1" applyFont="1" applyFill="1" applyBorder="1" applyAlignment="1">
      <alignment horizontal="right" vertical="center" wrapText="1" indent="1"/>
    </xf>
    <xf numFmtId="0" fontId="10" fillId="0" borderId="17" xfId="0" applyFont="1" applyFill="1" applyBorder="1" applyAlignment="1">
      <alignment horizontal="left" vertical="center" wrapText="1" shrinkToFit="1"/>
    </xf>
    <xf numFmtId="4" fontId="10" fillId="0" borderId="18" xfId="0" applyNumberFormat="1" applyFont="1" applyFill="1" applyBorder="1" applyAlignment="1">
      <alignment horizontal="right" vertical="center" indent="1"/>
    </xf>
    <xf numFmtId="10" fontId="15" fillId="0" borderId="59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4" fontId="10" fillId="0" borderId="61" xfId="0" applyNumberFormat="1" applyFont="1" applyFill="1" applyBorder="1" applyAlignment="1">
      <alignment horizontal="right" vertical="center" indent="1"/>
    </xf>
    <xf numFmtId="0" fontId="10" fillId="0" borderId="62" xfId="0" applyFont="1" applyFill="1" applyBorder="1" applyAlignment="1">
      <alignment horizontal="left" vertical="center" wrapText="1" shrinkToFit="1"/>
    </xf>
    <xf numFmtId="4" fontId="10" fillId="0" borderId="63" xfId="0" applyNumberFormat="1" applyFont="1" applyFill="1" applyBorder="1" applyAlignment="1">
      <alignment horizontal="right" vertical="center" indent="1"/>
    </xf>
    <xf numFmtId="10" fontId="15" fillId="0" borderId="63" xfId="5" applyNumberFormat="1" applyFont="1" applyFill="1" applyBorder="1" applyAlignment="1">
      <alignment horizontal="right" vertical="center" wrapText="1" indent="1"/>
    </xf>
    <xf numFmtId="4" fontId="10" fillId="0" borderId="64" xfId="0" applyNumberFormat="1" applyFont="1" applyFill="1" applyBorder="1" applyAlignment="1">
      <alignment horizontal="right" vertical="center" indent="1"/>
    </xf>
    <xf numFmtId="0" fontId="10" fillId="0" borderId="65" xfId="0" applyFont="1" applyFill="1" applyBorder="1" applyAlignment="1">
      <alignment horizontal="left" vertical="center" wrapText="1" shrinkToFit="1"/>
    </xf>
    <xf numFmtId="4" fontId="10" fillId="0" borderId="66" xfId="0" applyNumberFormat="1" applyFont="1" applyFill="1" applyBorder="1" applyAlignment="1">
      <alignment horizontal="right" vertical="center" indent="1"/>
    </xf>
    <xf numFmtId="10" fontId="15" fillId="0" borderId="66" xfId="5" applyNumberFormat="1" applyFont="1" applyFill="1" applyBorder="1" applyAlignment="1">
      <alignment horizontal="right" vertical="center" wrapText="1" indent="1"/>
    </xf>
    <xf numFmtId="4" fontId="10" fillId="0" borderId="67" xfId="0" applyNumberFormat="1" applyFont="1" applyFill="1" applyBorder="1" applyAlignment="1">
      <alignment horizontal="right" vertical="center" indent="1"/>
    </xf>
    <xf numFmtId="0" fontId="10" fillId="0" borderId="68" xfId="0" applyFont="1" applyFill="1" applyBorder="1" applyAlignment="1">
      <alignment horizontal="left" vertical="center" wrapText="1" shrinkToFit="1"/>
    </xf>
    <xf numFmtId="4" fontId="10" fillId="0" borderId="69" xfId="0" applyNumberFormat="1" applyFont="1" applyFill="1" applyBorder="1" applyAlignment="1">
      <alignment horizontal="right" vertical="center" indent="1"/>
    </xf>
    <xf numFmtId="10" fontId="15" fillId="0" borderId="69" xfId="5" applyNumberFormat="1" applyFont="1" applyFill="1" applyBorder="1" applyAlignment="1">
      <alignment horizontal="right" vertical="center" wrapText="1" indent="1"/>
    </xf>
    <xf numFmtId="4" fontId="10" fillId="0" borderId="70" xfId="0" applyNumberFormat="1" applyFont="1" applyFill="1" applyBorder="1" applyAlignment="1">
      <alignment horizontal="right" vertical="center" indent="1"/>
    </xf>
    <xf numFmtId="0" fontId="6" fillId="0" borderId="23" xfId="0" applyFont="1" applyBorder="1" applyAlignment="1">
      <alignment horizontal="left" vertical="center"/>
    </xf>
    <xf numFmtId="0" fontId="21" fillId="0" borderId="23" xfId="6" applyFont="1" applyFill="1" applyBorder="1" applyAlignment="1">
      <alignment horizontal="center" vertical="center" wrapText="1"/>
    </xf>
    <xf numFmtId="0" fontId="21" fillId="0" borderId="51" xfId="6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0" fillId="0" borderId="54" xfId="0" applyBorder="1" applyAlignment="1"/>
    <xf numFmtId="0" fontId="9" fillId="0" borderId="53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 xr:uid="{23EFE538-6DA9-44E1-940B-AE1FE523BFB4}"/>
    <cellStyle name="Звичайний" xfId="0" builtinId="0"/>
    <cellStyle name="Обычный_Nastya_Otkrit" xfId="2" xr:uid="{46C27784-9989-42AB-BC3E-632373F6527A}"/>
    <cellStyle name="Обычный_Відкр_1" xfId="3" xr:uid="{C4AFBD60-81E7-463C-8E29-FB6E9B7BF45B}"/>
    <cellStyle name="Обычный_Відкр_2" xfId="4" xr:uid="{1EA1E493-FC9D-4E1D-A1A4-C926C87077CB}"/>
    <cellStyle name="Обычный_З_2_28.10" xfId="5" xr:uid="{83C692F4-FB42-4328-B0A6-591E4B1A349A}"/>
    <cellStyle name="Обычный_Лист2" xfId="6" xr:uid="{ED15C798-7982-440E-92BF-FA788C7B453B}"/>
    <cellStyle name="Обычный_Лист5" xfId="7" xr:uid="{99CE5E53-18FC-446C-8AE5-249C08C5FB52}"/>
    <cellStyle name="Открывавшаяся гиперссылка" xfId="8" xr:uid="{C01BBD08-6621-4B41-92C2-EADC97FECFB8}"/>
    <cellStyle name="Процентный 2" xfId="10" xr:uid="{57DFD69A-8000-4DB2-B5F5-57D6AD97455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4872569492645896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334371484989342E-2"/>
          <c:y val="0.29119820370899729"/>
          <c:w val="0.95045695105918337"/>
          <c:h val="0.32568220151664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0961112006595553E-3"/>
                  <c:y val="1.147334735543259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FC-4441-A65E-58301BD4001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8FC-4441-A65E-58301BD4001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8FC-4441-A65E-58301BD4001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лютий</c:v>
                </c:pt>
                <c:pt idx="1">
                  <c:v>березень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-1.1703669329704902E-2</c:v>
                </c:pt>
                <c:pt idx="1">
                  <c:v>5.6341346028541128E-3</c:v>
                </c:pt>
                <c:pt idx="2">
                  <c:v>5.4136942834166479E-3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FC-4441-A65E-58301BD40011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Індекс УБ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8393688237337065E-3"/>
                  <c:y val="1.147060321422732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FC-4441-A65E-58301BD4001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8FC-4441-A65E-58301BD4001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8FC-4441-A65E-58301BD4001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лютий</c:v>
                </c:pt>
                <c:pt idx="1">
                  <c:v>березень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FC-4441-A65E-58301BD40011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103959177783673E-3"/>
                  <c:y val="-2.276876486879092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FC-4441-A65E-58301BD40011}"/>
                </c:ext>
              </c:extLst>
            </c:dLbl>
            <c:dLbl>
              <c:idx val="1"/>
              <c:layout>
                <c:manualLayout>
                  <c:x val="2.2500751171858902E-3"/>
                  <c:y val="-2.7478099103830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FC-4441-A65E-58301BD40011}"/>
                </c:ext>
              </c:extLst>
            </c:dLbl>
            <c:dLbl>
              <c:idx val="2"/>
              <c:layout>
                <c:manualLayout>
                  <c:x val="1.0464238885511401E-3"/>
                  <c:y val="-1.677040423986647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FC-4441-A65E-58301BD4001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8FC-4441-A65E-58301BD4001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8FC-4441-A65E-58301BD4001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лютий</c:v>
                </c:pt>
                <c:pt idx="1">
                  <c:v>березень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2.7231714737398917E-2</c:v>
                </c:pt>
                <c:pt idx="1">
                  <c:v>2.6611717386414643E-2</c:v>
                </c:pt>
                <c:pt idx="2">
                  <c:v>0.20193815746883861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FC-4441-A65E-58301BD40011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8660902108803565E-3"/>
                  <c:y val="-1.660135509429672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8FC-4441-A65E-58301BD40011}"/>
                </c:ext>
              </c:extLst>
            </c:dLbl>
            <c:dLbl>
              <c:idx val="1"/>
              <c:layout>
                <c:manualLayout>
                  <c:x val="2.2963144623396881E-3"/>
                  <c:y val="-7.0604395919094953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8FC-4441-A65E-58301BD4001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8FC-4441-A65E-58301BD4001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E8FC-4441-A65E-58301BD4001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лютий</c:v>
                </c:pt>
                <c:pt idx="1">
                  <c:v>березень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4.0855523246026149E-3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FC-4441-A65E-58301BD40011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8FC-4441-A65E-58301BD4001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8FC-4441-A65E-58301BD4001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E8FC-4441-A65E-58301BD4001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лютий</c:v>
                </c:pt>
                <c:pt idx="1">
                  <c:v>березень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-1.334755852157482E-2</c:v>
                </c:pt>
                <c:pt idx="1">
                  <c:v>2.5096007135323617E-2</c:v>
                </c:pt>
                <c:pt idx="2">
                  <c:v>4.2256980160753022E-2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8FC-4441-A65E-58301BD400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441638944"/>
        <c:axId val="1"/>
      </c:barChart>
      <c:catAx>
        <c:axId val="441638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21"/>
          <c:min val="-0.02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16389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6373698704288E-3"/>
          <c:y val="0.76247950708013768"/>
          <c:w val="0.64275506042851249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20408824225513522"/>
          <c:y val="1.1655375916462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59013654166806"/>
          <c:y val="0.15151988691401869"/>
          <c:w val="0.66182901417022422"/>
          <c:h val="0.645707825772048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7E6-4AB9-8C95-5C589277A59A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7E6-4AB9-8C95-5C589277A59A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7E6-4AB9-8C95-5C589277A59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7E6-4AB9-8C95-5C589277A59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7E6-4AB9-8C95-5C589277A59A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7E6-4AB9-8C95-5C589277A59A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7E6-4AB9-8C95-5C589277A59A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7E6-4AB9-8C95-5C589277A59A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7E6-4AB9-8C95-5C589277A59A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7E6-4AB9-8C95-5C589277A59A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7E6-4AB9-8C95-5C589277A59A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7E6-4AB9-8C95-5C589277A59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'інд+дох'!$A$23:$A$33</c:f>
              <c:strCache>
                <c:ptCount val="11"/>
                <c:pt idx="0">
                  <c:v>S&amp;P 500 (США)</c:v>
                </c:pt>
                <c:pt idx="1">
                  <c:v>DJI (США)</c:v>
                </c:pt>
                <c:pt idx="2">
                  <c:v>NIKKEI 225 (Японія)</c:v>
                </c:pt>
                <c:pt idx="3">
                  <c:v>CAC 40 (Франція)</c:v>
                </c:pt>
                <c:pt idx="4">
                  <c:v>FTSE 100  (Великобританія)</c:v>
                </c:pt>
                <c:pt idx="5">
                  <c:v>DAX (ФРН)</c:v>
                </c:pt>
                <c:pt idx="6">
                  <c:v>Індекс УБ</c:v>
                </c:pt>
                <c:pt idx="7">
                  <c:v>SSE COMPOSITE (Китай)</c:v>
                </c:pt>
                <c:pt idx="8">
                  <c:v>Індекс ПФТС</c:v>
                </c:pt>
                <c:pt idx="9">
                  <c:v>HANG SENG (Гонг-Конг)</c:v>
                </c:pt>
                <c:pt idx="10">
                  <c:v>WIG20 (Польща)</c:v>
                </c:pt>
              </c:strCache>
            </c:strRef>
          </c:cat>
          <c:val>
            <c:numRef>
              <c:f>'інд+дох'!$B$23:$B$33</c:f>
              <c:numCache>
                <c:formatCode>0.00%</c:formatCode>
                <c:ptCount val="11"/>
                <c:pt idx="0">
                  <c:v>-5.7544714081786852E-2</c:v>
                </c:pt>
                <c:pt idx="1">
                  <c:v>-4.1950543453591616E-2</c:v>
                </c:pt>
                <c:pt idx="2">
                  <c:v>-4.1391987727254387E-2</c:v>
                </c:pt>
                <c:pt idx="3">
                  <c:v>-3.9562948507266715E-2</c:v>
                </c:pt>
                <c:pt idx="4">
                  <c:v>-2.5758989482095984E-2</c:v>
                </c:pt>
                <c:pt idx="5">
                  <c:v>-1.720245678433685E-2</c:v>
                </c:pt>
                <c:pt idx="6">
                  <c:v>0</c:v>
                </c:pt>
                <c:pt idx="7">
                  <c:v>4.3391851606491283E-3</c:v>
                </c:pt>
                <c:pt idx="8">
                  <c:v>5.6341346028541128E-3</c:v>
                </c:pt>
                <c:pt idx="9">
                  <c:v>7.7702590783792491E-3</c:v>
                </c:pt>
                <c:pt idx="10">
                  <c:v>4.2461388165240033E-2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E6-4AB9-8C95-5C589277A59A}"/>
            </c:ext>
          </c:extLst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'інд+дох'!$A$23:$A$33</c:f>
              <c:strCache>
                <c:ptCount val="11"/>
                <c:pt idx="0">
                  <c:v>S&amp;P 500 (США)</c:v>
                </c:pt>
                <c:pt idx="1">
                  <c:v>DJI (США)</c:v>
                </c:pt>
                <c:pt idx="2">
                  <c:v>NIKKEI 225 (Японія)</c:v>
                </c:pt>
                <c:pt idx="3">
                  <c:v>CAC 40 (Франція)</c:v>
                </c:pt>
                <c:pt idx="4">
                  <c:v>FTSE 100  (Великобританія)</c:v>
                </c:pt>
                <c:pt idx="5">
                  <c:v>DAX (ФРН)</c:v>
                </c:pt>
                <c:pt idx="6">
                  <c:v>Індекс УБ</c:v>
                </c:pt>
                <c:pt idx="7">
                  <c:v>SSE COMPOSITE (Китай)</c:v>
                </c:pt>
                <c:pt idx="8">
                  <c:v>Індекс ПФТС</c:v>
                </c:pt>
                <c:pt idx="9">
                  <c:v>HANG SENG (Гонг-Конг)</c:v>
                </c:pt>
                <c:pt idx="10">
                  <c:v>WIG20 (Польща)</c:v>
                </c:pt>
              </c:strCache>
            </c:strRef>
          </c:cat>
          <c:val>
            <c:numRef>
              <c:f>'інд+дох'!$C$23:$C$33</c:f>
              <c:numCache>
                <c:formatCode>0.00%</c:formatCode>
                <c:ptCount val="11"/>
                <c:pt idx="0">
                  <c:v>-4.586823720635258E-2</c:v>
                </c:pt>
                <c:pt idx="1">
                  <c:v>-1.2750498187532822E-2</c:v>
                </c:pt>
                <c:pt idx="2">
                  <c:v>-0.10720715165533934</c:v>
                </c:pt>
                <c:pt idx="3">
                  <c:v>5.5545920869723098E-2</c:v>
                </c:pt>
                <c:pt idx="4">
                  <c:v>5.0139360970608005E-2</c:v>
                </c:pt>
                <c:pt idx="5">
                  <c:v>0.11323191257884591</c:v>
                </c:pt>
                <c:pt idx="6">
                  <c:v>0</c:v>
                </c:pt>
                <c:pt idx="7">
                  <c:v>-4.9078692985178307E-3</c:v>
                </c:pt>
                <c:pt idx="8">
                  <c:v>5.4136942834166479E-3</c:v>
                </c:pt>
                <c:pt idx="9">
                  <c:v>0.15252430838561426</c:v>
                </c:pt>
                <c:pt idx="10">
                  <c:v>0.22675079037048196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E6-4AB9-8C95-5C589277A5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41640384"/>
        <c:axId val="1"/>
      </c:barChart>
      <c:catAx>
        <c:axId val="4416403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3"/>
          <c:min val="-0.1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1640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3.4986555815166034E-2"/>
          <c:y val="0.89280179520106406"/>
          <c:w val="0.5204250177505948"/>
          <c:h val="5.59458043990222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4209854832418282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4251442348137229"/>
          <c:y val="0.31360699921798318"/>
          <c:w val="0.36177226255261408"/>
          <c:h val="0.3662403417440782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AD-4BE4-BC00-58B455B8302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8AD-4BE4-BC00-58B455B8302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18AD-4BE4-BC00-58B455B8302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8AD-4BE4-BC00-58B455B8302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18AD-4BE4-BC00-58B455B8302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8AD-4BE4-BC00-58B455B8302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18AD-4BE4-BC00-58B455B8302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8AD-4BE4-BC00-58B455B8302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8AD-4BE4-BC00-58B455B8302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8AD-4BE4-BC00-58B455B8302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18AD-4BE4-BC00-58B455B83024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27236086686470568"/>
                  <c:y val="0.3684333976826655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AD-4BE4-BC00-58B455B8302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64513760888660077"/>
                  <c:y val="0.2324639294902532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BE4-BC00-58B455B8302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0978892576862684"/>
                  <c:y val="0.5789667677870458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BE4-BC00-58B455B8302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3275756948365958"/>
                  <c:y val="0.701777900347934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BE4-BC00-58B455B8302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5022397346405183"/>
                  <c:y val="0.8092376413387117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BE4-BC00-58B455B8302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4801666321601277"/>
                  <c:y val="0.7982723616457753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BE4-BC00-58B455B8302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48560472835294"/>
                  <c:y val="0.7390598513039183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BE4-BC00-58B455B8302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12380039402941166"/>
                  <c:y val="0.6403723340674900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BE4-BC00-58B455B8302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8.1158036085947641E-2"/>
                  <c:y val="0.5153681455680142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AD-4BE4-BC00-58B455B8302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8982727084509787"/>
                  <c:y val="0.4495764674103954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AD-4BE4-BC00-58B455B8302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12930263376405218"/>
                  <c:y val="0.4013292367614749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BE4-BC00-58B455B8302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В_ВЧА!$B$21:$B$31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ОТП Фонд Акцій</c:v>
                </c:pt>
                <c:pt idx="4">
                  <c:v>КІНТО-Казначейський</c:v>
                </c:pt>
                <c:pt idx="5">
                  <c:v>УНIВЕР.УА/Михайло Грушевський: Фонд Державних Паперiв</c:v>
                </c:pt>
                <c:pt idx="6">
                  <c:v>УНІВЕР.УА/Ярослав Мудрий: Фонд Акцiй</c:v>
                </c:pt>
                <c:pt idx="7">
                  <c:v>Альтус-Депозит</c:v>
                </c:pt>
                <c:pt idx="8">
                  <c:v>Альтус-Збалансований</c:v>
                </c:pt>
                <c:pt idx="9">
                  <c:v>ВСІ</c:v>
                </c:pt>
                <c:pt idx="10">
                  <c:v>КІНТО-Еквіті</c:v>
                </c:pt>
              </c:strCache>
            </c:strRef>
          </c:cat>
          <c:val>
            <c:numRef>
              <c:f>В_ВЧА!$C$21:$C$31</c:f>
              <c:numCache>
                <c:formatCode>#,##0.00</c:formatCode>
                <c:ptCount val="11"/>
                <c:pt idx="0">
                  <c:v>8935748.9801000059</c:v>
                </c:pt>
                <c:pt idx="1">
                  <c:v>158011438.63999999</c:v>
                </c:pt>
                <c:pt idx="2">
                  <c:v>33219872.41</c:v>
                </c:pt>
                <c:pt idx="3">
                  <c:v>11021793.6</c:v>
                </c:pt>
                <c:pt idx="4">
                  <c:v>10781772.060000001</c:v>
                </c:pt>
                <c:pt idx="5">
                  <c:v>9799104.2100000009</c:v>
                </c:pt>
                <c:pt idx="6">
                  <c:v>9625745.3900000006</c:v>
                </c:pt>
                <c:pt idx="7">
                  <c:v>6599154.1799999997</c:v>
                </c:pt>
                <c:pt idx="8">
                  <c:v>4908790.1900000004</c:v>
                </c:pt>
                <c:pt idx="9">
                  <c:v>3772201.16</c:v>
                </c:pt>
                <c:pt idx="10">
                  <c:v>3268880.34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AD-4BE4-BC00-58B455B8302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8AD-4BE4-BC00-58B455B830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18AD-4BE4-BC00-58B455B8302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8AD-4BE4-BC00-58B455B8302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8AD-4BE4-BC00-58B455B8302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8AD-4BE4-BC00-58B455B8302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8AD-4BE4-BC00-58B455B8302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8AD-4BE4-BC00-58B455B8302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8AD-4BE4-BC00-58B455B8302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8AD-4BE4-BC00-58B455B8302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8AD-4BE4-BC00-58B455B8302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8AD-4BE4-BC00-58B455B8302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В_ВЧА!$B$21:$B$31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ОТП Фонд Акцій</c:v>
                </c:pt>
                <c:pt idx="4">
                  <c:v>КІНТО-Казначейський</c:v>
                </c:pt>
                <c:pt idx="5">
                  <c:v>УНIВЕР.УА/Михайло Грушевський: Фонд Державних Паперiв</c:v>
                </c:pt>
                <c:pt idx="6">
                  <c:v>УНІВЕР.УА/Ярослав Мудрий: Фонд Акцiй</c:v>
                </c:pt>
                <c:pt idx="7">
                  <c:v>Альтус-Депозит</c:v>
                </c:pt>
                <c:pt idx="8">
                  <c:v>Альтус-Збалансований</c:v>
                </c:pt>
                <c:pt idx="9">
                  <c:v>ВСІ</c:v>
                </c:pt>
                <c:pt idx="10">
                  <c:v>КІНТО-Еквіті</c:v>
                </c:pt>
              </c:strCache>
            </c:strRef>
          </c:cat>
          <c:val>
            <c:numRef>
              <c:f>В_ВЧА!$D$21:$D$31</c:f>
              <c:numCache>
                <c:formatCode>0.00%</c:formatCode>
                <c:ptCount val="11"/>
                <c:pt idx="0">
                  <c:v>3.4375603023802652E-2</c:v>
                </c:pt>
                <c:pt idx="1">
                  <c:v>0.60786605577273056</c:v>
                </c:pt>
                <c:pt idx="2">
                  <c:v>0.12779601900307119</c:v>
                </c:pt>
                <c:pt idx="3">
                  <c:v>4.2400564546705564E-2</c:v>
                </c:pt>
                <c:pt idx="4">
                  <c:v>4.1477207680417516E-2</c:v>
                </c:pt>
                <c:pt idx="5">
                  <c:v>3.7696909018147401E-2</c:v>
                </c:pt>
                <c:pt idx="6">
                  <c:v>3.7030001969810843E-2</c:v>
                </c:pt>
                <c:pt idx="7">
                  <c:v>2.5386781218870929E-2</c:v>
                </c:pt>
                <c:pt idx="8">
                  <c:v>1.8883993191210736E-2</c:v>
                </c:pt>
                <c:pt idx="9">
                  <c:v>1.4511563595941192E-2</c:v>
                </c:pt>
                <c:pt idx="10">
                  <c:v>1.2575300979291323E-2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8AD-4BE4-BC00-58B455B8302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41096263026639507"/>
          <c:y val="3.90155961617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322903504098485E-2"/>
          <c:y val="0.38399560432839297"/>
          <c:w val="0.90702025139051878"/>
          <c:h val="0.344980008166684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ВЧА'!$C$53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45C-4791-94D0-E9EBA194A0E1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45C-4791-94D0-E9EBA194A0E1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45C-4791-94D0-E9EBA194A0E1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45C-4791-94D0-E9EBA194A0E1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45C-4791-94D0-E9EBA194A0E1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45C-4791-94D0-E9EBA194A0E1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45C-4791-94D0-E9EBA194A0E1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45C-4791-94D0-E9EBA194A0E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750900330064433"/>
                  <c:y val="0.7146014454881323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5C-4791-94D0-E9EBA194A0E1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45C-4791-94D0-E9EBA194A0E1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45C-4791-94D0-E9EBA194A0E1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045C-4791-94D0-E9EBA194A0E1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45C-4791-94D0-E9EBA194A0E1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045C-4791-94D0-E9EBA194A0E1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45C-4791-94D0-E9EBA194A0E1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045C-4791-94D0-E9EBA194A0E1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45C-4791-94D0-E9EBA194A0E1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45C-4791-94D0-E9EBA194A0E1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45C-4791-94D0-E9EBA194A0E1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45C-4791-94D0-E9EBA194A0E1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45C-4791-94D0-E9EBA194A0E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ВЧА'!$B$54:$B$63</c:f>
              <c:strCache>
                <c:ptCount val="10"/>
                <c:pt idx="0">
                  <c:v>ОТП Класичний</c:v>
                </c:pt>
                <c:pt idx="1">
                  <c:v>УНIВЕР.УА/Михайло Грушевський: Фонд Державних Паперiв</c:v>
                </c:pt>
                <c:pt idx="2">
                  <c:v>УНIВЕР.УА/Тарас Шевченко: Фонд Заощаджень</c:v>
                </c:pt>
                <c:pt idx="3">
                  <c:v>КІНТО-Казначейський</c:v>
                </c:pt>
                <c:pt idx="4">
                  <c:v>КІНТО-Еквіті</c:v>
                </c:pt>
                <c:pt idx="5">
                  <c:v>Надбання</c:v>
                </c:pt>
                <c:pt idx="6">
                  <c:v>Софіївський</c:v>
                </c:pt>
                <c:pt idx="7">
                  <c:v>ТАСК Ресурс</c:v>
                </c:pt>
                <c:pt idx="8">
                  <c:v>УНІВЕР.УА/Ярослав Мудрий: Фонд Акцiй</c:v>
                </c:pt>
                <c:pt idx="9">
                  <c:v>КІНТО-Класичний</c:v>
                </c:pt>
              </c:strCache>
            </c:strRef>
          </c:cat>
          <c:val>
            <c:numRef>
              <c:f>'В_динаміка ВЧА'!$C$54:$C$63</c:f>
              <c:numCache>
                <c:formatCode>#,##0.00</c:formatCode>
                <c:ptCount val="10"/>
                <c:pt idx="0">
                  <c:v>3312.3883299999834</c:v>
                </c:pt>
                <c:pt idx="1">
                  <c:v>459.33667000000173</c:v>
                </c:pt>
                <c:pt idx="2">
                  <c:v>212.88062999999988</c:v>
                </c:pt>
                <c:pt idx="3">
                  <c:v>1603.7459000000003</c:v>
                </c:pt>
                <c:pt idx="4">
                  <c:v>481.62013999999971</c:v>
                </c:pt>
                <c:pt idx="5">
                  <c:v>-23.283580000000075</c:v>
                </c:pt>
                <c:pt idx="6">
                  <c:v>-42.301770000000019</c:v>
                </c:pt>
                <c:pt idx="7">
                  <c:v>-43.104830000000078</c:v>
                </c:pt>
                <c:pt idx="8">
                  <c:v>-185.92002999999931</c:v>
                </c:pt>
                <c:pt idx="9">
                  <c:v>1690.0087199999989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45C-4791-94D0-E9EBA194A0E1}"/>
            </c:ext>
          </c:extLst>
        </c:ser>
        <c:ser>
          <c:idx val="0"/>
          <c:order val="1"/>
          <c:tx>
            <c:strRef>
              <c:f>'В_динаміка ВЧА'!$E$53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6414293041569432E-2"/>
                  <c:y val="0.4558664393631189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45C-4791-94D0-E9EBA194A0E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7810579481850186"/>
                  <c:y val="0.5996081094325708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45C-4791-94D0-E9EBA194A0E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6781834331967319"/>
                  <c:y val="0.6550513250307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45C-4791-94D0-E9EBA194A0E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6478705383196863"/>
                  <c:y val="0.6283564434464612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45C-4791-94D0-E9EBA194A0E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5318030014929922"/>
                  <c:y val="0.6283564434464612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45C-4791-94D0-E9EBA194A0E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4289284865047049"/>
                  <c:y val="0.6283564434464612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45C-4791-94D0-E9EBA194A0E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3524400151932336"/>
                  <c:y val="0.6242495385873340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45C-4791-94D0-E9EBA194A0E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2561620111241498"/>
                  <c:y val="0.626302991016897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45C-4791-94D0-E9EBA194A0E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1598840070550671"/>
                  <c:y val="0.613982276439515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45C-4791-94D0-E9EBA194A0E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90240269374707616"/>
                  <c:y val="0.689960016333369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45C-4791-94D0-E9EBA194A0E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6794406246779886"/>
                  <c:y val="0.3778352470397021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45C-4791-94D0-E9EBA194A0E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0463308531908868"/>
                  <c:y val="0.35524727031450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45C-4791-94D0-E9EBA194A0E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4619110411007243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45C-4791-94D0-E9EBA194A0E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8708947180913584"/>
                  <c:y val="0.383995604328392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45C-4791-94D0-E9EBA194A0E1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286474906001196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45C-4791-94D0-E9EBA194A0E1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86516048302369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45C-4791-94D0-E9EBA194A0E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0978457490632596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45C-4791-94D0-E9EBA194A0E1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4936364042154857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45C-4791-94D0-E9EBA194A0E1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8300584610948787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45C-4791-94D0-E9EBA194A0E1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72693550329625578"/>
                  <c:y val="0.46408024908137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45C-4791-94D0-E9EBA194A0E1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75727945352459314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45C-4791-94D0-E9EBA194A0E1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80279537886709917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45C-4791-94D0-E9EBA194A0E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ВЧА'!$B$54:$B$63</c:f>
              <c:strCache>
                <c:ptCount val="10"/>
                <c:pt idx="0">
                  <c:v>ОТП Класичний</c:v>
                </c:pt>
                <c:pt idx="1">
                  <c:v>УНIВЕР.УА/Михайло Грушевський: Фонд Державних Паперiв</c:v>
                </c:pt>
                <c:pt idx="2">
                  <c:v>УНIВЕР.УА/Тарас Шевченко: Фонд Заощаджень</c:v>
                </c:pt>
                <c:pt idx="3">
                  <c:v>КІНТО-Казначейський</c:v>
                </c:pt>
                <c:pt idx="4">
                  <c:v>КІНТО-Еквіті</c:v>
                </c:pt>
                <c:pt idx="5">
                  <c:v>Надбання</c:v>
                </c:pt>
                <c:pt idx="6">
                  <c:v>Софіївський</c:v>
                </c:pt>
                <c:pt idx="7">
                  <c:v>ТАСК Ресурс</c:v>
                </c:pt>
                <c:pt idx="8">
                  <c:v>УНІВЕР.УА/Ярослав Мудрий: Фонд Акцiй</c:v>
                </c:pt>
                <c:pt idx="9">
                  <c:v>КІНТО-Класичний</c:v>
                </c:pt>
              </c:strCache>
            </c:strRef>
          </c:cat>
          <c:val>
            <c:numRef>
              <c:f>'В_динаміка ВЧА'!$E$54:$E$63</c:f>
              <c:numCache>
                <c:formatCode>#,##0.00</c:formatCode>
                <c:ptCount val="10"/>
                <c:pt idx="0">
                  <c:v>1961.1564814072422</c:v>
                </c:pt>
                <c:pt idx="1">
                  <c:v>327.17063901196855</c:v>
                </c:pt>
                <c:pt idx="2">
                  <c:v>176.46825245901661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-20.085431243851762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045C-4791-94D0-E9EBA194A0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321878800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ВЧА'!$D$53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6.2666853732435843E-2"/>
                  <c:y val="0.377835247039702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45C-4791-94D0-E9EBA194A0E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5765661096897018"/>
                  <c:y val="0.402476676194465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45C-4791-94D0-E9EBA194A0E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5726392584894714"/>
                  <c:y val="0.498988940383954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45C-4791-94D0-E9EBA194A0E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397203123389943"/>
                  <c:y val="0.476400963658754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45C-4791-94D0-E9EBA194A0E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2679425647248409"/>
                  <c:y val="0.47024060637006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45C-4791-94D0-E9EBA194A0E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1716645606557576"/>
                  <c:y val="0.591394299714316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45C-4791-94D0-E9EBA194A0E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0819830675058784"/>
                  <c:y val="0.574966680277807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45C-4791-94D0-E9EBA194A0E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0186876180328139"/>
                  <c:y val="0.585233942425625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45C-4791-94D0-E9EBA194A0E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8894270593677129"/>
                  <c:y val="0.5790735851369348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45C-4791-94D0-E9EBA194A0E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7733595225410177"/>
                  <c:y val="0.5318441792569720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45C-4791-94D0-E9EBA194A0E1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045C-4791-94D0-E9EBA194A0E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8616285474531806"/>
                  <c:y val="1.02672621478179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45C-4791-94D0-E9EBA194A0E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2640157135246113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45C-4791-94D0-E9EBA194A0E1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045C-4791-94D0-E9EBA194A0E1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045C-4791-94D0-E9EBA194A0E1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045C-4791-94D0-E9EBA194A0E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68999504214871465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45C-4791-94D0-E9EBA194A0E1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3155306093969841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45C-4791-94D0-E9EBA194A0E1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7311107973068216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45C-4791-94D0-E9EBA194A0E1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045C-4791-94D0-E9EBA194A0E1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045C-4791-94D0-E9EBA194A0E1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045C-4791-94D0-E9EBA194A0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ВЧА'!$B$54:$B$63</c:f>
              <c:strCache>
                <c:ptCount val="10"/>
                <c:pt idx="0">
                  <c:v>ОТП Класичний</c:v>
                </c:pt>
                <c:pt idx="1">
                  <c:v>УНIВЕР.УА/Михайло Грушевський: Фонд Державних Паперiв</c:v>
                </c:pt>
                <c:pt idx="2">
                  <c:v>УНIВЕР.УА/Тарас Шевченко: Фонд Заощаджень</c:v>
                </c:pt>
                <c:pt idx="3">
                  <c:v>КІНТО-Казначейський</c:v>
                </c:pt>
                <c:pt idx="4">
                  <c:v>КІНТО-Еквіті</c:v>
                </c:pt>
                <c:pt idx="5">
                  <c:v>Надбання</c:v>
                </c:pt>
                <c:pt idx="6">
                  <c:v>Софіївський</c:v>
                </c:pt>
                <c:pt idx="7">
                  <c:v>ТАСК Ресурс</c:v>
                </c:pt>
                <c:pt idx="8">
                  <c:v>УНІВЕР.УА/Ярослав Мудрий: Фонд Акцiй</c:v>
                </c:pt>
                <c:pt idx="9">
                  <c:v>КІНТО-Класичний</c:v>
                </c:pt>
              </c:strCache>
            </c:strRef>
          </c:cat>
          <c:val>
            <c:numRef>
              <c:f>'В_динаміка ВЧА'!$D$54:$D$63</c:f>
              <c:numCache>
                <c:formatCode>0.00%</c:formatCode>
                <c:ptCount val="10"/>
                <c:pt idx="0">
                  <c:v>2.1411820714880399E-2</c:v>
                </c:pt>
                <c:pt idx="1">
                  <c:v>4.9180739031541437E-2</c:v>
                </c:pt>
                <c:pt idx="2">
                  <c:v>9.9607793601770647E-2</c:v>
                </c:pt>
                <c:pt idx="3">
                  <c:v>0.17473756034707144</c:v>
                </c:pt>
                <c:pt idx="4">
                  <c:v>0.17279339044126546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-6.3162643807805098E-4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045C-4791-94D0-E9EBA194A0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187880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1"/>
        <c:tickMarkSkip val="1"/>
        <c:noMultiLvlLbl val="0"/>
      </c:catAx>
      <c:valAx>
        <c:axId val="1"/>
        <c:scaling>
          <c:orientation val="minMax"/>
          <c:max val="3500"/>
          <c:min val="-5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218788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0224591924765848"/>
          <c:y val="0.75567049407940434"/>
          <c:w val="0.42151704773712112"/>
          <c:h val="5.13363107390899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відкритих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31768085712203348"/>
          <c:y val="6.3763922655714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0933872204914"/>
          <c:y val="9.8834080116357401E-2"/>
          <c:w val="0.83352919424945116"/>
          <c:h val="0.864001151984930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764-42EA-90CB-90A8EED77C6B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64-42EA-90CB-90A8EED77C6B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764-42EA-90CB-90A8EED77C6B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64-42EA-90CB-90A8EED77C6B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764-42EA-90CB-90A8EED77C6B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64-42EA-90CB-90A8EED77C6B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764-42EA-90CB-90A8EED77C6B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64-42EA-90CB-90A8EED77C6B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ТАСК Ресурс</c:v>
                </c:pt>
                <c:pt idx="1">
                  <c:v>УНІВЕР.УА/Ярослав Мудрий: Фонд Акцiй</c:v>
                </c:pt>
                <c:pt idx="2">
                  <c:v>Надбання</c:v>
                </c:pt>
                <c:pt idx="3">
                  <c:v>Софіївський</c:v>
                </c:pt>
                <c:pt idx="4">
                  <c:v>Альтус-Депозит</c:v>
                </c:pt>
                <c:pt idx="5">
                  <c:v>Альтус-Збалансований</c:v>
                </c:pt>
                <c:pt idx="6">
                  <c:v>ВСІ</c:v>
                </c:pt>
                <c:pt idx="7">
                  <c:v>ОТП Класичний</c:v>
                </c:pt>
                <c:pt idx="8">
                  <c:v>УНІВЕР.УА/Володимир Великий: Фонд Збалансований</c:v>
                </c:pt>
                <c:pt idx="9">
                  <c:v>УНIВЕР.УА/Михайло Грушевський: Фонд Державних Паперiв</c:v>
                </c:pt>
                <c:pt idx="10">
                  <c:v>УНIВЕР.УА/Тарас Шевченко: Фонд Заощаджень</c:v>
                </c:pt>
                <c:pt idx="11">
                  <c:v>ОТП Фонд Акцій</c:v>
                </c:pt>
                <c:pt idx="12">
                  <c:v>КІНТО-Класичний</c:v>
                </c:pt>
                <c:pt idx="13">
                  <c:v>КІНТО-Еквіті</c:v>
                </c:pt>
                <c:pt idx="14">
                  <c:v>КІНТО-Казначейський</c:v>
                </c:pt>
                <c:pt idx="15">
                  <c:v>Середня доходність фондів</c:v>
                </c:pt>
                <c:pt idx="16">
                  <c:v>Індекс УБ</c:v>
                </c:pt>
                <c:pt idx="17">
                  <c:v>Індекс ПФТС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-4.1030809438284854E-2</c:v>
                </c:pt>
                <c:pt idx="1">
                  <c:v>-1.8948914447567744E-2</c:v>
                </c:pt>
                <c:pt idx="2">
                  <c:v>-1.89242227754296E-2</c:v>
                </c:pt>
                <c:pt idx="3">
                  <c:v>-1.5225781282369955E-2</c:v>
                </c:pt>
                <c:pt idx="4">
                  <c:v>2.3503466378920201E-3</c:v>
                </c:pt>
                <c:pt idx="5">
                  <c:v>2.4555183506707046E-3</c:v>
                </c:pt>
                <c:pt idx="6">
                  <c:v>3.9875544663954265E-3</c:v>
                </c:pt>
                <c:pt idx="7">
                  <c:v>8.7156375590426993E-3</c:v>
                </c:pt>
                <c:pt idx="8">
                  <c:v>1.1261447537034508E-2</c:v>
                </c:pt>
                <c:pt idx="9">
                  <c:v>1.4175638513914679E-2</c:v>
                </c:pt>
                <c:pt idx="10">
                  <c:v>1.6304178806540337E-2</c:v>
                </c:pt>
                <c:pt idx="11">
                  <c:v>3.2258064516216711E-2</c:v>
                </c:pt>
                <c:pt idx="12">
                  <c:v>5.4266172928092882E-2</c:v>
                </c:pt>
                <c:pt idx="13">
                  <c:v>0.1727933803777173</c:v>
                </c:pt>
                <c:pt idx="14">
                  <c:v>0.17473754904635452</c:v>
                </c:pt>
                <c:pt idx="15">
                  <c:v>2.6611717386414643E-2</c:v>
                </c:pt>
                <c:pt idx="16">
                  <c:v>0</c:v>
                </c:pt>
                <c:pt idx="17">
                  <c:v>5.6341346028541128E-3</c:v>
                </c:pt>
                <c:pt idx="18">
                  <c:v>2.8922342815006052E-2</c:v>
                </c:pt>
                <c:pt idx="19">
                  <c:v>-4.5432358725455591E-2</c:v>
                </c:pt>
                <c:pt idx="20">
                  <c:v>1.0752328767123287E-2</c:v>
                </c:pt>
                <c:pt idx="21">
                  <c:v>6.5974054455406383E-2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64-42EA-90CB-90A8EED77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1878320"/>
        <c:axId val="1"/>
      </c:barChart>
      <c:catAx>
        <c:axId val="321878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8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21878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3847191114443059"/>
          <c:y val="6.6668901984669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881697522519888E-2"/>
          <c:y val="0.34134477816150738"/>
          <c:w val="0.94268623186506706"/>
          <c:h val="0.43734799701943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ВЧА'!$C$33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F86-4A86-B73F-EF9C5C1BE584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F86-4A86-B73F-EF9C5C1BE58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197771576567619"/>
                  <c:y val="0.3386780220821206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86-4A86-B73F-EF9C5C1BE584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F86-4A86-B73F-EF9C5C1BE58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512313302460829"/>
                  <c:y val="0.3413447781615073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86-4A86-B73F-EF9C5C1BE584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F86-4A86-B73F-EF9C5C1BE58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5036958133124056"/>
                  <c:y val="0.3706790950347619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86-4A86-B73F-EF9C5C1BE584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F86-4A86-B73F-EF9C5C1BE584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F86-4A86-B73F-EF9C5C1BE584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F86-4A86-B73F-EF9C5C1BE584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F86-4A86-B73F-EF9C5C1BE584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F86-4A86-B73F-EF9C5C1BE584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F86-4A86-B73F-EF9C5C1BE584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F86-4A86-B73F-EF9C5C1BE584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F86-4A86-B73F-EF9C5C1BE58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ВЧА'!$B$34:$B$35</c:f>
              <c:strCache>
                <c:ptCount val="2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</c:strCache>
            </c:strRef>
          </c:cat>
          <c:val>
            <c:numRef>
              <c:f>'І_динаміка ВЧА'!$C$34:$C$35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86-4A86-B73F-EF9C5C1BE584}"/>
            </c:ext>
          </c:extLst>
        </c:ser>
        <c:ser>
          <c:idx val="0"/>
          <c:order val="1"/>
          <c:tx>
            <c:strRef>
              <c:f>'І_динаміка ВЧА'!$E$33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33987055540535799"/>
                  <c:y val="0.482682850369006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F86-4A86-B73F-EF9C5C1BE58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8000245172504723"/>
                  <c:y val="0.488016362527780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86-4A86-B73F-EF9C5C1BE58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3288959272595711"/>
                  <c:y val="0.3253442416851867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F86-4A86-B73F-EF9C5C1BE58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596722303125918"/>
                  <c:y val="0.5413514841155155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F86-4A86-B73F-EF9C5C1BE584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F86-4A86-B73F-EF9C5C1BE58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533875251073459"/>
                  <c:y val="0.3333445099233470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F86-4A86-B73F-EF9C5C1BE58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888322985067441"/>
                  <c:y val="0.38134611935230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F86-4A86-B73F-EF9C5C1BE58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8743671890212574"/>
                  <c:y val="0.384012875431695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86-4A86-B73F-EF9C5C1BE58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8743671890212574"/>
                  <c:y val="0.3520118024790544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86-4A86-B73F-EF9C5C1BE58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5945770437095965"/>
                  <c:y val="0.51201716724226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F86-4A86-B73F-EF9C5C1BE58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169430932591987"/>
                  <c:y val="0.39201314366985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86-4A86-B73F-EF9C5C1BE58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6784956993652402"/>
                  <c:y val="0.3786793632729222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F86-4A86-B73F-EF9C5C1BE584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F86-4A86-B73F-EF9C5C1BE584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F86-4A86-B73F-EF9C5C1BE584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F86-4A86-B73F-EF9C5C1BE584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F86-4A86-B73F-EF9C5C1BE584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ВЧА'!$B$34:$B$35</c:f>
              <c:strCache>
                <c:ptCount val="2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</c:strCache>
            </c:strRef>
          </c:cat>
          <c:val>
            <c:numRef>
              <c:f>'І_динаміка ВЧА'!$E$34:$E$35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F86-4A86-B73F-EF9C5C1BE5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39849664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ВЧА'!$D$33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5665122188017775"/>
                  <c:y val="0.693356580640561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F86-4A86-B73F-EF9C5C1BE58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2729501568224753"/>
                  <c:y val="0.6906898245611751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F86-4A86-B73F-EF9C5C1BE58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512619768091732"/>
                  <c:y val="0.306676949129479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F86-4A86-B73F-EF9C5C1BE58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309908289946534"/>
                  <c:y val="0.5040168990041007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F86-4A86-B73F-EF9C5C1BE58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29195102593849"/>
                  <c:y val="0.4320144848606577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F86-4A86-B73F-EF9C5C1BE58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596722303125918"/>
                  <c:y val="0.4453482652575916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F86-4A86-B73F-EF9C5C1BE58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7554517802793379"/>
                  <c:y val="0.536017971956742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F86-4A86-B73F-EF9C5C1BE58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7904485333656137"/>
                  <c:y val="0.5173506794010346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F86-4A86-B73F-EF9C5C1BE58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678556992491421"/>
                  <c:y val="0.322677485605799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F86-4A86-B73F-EF9C5C1BE58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4686990602261309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F86-4A86-B73F-EF9C5C1BE58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931600115108149"/>
                  <c:y val="0.58668633746509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F86-4A86-B73F-EF9C5C1BE58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4826855028354049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F86-4A86-B73F-EF9C5C1BE584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7F86-4A86-B73F-EF9C5C1BE584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7F86-4A86-B73F-EF9C5C1BE584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7F86-4A86-B73F-EF9C5C1BE58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ВЧА'!$D$34:$D$35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7F86-4A86-B73F-EF9C5C1BE5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984966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1"/>
          <c:min val="-0.01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39849664"/>
        <c:crosses val="autoZero"/>
        <c:crossBetween val="between"/>
        <c:majorUnit val="0.01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4196239248413101"/>
          <c:y val="0.81602736029235357"/>
          <c:w val="0.47064379380206983"/>
          <c:h val="6.93356580640561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004933184341652"/>
          <c:y val="9.29398290619623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046588782089972E-2"/>
          <c:y val="0.16915048889277146"/>
          <c:w val="0.92874542051343956"/>
          <c:h val="0.765824191470569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1E2-4FE1-AF47-6C91D692A6F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1E2-4FE1-AF47-6C91D692A6FF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1E2-4FE1-AF47-6C91D692A6FF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1E2-4FE1-AF47-6C91D692A6FF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1E2-4FE1-AF47-6C91D692A6FF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1E2-4FE1-AF47-6C91D692A6FF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1E2-4FE1-AF47-6C91D692A6FF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E2-4FE1-AF47-6C91D692A6FF}"/>
              </c:ext>
            </c:extLst>
          </c:dPt>
          <c:cat>
            <c:strRef>
              <c:f>'І_діаграма(дох)'!$A$2:$A$10</c:f>
              <c:strCache>
                <c:ptCount val="9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  <c:pt idx="2">
                  <c:v>Середня доходність фондів</c:v>
                </c:pt>
                <c:pt idx="3">
                  <c:v>Індекс УБ</c:v>
                </c:pt>
                <c:pt idx="4">
                  <c:v>Індекс ПФТС</c:v>
                </c:pt>
                <c:pt idx="5">
                  <c:v>Депозити у євро</c:v>
                </c:pt>
                <c:pt idx="6">
                  <c:v>Депозити у дол. США</c:v>
                </c:pt>
                <c:pt idx="7">
                  <c:v>Депозити у грн.</c:v>
                </c:pt>
                <c:pt idx="8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'І_діаграма(дох)'!$B$2:$B$10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5.6341346028541128E-3</c:v>
                </c:pt>
                <c:pt idx="5">
                  <c:v>2.8922342815006052E-2</c:v>
                </c:pt>
                <c:pt idx="6">
                  <c:v>-4.5432358725455591E-2</c:v>
                </c:pt>
                <c:pt idx="7">
                  <c:v>1.0752328767123287E-2</c:v>
                </c:pt>
                <c:pt idx="8">
                  <c:v>6.5974054455406383E-2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E2-4FE1-AF47-6C91D692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1467568"/>
        <c:axId val="1"/>
      </c:barChart>
      <c:catAx>
        <c:axId val="44146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1467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6700992116757697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140457783030417E-2"/>
          <c:y val="0.32841310088411774"/>
          <c:w val="0.92890495551328589"/>
          <c:h val="0.458594870603948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ВЧА'!$C$38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886507566335892E-2"/>
                  <c:y val="0.2455701565169528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E8-478A-992E-2F31039D045E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8E8-478A-992E-2F31039D045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18526678657595"/>
                  <c:y val="0.5473551681401962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E8-478A-992E-2F31039D045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087823882692188"/>
                  <c:y val="0.5443964915556546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E8-478A-992E-2F31039D045E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8E8-478A-992E-2F31039D045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50591112937112"/>
                  <c:y val="0.505933695956613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E8-478A-992E-2F31039D045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637442396833511"/>
                  <c:y val="0.467470900357572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E8-478A-992E-2F31039D045E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674675166588587"/>
                  <c:y val="0.4704295769421145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E8-478A-992E-2F31039D045E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783033890058308"/>
                  <c:y val="0.461553547188489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E8-478A-992E-2F31039D045E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251259030096207"/>
                  <c:y val="0.4704295769421145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E8-478A-992E-2F31039D045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5648525959759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E8-478A-992E-2F31039D045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757598026532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E8-478A-992E-2F31039D045E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7385110573418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E8-478A-992E-2F31039D045E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9446148310805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E8-478A-992E-2F31039D045E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8E8-478A-992E-2F31039D045E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2137081383998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E8-478A-992E-2F31039D045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ВЧА'!$B$39:$B$42</c:f>
              <c:strCache>
                <c:ptCount val="4"/>
                <c:pt idx="0">
                  <c:v>КІНТО-Голд</c:v>
                </c:pt>
                <c:pt idx="1">
                  <c:v>Індекс Української Біржі</c:v>
                </c:pt>
                <c:pt idx="2">
                  <c:v>ПАТ "КНІФЗТ "ІНЕКО-ПРЯМІ ІНВЕСТИЦІЇ"</c:v>
                </c:pt>
                <c:pt idx="3">
                  <c:v>ПАТ "КНІФЗТ "ІНЕКО РІАЛ ІСТЕЙТ"</c:v>
                </c:pt>
              </c:strCache>
            </c:strRef>
          </c:cat>
          <c:val>
            <c:numRef>
              <c:f>'3_динаміка ВЧА'!$C$39:$C$42</c:f>
              <c:numCache>
                <c:formatCode>#,##0.00</c:formatCode>
                <c:ptCount val="4"/>
                <c:pt idx="0">
                  <c:v>378.36370999999991</c:v>
                </c:pt>
                <c:pt idx="1">
                  <c:v>121.73693000000016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8E8-478A-992E-2F31039D045E}"/>
            </c:ext>
          </c:extLst>
        </c:ser>
        <c:ser>
          <c:idx val="0"/>
          <c:order val="1"/>
          <c:tx>
            <c:strRef>
              <c:f>'3_динаміка ВЧА'!$E$38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8E8-478A-992E-2F31039D045E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C8E8-478A-992E-2F31039D045E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8E8-478A-992E-2F31039D045E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C8E8-478A-992E-2F31039D045E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8E8-478A-992E-2F31039D045E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8E8-478A-992E-2F31039D045E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8E8-478A-992E-2F31039D045E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C8E8-478A-992E-2F31039D045E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268205622075997"/>
                  <c:y val="0.470429576942114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8E8-478A-992E-2F31039D045E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66530480839925"/>
                  <c:y val="0.4526775174348649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8E8-478A-992E-2F31039D045E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C8E8-478A-992E-2F31039D045E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8E8-478A-992E-2F31039D045E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C8E8-478A-992E-2F31039D045E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C8E8-478A-992E-2F31039D045E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C8E8-478A-992E-2F31039D045E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C8E8-478A-992E-2F31039D045E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8701933979969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8E8-478A-992E-2F31039D045E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ВЧА'!$B$39:$B$42</c:f>
              <c:strCache>
                <c:ptCount val="4"/>
                <c:pt idx="0">
                  <c:v>КІНТО-Голд</c:v>
                </c:pt>
                <c:pt idx="1">
                  <c:v>Індекс Української Біржі</c:v>
                </c:pt>
                <c:pt idx="2">
                  <c:v>ПАТ "КНІФЗТ "ІНЕКО-ПРЯМІ ІНВЕСТИЦІЇ"</c:v>
                </c:pt>
                <c:pt idx="3">
                  <c:v>ПАТ "КНІФЗТ "ІНЕКО РІАЛ ІСТЕЙТ"</c:v>
                </c:pt>
              </c:strCache>
            </c:strRef>
          </c:cat>
          <c:val>
            <c:numRef>
              <c:f>'3_динаміка ВЧА'!$E$39:$E$42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8E8-478A-992E-2F31039D04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40313184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ВЧА'!$D$38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07576233790454"/>
                  <c:y val="0.3905453091594913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8E8-478A-992E-2F31039D045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12351119105063"/>
                  <c:y val="0.5414378149711129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8E8-478A-992E-2F31039D045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737327824313337"/>
                  <c:y val="0.686412967613651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8E8-478A-992E-2F31039D045E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C8E8-478A-992E-2F31039D045E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C8E8-478A-992E-2F31039D045E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C8E8-478A-992E-2F31039D045E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C8E8-478A-992E-2F31039D045E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7461407745161"/>
                  <c:y val="0.535520461802029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8E8-478A-992E-2F31039D045E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21049149492652"/>
                  <c:y val="0.535520461802029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8E8-478A-992E-2F31039D045E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8281919247729"/>
                  <c:y val="0.529603108632946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8E8-478A-992E-2F31039D045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90285924250166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8E8-478A-992E-2F31039D045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5591239699678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8E8-478A-992E-2F31039D045E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4274416293128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8E8-478A-992E-2F31039D045E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4083546601223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8E8-478A-992E-2F31039D045E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4026260341131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8E8-478A-992E-2F31039D045E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71774352911839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8E8-478A-992E-2F31039D045E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4923322540572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8E8-478A-992E-2F31039D04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ВЧА'!$D$39:$D$42</c:f>
              <c:numCache>
                <c:formatCode>0.00%</c:formatCode>
                <c:ptCount val="4"/>
                <c:pt idx="0">
                  <c:v>6.8140599880395641E-2</c:v>
                </c:pt>
                <c:pt idx="1">
                  <c:v>3.2241628298695577E-2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C8E8-478A-992E-2F31039D04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031318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90"/>
          <c:min val="-2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03131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8208244150949557"/>
          <c:y val="0.86097488610160589"/>
          <c:w val="0.43884713441937018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7640621274037142"/>
          <c:y val="9.46999071458470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634126701598072E-2"/>
          <c:y val="0.20455179943502966"/>
          <c:w val="0.96379844217710031"/>
          <c:h val="0.72918928502302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AF2-4101-8BCF-81A96D8F95DB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F2-4101-8BCF-81A96D8F95DB}"/>
              </c:ext>
            </c:extLst>
          </c:dPt>
          <c:dPt>
            <c:idx val="6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AF2-4101-8BCF-81A96D8F95DB}"/>
              </c:ext>
            </c:extLst>
          </c:dPt>
          <c:dPt>
            <c:idx val="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AF2-4101-8BCF-81A96D8F95DB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F2-4101-8BCF-81A96D8F95DB}"/>
              </c:ext>
            </c:extLst>
          </c:dPt>
          <c:dPt>
            <c:idx val="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AF2-4101-8BCF-81A96D8F95DB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F2-4101-8BCF-81A96D8F95DB}"/>
              </c:ext>
            </c:extLst>
          </c:dPt>
          <c:cat>
            <c:strRef>
              <c:f>'З_діаграма(дох)'!$A$2:$A$12</c:f>
              <c:strCache>
                <c:ptCount val="11"/>
                <c:pt idx="0">
                  <c:v>ПАТ "КНІФЗТ "ІНЕКО-ПРЯМІ ІНВЕСТИЦІЇ"</c:v>
                </c:pt>
                <c:pt idx="1">
                  <c:v>ПАТ "КНІФЗТ "ІНЕКО РІАЛ ІСТЕЙТ"</c:v>
                </c:pt>
                <c:pt idx="2">
                  <c:v>Індекс Української Біржі</c:v>
                </c:pt>
                <c:pt idx="3">
                  <c:v>КІНТО-Голд</c:v>
                </c:pt>
                <c:pt idx="4">
                  <c:v>Середня доходність фондів</c:v>
                </c:pt>
                <c:pt idx="5">
                  <c:v>Індекс УБ</c:v>
                </c:pt>
                <c:pt idx="6">
                  <c:v>Індекс ПФТС</c:v>
                </c:pt>
                <c:pt idx="7">
                  <c:v>Депозити у євро</c:v>
                </c:pt>
                <c:pt idx="8">
                  <c:v>Депозити у дол. США</c:v>
                </c:pt>
                <c:pt idx="9">
                  <c:v>Депозити у грн.</c:v>
                </c:pt>
                <c:pt idx="10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3.2243328792209258E-2</c:v>
                </c:pt>
                <c:pt idx="3">
                  <c:v>6.814069974908521E-2</c:v>
                </c:pt>
                <c:pt idx="4">
                  <c:v>2.5096007135323617E-2</c:v>
                </c:pt>
                <c:pt idx="5">
                  <c:v>0</c:v>
                </c:pt>
                <c:pt idx="6">
                  <c:v>5.6341346028541128E-3</c:v>
                </c:pt>
                <c:pt idx="7">
                  <c:v>2.8922342815006052E-2</c:v>
                </c:pt>
                <c:pt idx="8">
                  <c:v>-4.5432358725455591E-2</c:v>
                </c:pt>
                <c:pt idx="9">
                  <c:v>1.0752328767123287E-2</c:v>
                </c:pt>
                <c:pt idx="10">
                  <c:v>6.5974054455406383E-2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F2-4101-8BCF-81A96D8F9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38381120"/>
        <c:axId val="1"/>
      </c:barChart>
      <c:catAx>
        <c:axId val="438381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38381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8A2D2AE6-EE0A-CE54-1924-0C425F27D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419100</xdr:colOff>
      <xdr:row>21</xdr:row>
      <xdr:rowOff>19050</xdr:rowOff>
    </xdr:from>
    <xdr:to>
      <xdr:col>11</xdr:col>
      <xdr:colOff>561975</xdr:colOff>
      <xdr:row>43</xdr:row>
      <xdr:rowOff>76200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A809CDEA-2C36-C35C-0030-40A9C9497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19</xdr:row>
      <xdr:rowOff>152400</xdr:rowOff>
    </xdr:from>
    <xdr:to>
      <xdr:col>8</xdr:col>
      <xdr:colOff>266700</xdr:colOff>
      <xdr:row>43</xdr:row>
      <xdr:rowOff>152400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5DBF9ACC-D550-597A-FDB2-37BD12A99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104775</xdr:rowOff>
    </xdr:from>
    <xdr:to>
      <xdr:col>10</xdr:col>
      <xdr:colOff>28575</xdr:colOff>
      <xdr:row>44</xdr:row>
      <xdr:rowOff>161925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32C43345-6C3F-F931-D0EA-10C8A1C0F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52</xdr:row>
      <xdr:rowOff>152400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0B4E861F-847F-239B-C929-C7E1DF3AE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19050</xdr:rowOff>
    </xdr:from>
    <xdr:to>
      <xdr:col>9</xdr:col>
      <xdr:colOff>581025</xdr:colOff>
      <xdr:row>26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9B93047F-33AC-1F86-D006-FF9F2E367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238125</xdr:colOff>
      <xdr:row>31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BA7837B6-B141-0419-92A6-745FEAE6A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9525</xdr:rowOff>
    </xdr:from>
    <xdr:to>
      <xdr:col>9</xdr:col>
      <xdr:colOff>571500</xdr:colOff>
      <xdr:row>28</xdr:row>
      <xdr:rowOff>152400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E4CCA637-209D-A6B0-2CC7-062DD7245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66675</xdr:colOff>
      <xdr:row>30</xdr:row>
      <xdr:rowOff>114300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BD252ACF-DB63-5115-E8A9-28AF8BEEB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8681-4567-407E-A0D4-FDC0B7DC24D7}">
  <sheetPr>
    <tabColor indexed="9"/>
  </sheetPr>
  <dimension ref="A1:N34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5" t="s">
        <v>87</v>
      </c>
      <c r="B1" s="75"/>
      <c r="C1" s="75"/>
      <c r="D1" s="76"/>
      <c r="E1" s="76"/>
      <c r="F1" s="76"/>
    </row>
    <row r="2" spans="1:14" ht="15.75" thickBot="1" x14ac:dyDescent="0.25">
      <c r="A2" s="25" t="s">
        <v>48</v>
      </c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"/>
      <c r="I2" s="1"/>
    </row>
    <row r="3" spans="1:14" ht="14.25" x14ac:dyDescent="0.2">
      <c r="A3" s="88" t="s">
        <v>98</v>
      </c>
      <c r="B3" s="89">
        <v>-1.1703669329704902E-2</v>
      </c>
      <c r="C3" s="89">
        <v>0</v>
      </c>
      <c r="D3" s="89">
        <v>2.7231714737398917E-2</v>
      </c>
      <c r="E3" s="89">
        <v>4.0855523246026149E-3</v>
      </c>
      <c r="F3" s="89">
        <v>-1.334755852157482E-2</v>
      </c>
      <c r="G3" s="58"/>
      <c r="H3" s="58"/>
      <c r="I3" s="2"/>
      <c r="J3" s="2"/>
      <c r="K3" s="2"/>
      <c r="L3" s="2"/>
    </row>
    <row r="4" spans="1:14" ht="14.25" x14ac:dyDescent="0.2">
      <c r="A4" s="88" t="s">
        <v>99</v>
      </c>
      <c r="B4" s="89">
        <v>5.6341346028541128E-3</v>
      </c>
      <c r="C4" s="89">
        <v>0</v>
      </c>
      <c r="D4" s="89">
        <v>2.6611717386414643E-2</v>
      </c>
      <c r="E4" s="89">
        <v>0</v>
      </c>
      <c r="F4" s="89">
        <v>2.5096007135323617E-2</v>
      </c>
      <c r="G4" s="58"/>
      <c r="H4" s="58"/>
      <c r="I4" s="2"/>
      <c r="J4" s="2"/>
      <c r="K4" s="2"/>
      <c r="L4" s="2"/>
    </row>
    <row r="5" spans="1:14" ht="15" thickBot="1" x14ac:dyDescent="0.25">
      <c r="A5" s="79" t="s">
        <v>104</v>
      </c>
      <c r="B5" s="80">
        <v>5.4136942834166479E-3</v>
      </c>
      <c r="C5" s="80">
        <v>0</v>
      </c>
      <c r="D5" s="80">
        <v>0.20193815746883861</v>
      </c>
      <c r="E5" s="80">
        <v>0</v>
      </c>
      <c r="F5" s="80">
        <v>4.2256980160753022E-2</v>
      </c>
      <c r="G5" s="58"/>
      <c r="H5" s="58"/>
      <c r="I5" s="2"/>
      <c r="J5" s="2"/>
      <c r="K5" s="2"/>
      <c r="L5" s="2"/>
    </row>
    <row r="6" spans="1:14" ht="14.25" x14ac:dyDescent="0.2">
      <c r="A6" s="73"/>
      <c r="B6" s="72"/>
      <c r="C6" s="72"/>
      <c r="D6" s="74"/>
      <c r="E6" s="74"/>
      <c r="F6" s="74"/>
      <c r="G6" s="10"/>
      <c r="J6" s="2"/>
      <c r="K6" s="2"/>
      <c r="L6" s="2"/>
      <c r="M6" s="2"/>
      <c r="N6" s="2"/>
    </row>
    <row r="7" spans="1:14" ht="14.25" x14ac:dyDescent="0.2">
      <c r="A7" s="73"/>
      <c r="B7" s="74"/>
      <c r="C7" s="74"/>
      <c r="D7" s="74"/>
      <c r="E7" s="74"/>
      <c r="F7" s="74"/>
      <c r="J7" s="4"/>
      <c r="K7" s="4"/>
      <c r="L7" s="4"/>
      <c r="M7" s="4"/>
      <c r="N7" s="4"/>
    </row>
    <row r="8" spans="1:14" ht="14.25" x14ac:dyDescent="0.2">
      <c r="A8" s="73"/>
      <c r="B8" s="74"/>
      <c r="C8" s="74"/>
      <c r="D8" s="74"/>
      <c r="E8" s="74"/>
      <c r="F8" s="74"/>
    </row>
    <row r="9" spans="1:14" ht="14.25" x14ac:dyDescent="0.2">
      <c r="A9" s="73"/>
      <c r="B9" s="74"/>
      <c r="C9" s="74"/>
      <c r="D9" s="74"/>
      <c r="E9" s="74"/>
      <c r="F9" s="74"/>
    </row>
    <row r="10" spans="1:14" ht="14.25" x14ac:dyDescent="0.2">
      <c r="A10" s="73"/>
      <c r="B10" s="74"/>
      <c r="C10" s="74"/>
      <c r="D10" s="74"/>
      <c r="E10" s="74"/>
      <c r="F10" s="74"/>
      <c r="N10" s="10"/>
    </row>
    <row r="11" spans="1:14" ht="14.25" x14ac:dyDescent="0.2">
      <c r="A11" s="73"/>
      <c r="B11" s="74"/>
      <c r="C11" s="74"/>
      <c r="D11" s="74"/>
      <c r="E11" s="74"/>
      <c r="F11" s="74"/>
    </row>
    <row r="12" spans="1:14" ht="14.25" x14ac:dyDescent="0.2">
      <c r="A12" s="73"/>
      <c r="B12" s="74"/>
      <c r="C12" s="74"/>
      <c r="D12" s="74"/>
      <c r="E12" s="74"/>
      <c r="F12" s="74"/>
    </row>
    <row r="13" spans="1:14" ht="14.25" x14ac:dyDescent="0.2">
      <c r="A13" s="73"/>
      <c r="B13" s="74"/>
      <c r="C13" s="74"/>
      <c r="D13" s="74"/>
      <c r="E13" s="74"/>
      <c r="F13" s="74"/>
    </row>
    <row r="14" spans="1:14" ht="14.25" x14ac:dyDescent="0.2">
      <c r="A14" s="73"/>
      <c r="B14" s="74"/>
      <c r="C14" s="74"/>
      <c r="D14" s="74"/>
      <c r="E14" s="74"/>
      <c r="F14" s="74"/>
    </row>
    <row r="15" spans="1:14" ht="14.25" x14ac:dyDescent="0.2">
      <c r="A15" s="73"/>
      <c r="B15" s="74"/>
      <c r="C15" s="74"/>
      <c r="D15" s="74"/>
      <c r="E15" s="74"/>
      <c r="F15" s="74"/>
    </row>
    <row r="16" spans="1:14" ht="14.25" x14ac:dyDescent="0.2">
      <c r="A16" s="73"/>
      <c r="B16" s="74"/>
      <c r="C16" s="74"/>
      <c r="D16" s="74"/>
      <c r="E16" s="74"/>
      <c r="F16" s="74"/>
    </row>
    <row r="17" spans="1:6" ht="14.25" x14ac:dyDescent="0.2">
      <c r="A17" s="73"/>
      <c r="B17" s="74"/>
      <c r="C17" s="74"/>
      <c r="D17" s="74"/>
      <c r="E17" s="74"/>
      <c r="F17" s="74"/>
    </row>
    <row r="18" spans="1:6" ht="14.25" x14ac:dyDescent="0.2">
      <c r="A18" s="73"/>
      <c r="B18" s="74"/>
      <c r="C18" s="74"/>
      <c r="D18" s="74"/>
      <c r="E18" s="74"/>
      <c r="F18" s="74"/>
    </row>
    <row r="19" spans="1:6" ht="14.25" x14ac:dyDescent="0.2">
      <c r="A19" s="73"/>
      <c r="B19" s="74"/>
      <c r="C19" s="74"/>
      <c r="D19" s="74"/>
      <c r="E19" s="74"/>
      <c r="F19" s="74"/>
    </row>
    <row r="20" spans="1:6" ht="14.25" x14ac:dyDescent="0.2">
      <c r="A20" s="73"/>
      <c r="B20" s="74"/>
      <c r="C20" s="74"/>
      <c r="D20" s="74"/>
      <c r="E20" s="74"/>
      <c r="F20" s="74"/>
    </row>
    <row r="21" spans="1:6" ht="15" thickBot="1" x14ac:dyDescent="0.25">
      <c r="A21" s="73"/>
      <c r="B21" s="74"/>
      <c r="C21" s="74"/>
      <c r="D21" s="74"/>
      <c r="E21" s="74"/>
      <c r="F21" s="74"/>
    </row>
    <row r="22" spans="1:6" ht="30.75" thickBot="1" x14ac:dyDescent="0.25">
      <c r="A22" s="25" t="s">
        <v>72</v>
      </c>
      <c r="B22" s="18" t="s">
        <v>77</v>
      </c>
      <c r="C22" s="18" t="s">
        <v>59</v>
      </c>
      <c r="D22" s="78"/>
      <c r="E22" s="74"/>
      <c r="F22" s="74"/>
    </row>
    <row r="23" spans="1:6" ht="14.25" x14ac:dyDescent="0.2">
      <c r="A23" s="27" t="s">
        <v>106</v>
      </c>
      <c r="B23" s="28">
        <v>-5.7544714081786852E-2</v>
      </c>
      <c r="C23" s="65">
        <v>-4.586823720635258E-2</v>
      </c>
      <c r="D23" s="78"/>
      <c r="E23" s="74"/>
      <c r="F23" s="74"/>
    </row>
    <row r="24" spans="1:6" ht="14.25" x14ac:dyDescent="0.2">
      <c r="A24" s="27" t="s">
        <v>105</v>
      </c>
      <c r="B24" s="28">
        <v>-4.1950543453591616E-2</v>
      </c>
      <c r="C24" s="65">
        <v>-1.2750498187532822E-2</v>
      </c>
      <c r="D24" s="78"/>
      <c r="E24" s="74"/>
      <c r="F24" s="74"/>
    </row>
    <row r="25" spans="1:6" ht="14.25" x14ac:dyDescent="0.2">
      <c r="A25" s="27" t="s">
        <v>5</v>
      </c>
      <c r="B25" s="28">
        <v>-4.1391987727254387E-2</v>
      </c>
      <c r="C25" s="65">
        <v>-0.10720715165533934</v>
      </c>
      <c r="D25" s="78"/>
      <c r="E25" s="74"/>
      <c r="F25" s="74"/>
    </row>
    <row r="26" spans="1:6" ht="14.25" x14ac:dyDescent="0.2">
      <c r="A26" s="27" t="s">
        <v>108</v>
      </c>
      <c r="B26" s="28">
        <v>-3.9562948507266715E-2</v>
      </c>
      <c r="C26" s="65">
        <v>5.5545920869723098E-2</v>
      </c>
      <c r="D26" s="78"/>
      <c r="E26" s="74"/>
      <c r="F26" s="74"/>
    </row>
    <row r="27" spans="1:6" ht="14.25" x14ac:dyDescent="0.2">
      <c r="A27" s="27" t="s">
        <v>107</v>
      </c>
      <c r="B27" s="28">
        <v>-2.5758989482095984E-2</v>
      </c>
      <c r="C27" s="65">
        <v>5.0139360970608005E-2</v>
      </c>
      <c r="D27" s="78"/>
      <c r="E27" s="74"/>
      <c r="F27" s="74"/>
    </row>
    <row r="28" spans="1:6" ht="14.25" x14ac:dyDescent="0.2">
      <c r="A28" s="27" t="s">
        <v>6</v>
      </c>
      <c r="B28" s="28">
        <v>-1.720245678433685E-2</v>
      </c>
      <c r="C28" s="65">
        <v>0.11323191257884591</v>
      </c>
      <c r="D28" s="78"/>
      <c r="E28" s="74"/>
      <c r="F28" s="74"/>
    </row>
    <row r="29" spans="1:6" ht="14.25" x14ac:dyDescent="0.2">
      <c r="A29" s="27" t="s">
        <v>1</v>
      </c>
      <c r="B29" s="28">
        <v>0</v>
      </c>
      <c r="C29" s="65">
        <v>0</v>
      </c>
      <c r="D29" s="78"/>
      <c r="E29" s="74"/>
      <c r="F29" s="74"/>
    </row>
    <row r="30" spans="1:6" ht="14.25" x14ac:dyDescent="0.2">
      <c r="A30" s="27" t="s">
        <v>110</v>
      </c>
      <c r="B30" s="28">
        <v>4.3391851606491283E-3</v>
      </c>
      <c r="C30" s="65">
        <v>-4.9078692985178307E-3</v>
      </c>
      <c r="D30" s="78"/>
      <c r="E30" s="74"/>
      <c r="F30" s="74"/>
    </row>
    <row r="31" spans="1:6" ht="14.25" x14ac:dyDescent="0.2">
      <c r="A31" s="27" t="s">
        <v>0</v>
      </c>
      <c r="B31" s="28">
        <v>5.6341346028541128E-3</v>
      </c>
      <c r="C31" s="65">
        <v>5.4136942834166479E-3</v>
      </c>
      <c r="D31" s="78"/>
      <c r="E31" s="74"/>
      <c r="F31" s="74"/>
    </row>
    <row r="32" spans="1:6" ht="14.25" x14ac:dyDescent="0.2">
      <c r="A32" s="153" t="s">
        <v>109</v>
      </c>
      <c r="B32" s="154">
        <v>7.7702590783792491E-3</v>
      </c>
      <c r="C32" s="155">
        <v>0.15252430838561426</v>
      </c>
      <c r="D32" s="78"/>
      <c r="E32" s="74"/>
      <c r="F32" s="74"/>
    </row>
    <row r="33" spans="1:6" ht="15" thickBot="1" x14ac:dyDescent="0.25">
      <c r="A33" s="156" t="s">
        <v>111</v>
      </c>
      <c r="B33" s="157">
        <v>4.2461388165240033E-2</v>
      </c>
      <c r="C33" s="157">
        <v>0.22675079037048196</v>
      </c>
      <c r="D33" s="78"/>
      <c r="E33" s="74"/>
      <c r="F33" s="74"/>
    </row>
    <row r="34" spans="1:6" ht="14.25" x14ac:dyDescent="0.2">
      <c r="A34" s="73"/>
      <c r="B34" s="74"/>
      <c r="C34" s="74"/>
      <c r="D34" s="78"/>
      <c r="E34" s="74"/>
      <c r="F34" s="74"/>
    </row>
  </sheetData>
  <autoFilter ref="A22:C22" xr:uid="{F513605E-759E-4B03-8826-E70430191A72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6880-D86C-4346-8557-3F0D8C66580E}">
  <sheetPr>
    <tabColor indexed="43"/>
    <pageSetUpPr fitToPage="1"/>
  </sheetPr>
  <dimension ref="A1:K7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46" style="29" bestFit="1" customWidth="1"/>
    <col min="3" max="3" width="16" style="31" bestFit="1" customWidth="1"/>
    <col min="4" max="4" width="42.42578125" style="31" bestFit="1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9" bestFit="1" customWidth="1"/>
    <col min="10" max="10" width="22.28515625" style="29" bestFit="1" customWidth="1"/>
    <col min="11" max="11" width="35.85546875" style="29" customWidth="1"/>
    <col min="12" max="16384" width="9.140625" style="29"/>
  </cols>
  <sheetData>
    <row r="1" spans="1:11" ht="16.5" thickBot="1" x14ac:dyDescent="0.25">
      <c r="A1" s="190" t="s">
        <v>94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1" ht="30.75" thickBot="1" x14ac:dyDescent="0.25">
      <c r="A2" s="15" t="s">
        <v>32</v>
      </c>
      <c r="B2" s="48" t="s">
        <v>19</v>
      </c>
      <c r="C2" s="18" t="s">
        <v>29</v>
      </c>
      <c r="D2" s="18" t="s">
        <v>30</v>
      </c>
      <c r="E2" s="17" t="s">
        <v>33</v>
      </c>
      <c r="F2" s="17" t="s">
        <v>54</v>
      </c>
      <c r="G2" s="17" t="s">
        <v>55</v>
      </c>
      <c r="H2" s="18" t="s">
        <v>56</v>
      </c>
      <c r="I2" s="18" t="s">
        <v>10</v>
      </c>
      <c r="J2" s="18" t="s">
        <v>11</v>
      </c>
    </row>
    <row r="3" spans="1:11" ht="14.25" customHeight="1" x14ac:dyDescent="0.2">
      <c r="A3" s="21">
        <v>1</v>
      </c>
      <c r="B3" s="84" t="s">
        <v>117</v>
      </c>
      <c r="C3" s="110" t="s">
        <v>118</v>
      </c>
      <c r="D3" s="111" t="s">
        <v>119</v>
      </c>
      <c r="E3" s="85">
        <v>19564140.420000002</v>
      </c>
      <c r="F3" s="86">
        <v>7548</v>
      </c>
      <c r="G3" s="85">
        <v>2591.9634999999998</v>
      </c>
      <c r="H3" s="52">
        <v>100</v>
      </c>
      <c r="I3" s="84" t="s">
        <v>120</v>
      </c>
      <c r="J3" s="87" t="s">
        <v>121</v>
      </c>
      <c r="K3" s="49"/>
    </row>
    <row r="4" spans="1:11" ht="14.25" customHeight="1" x14ac:dyDescent="0.2">
      <c r="A4" s="21">
        <v>2</v>
      </c>
      <c r="B4" s="84" t="s">
        <v>103</v>
      </c>
      <c r="C4" s="110" t="s">
        <v>31</v>
      </c>
      <c r="D4" s="111" t="s">
        <v>122</v>
      </c>
      <c r="E4" s="85">
        <v>5931054.9199999999</v>
      </c>
      <c r="F4" s="86">
        <v>173506</v>
      </c>
      <c r="G4" s="85">
        <v>34.183599999999998</v>
      </c>
      <c r="H4" s="52">
        <v>10</v>
      </c>
      <c r="I4" s="84" t="s">
        <v>123</v>
      </c>
      <c r="J4" s="87" t="s">
        <v>124</v>
      </c>
      <c r="K4" s="49"/>
    </row>
    <row r="5" spans="1:11" ht="14.25" customHeight="1" x14ac:dyDescent="0.2">
      <c r="A5" s="21">
        <v>3</v>
      </c>
      <c r="B5" s="84" t="s">
        <v>71</v>
      </c>
      <c r="C5" s="110" t="s">
        <v>31</v>
      </c>
      <c r="D5" s="111" t="s">
        <v>119</v>
      </c>
      <c r="E5" s="85">
        <v>3897505.6</v>
      </c>
      <c r="F5" s="86">
        <v>152637</v>
      </c>
      <c r="G5" s="85">
        <v>25.534500000000001</v>
      </c>
      <c r="H5" s="52">
        <v>100</v>
      </c>
      <c r="I5" s="84" t="s">
        <v>123</v>
      </c>
      <c r="J5" s="87" t="s">
        <v>124</v>
      </c>
      <c r="K5" s="49"/>
    </row>
    <row r="6" spans="1:11" ht="14.25" customHeight="1" x14ac:dyDescent="0.2">
      <c r="A6" s="21">
        <v>4</v>
      </c>
      <c r="B6" s="84" t="s">
        <v>125</v>
      </c>
      <c r="C6" s="110" t="s">
        <v>118</v>
      </c>
      <c r="D6" s="111" t="s">
        <v>119</v>
      </c>
      <c r="E6" s="85">
        <v>372831.24</v>
      </c>
      <c r="F6" s="86">
        <v>8107</v>
      </c>
      <c r="G6" s="85">
        <v>45.988799999999998</v>
      </c>
      <c r="H6" s="52">
        <v>100</v>
      </c>
      <c r="I6" s="84" t="s">
        <v>120</v>
      </c>
      <c r="J6" s="87" t="s">
        <v>121</v>
      </c>
      <c r="K6" s="49"/>
    </row>
    <row r="7" spans="1:11" ht="15.75" thickBot="1" x14ac:dyDescent="0.25">
      <c r="A7" s="191" t="s">
        <v>40</v>
      </c>
      <c r="B7" s="192"/>
      <c r="C7" s="112" t="s">
        <v>41</v>
      </c>
      <c r="D7" s="112" t="s">
        <v>41</v>
      </c>
      <c r="E7" s="99">
        <f>SUM(E3:E6)</f>
        <v>29765532.180000003</v>
      </c>
      <c r="F7" s="100">
        <f>SUM(F3:F6)</f>
        <v>341798</v>
      </c>
      <c r="G7" s="112" t="s">
        <v>41</v>
      </c>
      <c r="H7" s="112" t="s">
        <v>41</v>
      </c>
      <c r="I7" s="112" t="s">
        <v>41</v>
      </c>
      <c r="J7" s="112" t="s">
        <v>41</v>
      </c>
    </row>
  </sheetData>
  <mergeCells count="2">
    <mergeCell ref="A1:J1"/>
    <mergeCell ref="A7:B7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EE78-B66C-4998-843B-9CF8E931B2E0}">
  <sheetPr>
    <tabColor indexed="43"/>
    <pageSetUpPr fitToPage="1"/>
  </sheetPr>
  <dimension ref="A1:J13"/>
  <sheetViews>
    <sheetView zoomScale="85" workbookViewId="0">
      <selection activeCell="B4" sqref="B4"/>
    </sheetView>
  </sheetViews>
  <sheetFormatPr defaultRowHeight="14.25" x14ac:dyDescent="0.2"/>
  <cols>
    <col min="1" max="1" width="4.42578125" style="31" customWidth="1"/>
    <col min="2" max="2" width="46.7109375" style="3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6384" width="9.140625" style="31"/>
  </cols>
  <sheetData>
    <row r="1" spans="1:10" s="50" customFormat="1" ht="16.5" thickBot="1" x14ac:dyDescent="0.25">
      <c r="A1" s="202" t="s">
        <v>86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s="22" customFormat="1" ht="15.75" customHeight="1" thickBot="1" x14ac:dyDescent="0.25">
      <c r="A2" s="195" t="s">
        <v>32</v>
      </c>
      <c r="B2" s="103"/>
      <c r="C2" s="104"/>
      <c r="D2" s="105"/>
      <c r="E2" s="197" t="s">
        <v>58</v>
      </c>
      <c r="F2" s="197"/>
      <c r="G2" s="197"/>
      <c r="H2" s="197"/>
      <c r="I2" s="197"/>
      <c r="J2" s="197"/>
    </row>
    <row r="3" spans="1:10" s="22" customFormat="1" ht="60.75" thickBot="1" x14ac:dyDescent="0.25">
      <c r="A3" s="196"/>
      <c r="B3" s="106" t="s">
        <v>19</v>
      </c>
      <c r="C3" s="26" t="s">
        <v>7</v>
      </c>
      <c r="D3" s="26" t="s">
        <v>8</v>
      </c>
      <c r="E3" s="17" t="s">
        <v>82</v>
      </c>
      <c r="F3" s="17" t="s">
        <v>100</v>
      </c>
      <c r="G3" s="17" t="s">
        <v>95</v>
      </c>
      <c r="H3" s="17" t="s">
        <v>76</v>
      </c>
      <c r="I3" s="17" t="s">
        <v>42</v>
      </c>
      <c r="J3" s="17" t="s">
        <v>83</v>
      </c>
    </row>
    <row r="4" spans="1:10" s="22" customFormat="1" collapsed="1" x14ac:dyDescent="0.2">
      <c r="A4" s="21">
        <v>1</v>
      </c>
      <c r="B4" s="27" t="s">
        <v>125</v>
      </c>
      <c r="C4" s="107">
        <v>39311</v>
      </c>
      <c r="D4" s="107">
        <v>39563</v>
      </c>
      <c r="E4" s="101">
        <v>0</v>
      </c>
      <c r="F4" s="101">
        <v>0</v>
      </c>
      <c r="G4" s="101">
        <v>0</v>
      </c>
      <c r="H4" s="101" t="s">
        <v>102</v>
      </c>
      <c r="I4" s="101">
        <v>-0.54011200000000004</v>
      </c>
      <c r="J4" s="108">
        <v>-4.4812529318696503E-2</v>
      </c>
    </row>
    <row r="5" spans="1:10" s="22" customFormat="1" x14ac:dyDescent="0.2">
      <c r="A5" s="21">
        <v>2</v>
      </c>
      <c r="B5" s="27" t="s">
        <v>117</v>
      </c>
      <c r="C5" s="107">
        <v>39311</v>
      </c>
      <c r="D5" s="107">
        <v>39563</v>
      </c>
      <c r="E5" s="101">
        <v>0</v>
      </c>
      <c r="F5" s="101">
        <v>0</v>
      </c>
      <c r="G5" s="101">
        <v>0</v>
      </c>
      <c r="H5" s="101" t="s">
        <v>102</v>
      </c>
      <c r="I5" s="101">
        <v>24.919635</v>
      </c>
      <c r="J5" s="108">
        <v>0.21181694675042562</v>
      </c>
    </row>
    <row r="6" spans="1:10" s="22" customFormat="1" x14ac:dyDescent="0.2">
      <c r="A6" s="21">
        <v>3</v>
      </c>
      <c r="B6" s="27" t="s">
        <v>71</v>
      </c>
      <c r="C6" s="107">
        <v>40555</v>
      </c>
      <c r="D6" s="107">
        <v>40626</v>
      </c>
      <c r="E6" s="101">
        <v>3.2243328792209258E-2</v>
      </c>
      <c r="F6" s="101">
        <v>5.7942128772541235E-3</v>
      </c>
      <c r="G6" s="101">
        <v>0.16602812039070813</v>
      </c>
      <c r="H6" s="101">
        <v>7.294126545258961E-2</v>
      </c>
      <c r="I6" s="101">
        <v>-0.74465500000000007</v>
      </c>
      <c r="J6" s="108">
        <v>-9.2716696962137912E-2</v>
      </c>
    </row>
    <row r="7" spans="1:10" s="22" customFormat="1" x14ac:dyDescent="0.2">
      <c r="A7" s="21">
        <v>4</v>
      </c>
      <c r="B7" s="27" t="s">
        <v>103</v>
      </c>
      <c r="C7" s="107">
        <v>41848</v>
      </c>
      <c r="D7" s="107">
        <v>42032</v>
      </c>
      <c r="E7" s="101">
        <v>6.814069974908521E-2</v>
      </c>
      <c r="F7" s="101">
        <v>0.16323370776575796</v>
      </c>
      <c r="G7" s="101">
        <v>0.16500579374275781</v>
      </c>
      <c r="H7" s="101">
        <v>0.46811544408177297</v>
      </c>
      <c r="I7" s="101">
        <v>2.4183599999999998</v>
      </c>
      <c r="J7" s="108">
        <v>0.12836024969882809</v>
      </c>
    </row>
    <row r="8" spans="1:10" s="22" customFormat="1" ht="15.75" collapsed="1" thickBot="1" x14ac:dyDescent="0.25">
      <c r="A8" s="21"/>
      <c r="B8" s="147" t="s">
        <v>97</v>
      </c>
      <c r="C8" s="148" t="s">
        <v>41</v>
      </c>
      <c r="D8" s="148" t="s">
        <v>41</v>
      </c>
      <c r="E8" s="149">
        <f>AVERAGE(E4:E7)</f>
        <v>2.5096007135323617E-2</v>
      </c>
      <c r="F8" s="149">
        <f>AVERAGE(F4:F7)</f>
        <v>4.2256980160753022E-2</v>
      </c>
      <c r="G8" s="149">
        <f>AVERAGE(G4:G7)</f>
        <v>8.2758478533366486E-2</v>
      </c>
      <c r="H8" s="149">
        <f>AVERAGE(H4:H7)</f>
        <v>0.27052835476718129</v>
      </c>
      <c r="I8" s="148" t="s">
        <v>41</v>
      </c>
      <c r="J8" s="149">
        <f>AVERAGE(J4:J7)</f>
        <v>5.0661992542104822E-2</v>
      </c>
    </row>
    <row r="9" spans="1:10" s="22" customFormat="1" x14ac:dyDescent="0.2">
      <c r="A9" s="204" t="s">
        <v>84</v>
      </c>
      <c r="B9" s="204"/>
      <c r="C9" s="204"/>
      <c r="D9" s="204"/>
      <c r="E9" s="204"/>
      <c r="F9" s="204"/>
      <c r="G9" s="204"/>
      <c r="H9" s="204"/>
      <c r="I9" s="204"/>
      <c r="J9" s="204"/>
    </row>
    <row r="10" spans="1:10" s="22" customFormat="1" ht="15.75" customHeight="1" x14ac:dyDescent="0.2">
      <c r="C10" s="64"/>
      <c r="D10" s="64"/>
    </row>
    <row r="11" spans="1:10" x14ac:dyDescent="0.2">
      <c r="B11" s="29"/>
      <c r="C11" s="109"/>
      <c r="E11" s="109"/>
      <c r="F11" s="109"/>
      <c r="G11" s="109"/>
      <c r="H11" s="109"/>
    </row>
    <row r="12" spans="1:10" x14ac:dyDescent="0.2">
      <c r="B12" s="29"/>
      <c r="C12" s="109"/>
      <c r="E12" s="109"/>
    </row>
    <row r="13" spans="1:10" x14ac:dyDescent="0.2">
      <c r="E13" s="109"/>
      <c r="F13" s="109"/>
    </row>
  </sheetData>
  <mergeCells count="4">
    <mergeCell ref="A1:J1"/>
    <mergeCell ref="A2:A3"/>
    <mergeCell ref="E2:J2"/>
    <mergeCell ref="A9:J9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343D-300C-44C3-A42D-A4030FA54277}">
  <sheetPr>
    <tabColor indexed="43"/>
  </sheetPr>
  <dimension ref="A1:G119"/>
  <sheetViews>
    <sheetView zoomScale="85" workbookViewId="0">
      <selection activeCell="B4" sqref="B4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7" s="29" customFormat="1" ht="16.5" thickBot="1" x14ac:dyDescent="0.25">
      <c r="A1" s="199" t="s">
        <v>80</v>
      </c>
      <c r="B1" s="199"/>
      <c r="C1" s="199"/>
      <c r="D1" s="199"/>
      <c r="E1" s="199"/>
      <c r="F1" s="199"/>
      <c r="G1" s="199"/>
    </row>
    <row r="2" spans="1:7" s="29" customFormat="1" ht="15.75" customHeight="1" thickBot="1" x14ac:dyDescent="0.25">
      <c r="A2" s="208" t="s">
        <v>32</v>
      </c>
      <c r="B2" s="91"/>
      <c r="C2" s="200" t="s">
        <v>20</v>
      </c>
      <c r="D2" s="205"/>
      <c r="E2" s="206" t="s">
        <v>57</v>
      </c>
      <c r="F2" s="207"/>
      <c r="G2" s="92"/>
    </row>
    <row r="3" spans="1:7" s="29" customFormat="1" ht="45.75" thickBot="1" x14ac:dyDescent="0.25">
      <c r="A3" s="196"/>
      <c r="B3" s="35" t="s">
        <v>19</v>
      </c>
      <c r="C3" s="35" t="s">
        <v>43</v>
      </c>
      <c r="D3" s="35" t="s">
        <v>22</v>
      </c>
      <c r="E3" s="35" t="s">
        <v>23</v>
      </c>
      <c r="F3" s="35" t="s">
        <v>22</v>
      </c>
      <c r="G3" s="36" t="s">
        <v>90</v>
      </c>
    </row>
    <row r="4" spans="1:7" s="29" customFormat="1" x14ac:dyDescent="0.2">
      <c r="A4" s="21">
        <v>1</v>
      </c>
      <c r="B4" s="37" t="s">
        <v>103</v>
      </c>
      <c r="C4" s="38">
        <v>378.36370999999991</v>
      </c>
      <c r="D4" s="101">
        <v>6.8140599880395641E-2</v>
      </c>
      <c r="E4" s="39">
        <v>0</v>
      </c>
      <c r="F4" s="101">
        <v>0</v>
      </c>
      <c r="G4" s="40">
        <v>0</v>
      </c>
    </row>
    <row r="5" spans="1:7" s="29" customFormat="1" x14ac:dyDescent="0.2">
      <c r="A5" s="21">
        <v>2</v>
      </c>
      <c r="B5" s="37" t="s">
        <v>71</v>
      </c>
      <c r="C5" s="38">
        <v>121.73693000000016</v>
      </c>
      <c r="D5" s="101">
        <v>3.2241628298695577E-2</v>
      </c>
      <c r="E5" s="39">
        <v>0</v>
      </c>
      <c r="F5" s="101">
        <v>0</v>
      </c>
      <c r="G5" s="40">
        <v>0</v>
      </c>
    </row>
    <row r="6" spans="1:7" s="29" customFormat="1" x14ac:dyDescent="0.2">
      <c r="A6" s="21">
        <v>3</v>
      </c>
      <c r="B6" s="37" t="s">
        <v>125</v>
      </c>
      <c r="C6" s="38">
        <v>0</v>
      </c>
      <c r="D6" s="101">
        <v>0</v>
      </c>
      <c r="E6" s="39">
        <v>0</v>
      </c>
      <c r="F6" s="101">
        <v>0</v>
      </c>
      <c r="G6" s="40">
        <v>0</v>
      </c>
    </row>
    <row r="7" spans="1:7" s="29" customFormat="1" x14ac:dyDescent="0.2">
      <c r="A7" s="21">
        <v>4</v>
      </c>
      <c r="B7" s="37" t="s">
        <v>117</v>
      </c>
      <c r="C7" s="38">
        <v>0</v>
      </c>
      <c r="D7" s="101">
        <v>0</v>
      </c>
      <c r="E7" s="39">
        <v>0</v>
      </c>
      <c r="F7" s="101">
        <v>0</v>
      </c>
      <c r="G7" s="40">
        <v>0</v>
      </c>
    </row>
    <row r="8" spans="1:7" s="29" customFormat="1" ht="15.75" thickBot="1" x14ac:dyDescent="0.25">
      <c r="A8" s="115"/>
      <c r="B8" s="93" t="s">
        <v>40</v>
      </c>
      <c r="C8" s="94">
        <v>500.10064000000006</v>
      </c>
      <c r="D8" s="98">
        <v>1.7088442359596247E-2</v>
      </c>
      <c r="E8" s="95">
        <v>0</v>
      </c>
      <c r="F8" s="98">
        <v>0</v>
      </c>
      <c r="G8" s="116">
        <v>0</v>
      </c>
    </row>
    <row r="9" spans="1:7" s="29" customFormat="1" ht="15" x14ac:dyDescent="0.2">
      <c r="B9" s="158"/>
      <c r="C9" s="127"/>
      <c r="D9" s="159"/>
      <c r="E9" s="160"/>
      <c r="F9" s="159"/>
      <c r="G9" s="127"/>
    </row>
    <row r="10" spans="1:7" s="29" customFormat="1" ht="15" x14ac:dyDescent="0.2">
      <c r="B10" s="158"/>
      <c r="C10" s="127"/>
      <c r="D10" s="159"/>
      <c r="E10" s="160"/>
      <c r="F10" s="159"/>
      <c r="G10" s="127"/>
    </row>
    <row r="11" spans="1:7" s="29" customFormat="1" x14ac:dyDescent="0.2">
      <c r="D11" s="6"/>
    </row>
    <row r="12" spans="1:7" s="29" customFormat="1" x14ac:dyDescent="0.2">
      <c r="D12" s="6"/>
    </row>
    <row r="13" spans="1:7" s="29" customFormat="1" x14ac:dyDescent="0.2">
      <c r="D13" s="6"/>
    </row>
    <row r="14" spans="1:7" s="29" customFormat="1" x14ac:dyDescent="0.2">
      <c r="D14" s="6"/>
    </row>
    <row r="15" spans="1:7" s="29" customFormat="1" x14ac:dyDescent="0.2">
      <c r="D15" s="6"/>
    </row>
    <row r="16" spans="1:7" s="29" customFormat="1" x14ac:dyDescent="0.2">
      <c r="D16" s="6"/>
    </row>
    <row r="17" spans="2:5" s="29" customFormat="1" x14ac:dyDescent="0.2">
      <c r="D17" s="6"/>
    </row>
    <row r="18" spans="2:5" s="29" customFormat="1" x14ac:dyDescent="0.2">
      <c r="D18" s="6"/>
    </row>
    <row r="19" spans="2:5" s="29" customFormat="1" x14ac:dyDescent="0.2">
      <c r="D19" s="6"/>
    </row>
    <row r="20" spans="2:5" s="29" customFormat="1" x14ac:dyDescent="0.2">
      <c r="D20" s="6"/>
    </row>
    <row r="21" spans="2:5" s="29" customFormat="1" x14ac:dyDescent="0.2">
      <c r="D21" s="6"/>
    </row>
    <row r="22" spans="2:5" s="29" customFormat="1" x14ac:dyDescent="0.2">
      <c r="D22" s="6"/>
    </row>
    <row r="23" spans="2:5" s="29" customFormat="1" x14ac:dyDescent="0.2">
      <c r="D23" s="6"/>
    </row>
    <row r="24" spans="2:5" s="29" customFormat="1" x14ac:dyDescent="0.2">
      <c r="D24" s="6"/>
    </row>
    <row r="25" spans="2:5" s="29" customFormat="1" x14ac:dyDescent="0.2">
      <c r="D25" s="6"/>
    </row>
    <row r="26" spans="2:5" s="29" customFormat="1" x14ac:dyDescent="0.2">
      <c r="D26" s="6"/>
    </row>
    <row r="27" spans="2:5" s="29" customFormat="1" x14ac:dyDescent="0.2">
      <c r="D27" s="6"/>
    </row>
    <row r="28" spans="2:5" s="29" customFormat="1" x14ac:dyDescent="0.2">
      <c r="D28" s="6"/>
    </row>
    <row r="29" spans="2:5" s="29" customFormat="1" x14ac:dyDescent="0.2">
      <c r="D29" s="6"/>
    </row>
    <row r="30" spans="2:5" s="29" customFormat="1" x14ac:dyDescent="0.2">
      <c r="D30" s="6"/>
    </row>
    <row r="31" spans="2:5" s="29" customFormat="1" x14ac:dyDescent="0.2">
      <c r="D31" s="6"/>
    </row>
    <row r="32" spans="2:5" s="29" customFormat="1" ht="15" thickBot="1" x14ac:dyDescent="0.25">
      <c r="B32" s="82"/>
      <c r="C32" s="82"/>
      <c r="D32" s="83"/>
      <c r="E32" s="82"/>
    </row>
    <row r="33" spans="2:6" s="29" customFormat="1" x14ac:dyDescent="0.2"/>
    <row r="34" spans="2:6" s="29" customFormat="1" x14ac:dyDescent="0.2"/>
    <row r="35" spans="2:6" s="29" customFormat="1" x14ac:dyDescent="0.2"/>
    <row r="36" spans="2:6" s="29" customFormat="1" x14ac:dyDescent="0.2"/>
    <row r="37" spans="2:6" s="29" customFormat="1" x14ac:dyDescent="0.2"/>
    <row r="38" spans="2:6" s="29" customFormat="1" ht="30.75" thickBot="1" x14ac:dyDescent="0.25">
      <c r="B38" s="47" t="s">
        <v>19</v>
      </c>
      <c r="C38" s="35" t="s">
        <v>46</v>
      </c>
      <c r="D38" s="35" t="s">
        <v>47</v>
      </c>
      <c r="E38" s="36" t="s">
        <v>44</v>
      </c>
    </row>
    <row r="39" spans="2:6" s="29" customFormat="1" x14ac:dyDescent="0.2">
      <c r="B39" s="178" t="str">
        <f t="shared" ref="B39:D42" si="0">B4</f>
        <v>КІНТО-Голд</v>
      </c>
      <c r="C39" s="179">
        <f t="shared" si="0"/>
        <v>378.36370999999991</v>
      </c>
      <c r="D39" s="180">
        <f t="shared" si="0"/>
        <v>6.8140599880395641E-2</v>
      </c>
      <c r="E39" s="181">
        <f>G4</f>
        <v>0</v>
      </c>
    </row>
    <row r="40" spans="2:6" s="29" customFormat="1" x14ac:dyDescent="0.2">
      <c r="B40" s="182" t="str">
        <f t="shared" si="0"/>
        <v>Індекс Української Біржі</v>
      </c>
      <c r="C40" s="183">
        <f t="shared" si="0"/>
        <v>121.73693000000016</v>
      </c>
      <c r="D40" s="184">
        <f t="shared" si="0"/>
        <v>3.2241628298695577E-2</v>
      </c>
      <c r="E40" s="185">
        <f>G5</f>
        <v>0</v>
      </c>
    </row>
    <row r="41" spans="2:6" x14ac:dyDescent="0.2">
      <c r="B41" s="182" t="str">
        <f t="shared" si="0"/>
        <v>ПАТ "КНІФЗТ "ІНЕКО-ПРЯМІ ІНВЕСТИЦІЇ"</v>
      </c>
      <c r="C41" s="183">
        <f t="shared" si="0"/>
        <v>0</v>
      </c>
      <c r="D41" s="184">
        <f t="shared" si="0"/>
        <v>0</v>
      </c>
      <c r="E41" s="185">
        <f>G6</f>
        <v>0</v>
      </c>
      <c r="F41" s="19"/>
    </row>
    <row r="42" spans="2:6" x14ac:dyDescent="0.2">
      <c r="B42" s="186" t="str">
        <f t="shared" si="0"/>
        <v>ПАТ "КНІФЗТ "ІНЕКО РІАЛ ІСТЕЙТ"</v>
      </c>
      <c r="C42" s="187">
        <f t="shared" si="0"/>
        <v>0</v>
      </c>
      <c r="D42" s="188">
        <f t="shared" si="0"/>
        <v>0</v>
      </c>
      <c r="E42" s="189">
        <f>G7</f>
        <v>0</v>
      </c>
      <c r="F42" s="19"/>
    </row>
    <row r="43" spans="2:6" x14ac:dyDescent="0.2">
      <c r="B43" s="29"/>
      <c r="C43" s="29"/>
      <c r="D43" s="6"/>
      <c r="F43" s="19"/>
    </row>
    <row r="44" spans="2:6" x14ac:dyDescent="0.2">
      <c r="B44" s="29"/>
      <c r="C44" s="29"/>
      <c r="D44" s="6"/>
      <c r="F44" s="19"/>
    </row>
    <row r="45" spans="2:6" x14ac:dyDescent="0.2">
      <c r="B45" s="29"/>
      <c r="C45" s="29"/>
      <c r="D45" s="6"/>
      <c r="F45" s="19"/>
    </row>
    <row r="46" spans="2:6" x14ac:dyDescent="0.2">
      <c r="B46" s="29"/>
      <c r="C46" s="29"/>
      <c r="D46" s="6"/>
      <c r="F46" s="19"/>
    </row>
    <row r="47" spans="2:6" x14ac:dyDescent="0.2">
      <c r="B47" s="29"/>
      <c r="C47" s="29"/>
      <c r="D47" s="6"/>
    </row>
    <row r="48" spans="2:6" x14ac:dyDescent="0.2">
      <c r="B48" s="29"/>
      <c r="C48" s="29"/>
      <c r="D48" s="6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  <row r="117" spans="2:4" x14ac:dyDescent="0.2">
      <c r="B117" s="29"/>
      <c r="C117" s="29"/>
      <c r="D117" s="6"/>
    </row>
    <row r="118" spans="2:4" x14ac:dyDescent="0.2">
      <c r="B118" s="29"/>
      <c r="C118" s="29"/>
      <c r="D118" s="6"/>
    </row>
    <row r="119" spans="2:4" x14ac:dyDescent="0.2">
      <c r="B119" s="29"/>
      <c r="C119" s="29"/>
      <c r="D119" s="6"/>
    </row>
  </sheetData>
  <mergeCells count="4">
    <mergeCell ref="C2:D2"/>
    <mergeCell ref="E2:F2"/>
    <mergeCell ref="A2:A3"/>
    <mergeCell ref="A1:G1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25AA-B3F3-435E-87B6-1E6033092F55}">
  <sheetPr>
    <tabColor indexed="43"/>
  </sheetPr>
  <dimension ref="A1:D16"/>
  <sheetViews>
    <sheetView zoomScale="85" workbookViewId="0">
      <selection activeCell="H1" sqref="H1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19</v>
      </c>
      <c r="B1" s="67" t="s">
        <v>74</v>
      </c>
      <c r="C1" s="10"/>
      <c r="D1" s="10"/>
    </row>
    <row r="2" spans="1:4" ht="14.25" x14ac:dyDescent="0.2">
      <c r="A2" s="27" t="s">
        <v>125</v>
      </c>
      <c r="B2" s="135">
        <v>0</v>
      </c>
      <c r="C2" s="10"/>
      <c r="D2" s="10"/>
    </row>
    <row r="3" spans="1:4" ht="14.25" x14ac:dyDescent="0.2">
      <c r="A3" s="27" t="s">
        <v>117</v>
      </c>
      <c r="B3" s="135">
        <v>0</v>
      </c>
      <c r="C3" s="10"/>
      <c r="D3" s="10"/>
    </row>
    <row r="4" spans="1:4" ht="14.25" x14ac:dyDescent="0.2">
      <c r="A4" s="27" t="s">
        <v>71</v>
      </c>
      <c r="B4" s="136">
        <v>3.2243328792209258E-2</v>
      </c>
      <c r="C4" s="10"/>
      <c r="D4" s="10"/>
    </row>
    <row r="5" spans="1:4" ht="14.25" x14ac:dyDescent="0.2">
      <c r="A5" s="27" t="s">
        <v>103</v>
      </c>
      <c r="B5" s="136">
        <v>6.814069974908521E-2</v>
      </c>
      <c r="C5" s="10"/>
      <c r="D5" s="10"/>
    </row>
    <row r="6" spans="1:4" ht="14.25" x14ac:dyDescent="0.2">
      <c r="A6" s="27" t="s">
        <v>24</v>
      </c>
      <c r="B6" s="136">
        <v>2.5096007135323617E-2</v>
      </c>
      <c r="C6" s="10"/>
      <c r="D6" s="10"/>
    </row>
    <row r="7" spans="1:4" ht="14.25" x14ac:dyDescent="0.2">
      <c r="A7" s="27" t="s">
        <v>1</v>
      </c>
      <c r="B7" s="136">
        <v>0</v>
      </c>
      <c r="C7" s="10"/>
      <c r="D7" s="10"/>
    </row>
    <row r="8" spans="1:4" ht="14.25" x14ac:dyDescent="0.2">
      <c r="A8" s="27" t="s">
        <v>0</v>
      </c>
      <c r="B8" s="136">
        <v>5.6341346028541128E-3</v>
      </c>
      <c r="C8" s="10"/>
      <c r="D8" s="10"/>
    </row>
    <row r="9" spans="1:4" ht="14.25" x14ac:dyDescent="0.2">
      <c r="A9" s="27" t="s">
        <v>25</v>
      </c>
      <c r="B9" s="136">
        <v>2.8922342815006052E-2</v>
      </c>
      <c r="C9" s="10"/>
      <c r="D9" s="10"/>
    </row>
    <row r="10" spans="1:4" ht="14.25" x14ac:dyDescent="0.2">
      <c r="A10" s="27" t="s">
        <v>26</v>
      </c>
      <c r="B10" s="136">
        <v>-4.5432358725455591E-2</v>
      </c>
      <c r="C10" s="10"/>
      <c r="D10" s="10"/>
    </row>
    <row r="11" spans="1:4" ht="14.25" x14ac:dyDescent="0.2">
      <c r="A11" s="27" t="s">
        <v>27</v>
      </c>
      <c r="B11" s="136">
        <v>1.0752328767123287E-2</v>
      </c>
      <c r="C11" s="10"/>
      <c r="D11" s="10"/>
    </row>
    <row r="12" spans="1:4" ht="15" thickBot="1" x14ac:dyDescent="0.25">
      <c r="A12" s="79" t="s">
        <v>101</v>
      </c>
      <c r="B12" s="137">
        <v>6.5974054455406383E-2</v>
      </c>
      <c r="C12" s="10"/>
      <c r="D12" s="10"/>
    </row>
    <row r="13" spans="1:4" x14ac:dyDescent="0.2">
      <c r="C13" s="10"/>
      <c r="D13" s="10"/>
    </row>
    <row r="14" spans="1:4" x14ac:dyDescent="0.2">
      <c r="A14" s="10"/>
      <c r="B14" s="10"/>
      <c r="C14" s="10"/>
      <c r="D14" s="10"/>
    </row>
    <row r="15" spans="1:4" x14ac:dyDescent="0.2">
      <c r="B15" s="10"/>
      <c r="C15" s="10"/>
      <c r="D15" s="10"/>
    </row>
    <row r="16" spans="1:4" x14ac:dyDescent="0.2">
      <c r="C16" s="10"/>
    </row>
  </sheetData>
  <autoFilter ref="A1:B1" xr:uid="{DC02C309-EEFB-46AA-B016-2A67171BEE9A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D39D-2B2D-4211-81CF-2A0E97B86256}">
  <sheetPr>
    <tabColor indexed="42"/>
  </sheetPr>
  <dimension ref="A1:I31"/>
  <sheetViews>
    <sheetView zoomScale="85" zoomScaleNormal="40" workbookViewId="0">
      <selection activeCell="B3" sqref="B3"/>
    </sheetView>
  </sheetViews>
  <sheetFormatPr defaultRowHeight="14.25" x14ac:dyDescent="0.2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2.85546875" style="20" bestFit="1" customWidth="1"/>
    <col min="8" max="8" width="29.42578125" style="20" bestFit="1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90" t="s">
        <v>92</v>
      </c>
      <c r="B1" s="190"/>
      <c r="C1" s="190"/>
      <c r="D1" s="190"/>
      <c r="E1" s="190"/>
      <c r="F1" s="190"/>
      <c r="G1" s="190"/>
      <c r="H1" s="190"/>
      <c r="I1" s="13"/>
    </row>
    <row r="2" spans="1:9" ht="30.75" thickBot="1" x14ac:dyDescent="0.25">
      <c r="A2" s="15" t="s">
        <v>32</v>
      </c>
      <c r="B2" s="16" t="s">
        <v>75</v>
      </c>
      <c r="C2" s="17" t="s">
        <v>33</v>
      </c>
      <c r="D2" s="17" t="s">
        <v>34</v>
      </c>
      <c r="E2" s="17" t="s">
        <v>35</v>
      </c>
      <c r="F2" s="17" t="s">
        <v>9</v>
      </c>
      <c r="G2" s="17" t="s">
        <v>10</v>
      </c>
      <c r="H2" s="18" t="s">
        <v>11</v>
      </c>
      <c r="I2" s="19"/>
    </row>
    <row r="3" spans="1:9" x14ac:dyDescent="0.2">
      <c r="A3" s="21">
        <v>1</v>
      </c>
      <c r="B3" s="84" t="s">
        <v>14</v>
      </c>
      <c r="C3" s="85">
        <v>158011438.63999999</v>
      </c>
      <c r="D3" s="86">
        <v>20113</v>
      </c>
      <c r="E3" s="85">
        <v>7856.18</v>
      </c>
      <c r="F3" s="86">
        <v>1000</v>
      </c>
      <c r="G3" s="84" t="s">
        <v>15</v>
      </c>
      <c r="H3" s="87" t="s">
        <v>39</v>
      </c>
      <c r="I3" s="19"/>
    </row>
    <row r="4" spans="1:9" x14ac:dyDescent="0.2">
      <c r="A4" s="21">
        <v>2</v>
      </c>
      <c r="B4" s="84" t="s">
        <v>63</v>
      </c>
      <c r="C4" s="85">
        <v>33219872.41</v>
      </c>
      <c r="D4" s="86">
        <v>44302</v>
      </c>
      <c r="E4" s="85">
        <v>749.85040000000004</v>
      </c>
      <c r="F4" s="86">
        <v>100</v>
      </c>
      <c r="G4" s="84" t="s">
        <v>88</v>
      </c>
      <c r="H4" s="87" t="s">
        <v>64</v>
      </c>
      <c r="I4" s="19"/>
    </row>
    <row r="5" spans="1:9" ht="14.25" customHeight="1" x14ac:dyDescent="0.2">
      <c r="A5" s="21">
        <v>3</v>
      </c>
      <c r="B5" s="84" t="s">
        <v>49</v>
      </c>
      <c r="C5" s="85">
        <v>11021793.6</v>
      </c>
      <c r="D5" s="86">
        <v>5742640</v>
      </c>
      <c r="E5" s="85">
        <v>1.92</v>
      </c>
      <c r="F5" s="86">
        <v>1</v>
      </c>
      <c r="G5" s="84" t="s">
        <v>15</v>
      </c>
      <c r="H5" s="87" t="s">
        <v>39</v>
      </c>
      <c r="I5" s="19"/>
    </row>
    <row r="6" spans="1:9" x14ac:dyDescent="0.2">
      <c r="A6" s="21">
        <v>4</v>
      </c>
      <c r="B6" s="84" t="s">
        <v>96</v>
      </c>
      <c r="C6" s="85">
        <v>10781772.060000001</v>
      </c>
      <c r="D6" s="86">
        <v>12767</v>
      </c>
      <c r="E6" s="85">
        <v>844.50319999999999</v>
      </c>
      <c r="F6" s="86">
        <v>100</v>
      </c>
      <c r="G6" s="84" t="s">
        <v>88</v>
      </c>
      <c r="H6" s="87" t="s">
        <v>64</v>
      </c>
      <c r="I6" s="19"/>
    </row>
    <row r="7" spans="1:9" ht="14.25" customHeight="1" x14ac:dyDescent="0.2">
      <c r="A7" s="21">
        <v>5</v>
      </c>
      <c r="B7" s="84" t="s">
        <v>68</v>
      </c>
      <c r="C7" s="85">
        <v>9799104.2100000009</v>
      </c>
      <c r="D7" s="86">
        <v>1079</v>
      </c>
      <c r="E7" s="85">
        <v>9081.6535999999996</v>
      </c>
      <c r="F7" s="86">
        <v>1000</v>
      </c>
      <c r="G7" s="84" t="s">
        <v>13</v>
      </c>
      <c r="H7" s="87" t="s">
        <v>37</v>
      </c>
      <c r="I7" s="19"/>
    </row>
    <row r="8" spans="1:9" x14ac:dyDescent="0.2">
      <c r="A8" s="21">
        <v>6</v>
      </c>
      <c r="B8" s="84" t="s">
        <v>67</v>
      </c>
      <c r="C8" s="85">
        <v>9625745.3900000006</v>
      </c>
      <c r="D8" s="86">
        <v>8326</v>
      </c>
      <c r="E8" s="85">
        <v>1156.1068</v>
      </c>
      <c r="F8" s="86">
        <v>1000</v>
      </c>
      <c r="G8" s="84" t="s">
        <v>13</v>
      </c>
      <c r="H8" s="87" t="s">
        <v>37</v>
      </c>
      <c r="I8" s="19"/>
    </row>
    <row r="9" spans="1:9" x14ac:dyDescent="0.2">
      <c r="A9" s="21">
        <v>7</v>
      </c>
      <c r="B9" s="84" t="s">
        <v>53</v>
      </c>
      <c r="C9" s="85">
        <v>6599154.1799999997</v>
      </c>
      <c r="D9" s="86">
        <v>1256</v>
      </c>
      <c r="E9" s="85">
        <v>5254.1</v>
      </c>
      <c r="F9" s="86">
        <v>1000</v>
      </c>
      <c r="G9" s="84" t="s">
        <v>36</v>
      </c>
      <c r="H9" s="87" t="s">
        <v>52</v>
      </c>
      <c r="I9" s="19"/>
    </row>
    <row r="10" spans="1:9" x14ac:dyDescent="0.2">
      <c r="A10" s="21">
        <v>8</v>
      </c>
      <c r="B10" s="84" t="s">
        <v>51</v>
      </c>
      <c r="C10" s="85">
        <v>4908790.1900000004</v>
      </c>
      <c r="D10" s="86">
        <v>643</v>
      </c>
      <c r="E10" s="85">
        <v>7634.2</v>
      </c>
      <c r="F10" s="86">
        <v>1000</v>
      </c>
      <c r="G10" s="84" t="s">
        <v>12</v>
      </c>
      <c r="H10" s="87" t="s">
        <v>52</v>
      </c>
      <c r="I10" s="19"/>
    </row>
    <row r="11" spans="1:9" x14ac:dyDescent="0.2">
      <c r="A11" s="21">
        <v>9</v>
      </c>
      <c r="B11" s="84" t="s">
        <v>60</v>
      </c>
      <c r="C11" s="85">
        <v>3772201.16</v>
      </c>
      <c r="D11" s="86">
        <v>1843</v>
      </c>
      <c r="E11" s="85">
        <v>2046.7722000000001</v>
      </c>
      <c r="F11" s="86">
        <v>1000</v>
      </c>
      <c r="G11" s="84" t="s">
        <v>61</v>
      </c>
      <c r="H11" s="87" t="s">
        <v>62</v>
      </c>
      <c r="I11" s="19"/>
    </row>
    <row r="12" spans="1:9" x14ac:dyDescent="0.2">
      <c r="A12" s="21">
        <v>10</v>
      </c>
      <c r="B12" s="84" t="s">
        <v>65</v>
      </c>
      <c r="C12" s="85">
        <v>3268880.34</v>
      </c>
      <c r="D12" s="86">
        <v>3107</v>
      </c>
      <c r="E12" s="85">
        <v>1052.1017999999999</v>
      </c>
      <c r="F12" s="86">
        <v>1000</v>
      </c>
      <c r="G12" s="84" t="s">
        <v>88</v>
      </c>
      <c r="H12" s="87" t="s">
        <v>64</v>
      </c>
      <c r="I12" s="19"/>
    </row>
    <row r="13" spans="1:9" x14ac:dyDescent="0.2">
      <c r="A13" s="21">
        <v>11</v>
      </c>
      <c r="B13" s="84" t="s">
        <v>50</v>
      </c>
      <c r="C13" s="85">
        <v>2735998.64</v>
      </c>
      <c r="D13" s="86">
        <v>2566</v>
      </c>
      <c r="E13" s="85">
        <v>1066.2503999999999</v>
      </c>
      <c r="F13" s="86">
        <v>1000</v>
      </c>
      <c r="G13" s="84" t="s">
        <v>66</v>
      </c>
      <c r="H13" s="87" t="s">
        <v>73</v>
      </c>
      <c r="I13" s="19"/>
    </row>
    <row r="14" spans="1:9" x14ac:dyDescent="0.2">
      <c r="A14" s="21">
        <v>12</v>
      </c>
      <c r="B14" s="84" t="s">
        <v>69</v>
      </c>
      <c r="C14" s="85">
        <v>2350069.12</v>
      </c>
      <c r="D14" s="86">
        <v>396</v>
      </c>
      <c r="E14" s="85">
        <v>5934.518</v>
      </c>
      <c r="F14" s="86">
        <v>1000</v>
      </c>
      <c r="G14" s="84" t="s">
        <v>13</v>
      </c>
      <c r="H14" s="87" t="s">
        <v>37</v>
      </c>
      <c r="I14" s="19"/>
    </row>
    <row r="15" spans="1:9" x14ac:dyDescent="0.2">
      <c r="A15" s="21">
        <v>13</v>
      </c>
      <c r="B15" s="84" t="s">
        <v>70</v>
      </c>
      <c r="C15" s="85">
        <v>1635148.56</v>
      </c>
      <c r="D15" s="86">
        <v>529</v>
      </c>
      <c r="E15" s="85">
        <v>3091.0180999999998</v>
      </c>
      <c r="F15" s="86">
        <v>1000</v>
      </c>
      <c r="G15" s="84" t="s">
        <v>13</v>
      </c>
      <c r="H15" s="87" t="s">
        <v>37</v>
      </c>
      <c r="I15" s="19"/>
    </row>
    <row r="16" spans="1:9" x14ac:dyDescent="0.2">
      <c r="A16" s="21">
        <v>14</v>
      </c>
      <c r="B16" s="84" t="s">
        <v>18</v>
      </c>
      <c r="C16" s="85">
        <v>1207091.24</v>
      </c>
      <c r="D16" s="86">
        <v>14120</v>
      </c>
      <c r="E16" s="85">
        <v>85.488</v>
      </c>
      <c r="F16" s="86">
        <v>100</v>
      </c>
      <c r="G16" s="84" t="s">
        <v>38</v>
      </c>
      <c r="H16" s="87" t="s">
        <v>91</v>
      </c>
      <c r="I16" s="19"/>
    </row>
    <row r="17" spans="1:9" x14ac:dyDescent="0.2">
      <c r="A17" s="21">
        <v>15</v>
      </c>
      <c r="B17" s="84" t="s">
        <v>16</v>
      </c>
      <c r="C17" s="85">
        <v>1007441.4201</v>
      </c>
      <c r="D17" s="86">
        <v>953</v>
      </c>
      <c r="E17" s="85">
        <v>1057.1264000000001</v>
      </c>
      <c r="F17" s="86">
        <v>1000</v>
      </c>
      <c r="G17" s="84" t="s">
        <v>17</v>
      </c>
      <c r="H17" s="87" t="s">
        <v>28</v>
      </c>
      <c r="I17" s="19"/>
    </row>
    <row r="18" spans="1:9" ht="15" customHeight="1" thickBot="1" x14ac:dyDescent="0.25">
      <c r="A18" s="191" t="s">
        <v>40</v>
      </c>
      <c r="B18" s="192"/>
      <c r="C18" s="99">
        <f>SUM(C3:C17)</f>
        <v>259944501.16010001</v>
      </c>
      <c r="D18" s="100">
        <f>SUM(D3:D17)</f>
        <v>5854640</v>
      </c>
      <c r="E18" s="56" t="s">
        <v>41</v>
      </c>
      <c r="F18" s="56" t="s">
        <v>41</v>
      </c>
      <c r="G18" s="56" t="s">
        <v>41</v>
      </c>
      <c r="H18" s="56" t="s">
        <v>41</v>
      </c>
    </row>
    <row r="19" spans="1:9" ht="15" customHeight="1" thickBot="1" x14ac:dyDescent="0.25">
      <c r="A19" s="193" t="s">
        <v>89</v>
      </c>
      <c r="B19" s="193"/>
      <c r="C19" s="193"/>
      <c r="D19" s="193"/>
      <c r="E19" s="193"/>
      <c r="F19" s="193"/>
      <c r="G19" s="193"/>
      <c r="H19" s="193"/>
    </row>
    <row r="21" spans="1:9" x14ac:dyDescent="0.2">
      <c r="B21" s="20" t="s">
        <v>45</v>
      </c>
      <c r="C21" s="23">
        <f>C18-SUM(C3:C12)</f>
        <v>8935748.9801000059</v>
      </c>
      <c r="D21" s="125">
        <f>C21/$C$18</f>
        <v>3.4375603023802652E-2</v>
      </c>
    </row>
    <row r="22" spans="1:9" x14ac:dyDescent="0.2">
      <c r="B22" s="84" t="str">
        <f t="shared" ref="B22:C31" si="0">B3</f>
        <v>ОТП Класичний</v>
      </c>
      <c r="C22" s="85">
        <f t="shared" si="0"/>
        <v>158011438.63999999</v>
      </c>
      <c r="D22" s="125">
        <f>C22/$C$18</f>
        <v>0.60786605577273056</v>
      </c>
      <c r="H22" s="19"/>
    </row>
    <row r="23" spans="1:9" x14ac:dyDescent="0.2">
      <c r="B23" s="84" t="str">
        <f t="shared" si="0"/>
        <v>КІНТО-Класичний</v>
      </c>
      <c r="C23" s="85">
        <f t="shared" si="0"/>
        <v>33219872.41</v>
      </c>
      <c r="D23" s="125">
        <f t="shared" ref="D23:D31" si="1">C23/$C$18</f>
        <v>0.12779601900307119</v>
      </c>
      <c r="H23" s="19"/>
    </row>
    <row r="24" spans="1:9" x14ac:dyDescent="0.2">
      <c r="B24" s="84" t="str">
        <f t="shared" si="0"/>
        <v>ОТП Фонд Акцій</v>
      </c>
      <c r="C24" s="85">
        <f t="shared" si="0"/>
        <v>11021793.6</v>
      </c>
      <c r="D24" s="125">
        <f t="shared" si="1"/>
        <v>4.2400564546705564E-2</v>
      </c>
      <c r="H24" s="19"/>
    </row>
    <row r="25" spans="1:9" x14ac:dyDescent="0.2">
      <c r="B25" s="84" t="str">
        <f t="shared" si="0"/>
        <v>КІНТО-Казначейський</v>
      </c>
      <c r="C25" s="85">
        <f t="shared" si="0"/>
        <v>10781772.060000001</v>
      </c>
      <c r="D25" s="125">
        <f t="shared" si="1"/>
        <v>4.1477207680417516E-2</v>
      </c>
      <c r="H25" s="19"/>
    </row>
    <row r="26" spans="1:9" x14ac:dyDescent="0.2">
      <c r="B26" s="84" t="str">
        <f t="shared" si="0"/>
        <v>УНIВЕР.УА/Михайло Грушевський: Фонд Державних Паперiв</v>
      </c>
      <c r="C26" s="85">
        <f t="shared" si="0"/>
        <v>9799104.2100000009</v>
      </c>
      <c r="D26" s="125">
        <f t="shared" si="1"/>
        <v>3.7696909018147401E-2</v>
      </c>
      <c r="H26" s="19"/>
    </row>
    <row r="27" spans="1:9" x14ac:dyDescent="0.2">
      <c r="B27" s="84" t="str">
        <f t="shared" si="0"/>
        <v>УНІВЕР.УА/Ярослав Мудрий: Фонд Акцiй</v>
      </c>
      <c r="C27" s="85">
        <f t="shared" si="0"/>
        <v>9625745.3900000006</v>
      </c>
      <c r="D27" s="125">
        <f t="shared" si="1"/>
        <v>3.7030001969810843E-2</v>
      </c>
      <c r="H27" s="19"/>
    </row>
    <row r="28" spans="1:9" x14ac:dyDescent="0.2">
      <c r="B28" s="84" t="str">
        <f t="shared" si="0"/>
        <v>Альтус-Депозит</v>
      </c>
      <c r="C28" s="85">
        <f t="shared" si="0"/>
        <v>6599154.1799999997</v>
      </c>
      <c r="D28" s="125">
        <f t="shared" si="1"/>
        <v>2.5386781218870929E-2</v>
      </c>
      <c r="H28" s="19"/>
    </row>
    <row r="29" spans="1:9" x14ac:dyDescent="0.2">
      <c r="B29" s="84" t="str">
        <f t="shared" si="0"/>
        <v>Альтус-Збалансований</v>
      </c>
      <c r="C29" s="85">
        <f t="shared" si="0"/>
        <v>4908790.1900000004</v>
      </c>
      <c r="D29" s="125">
        <f t="shared" si="1"/>
        <v>1.8883993191210736E-2</v>
      </c>
      <c r="H29" s="19"/>
    </row>
    <row r="30" spans="1:9" x14ac:dyDescent="0.2">
      <c r="B30" s="84" t="str">
        <f t="shared" si="0"/>
        <v>ВСІ</v>
      </c>
      <c r="C30" s="85">
        <f t="shared" si="0"/>
        <v>3772201.16</v>
      </c>
      <c r="D30" s="125">
        <f t="shared" si="1"/>
        <v>1.4511563595941192E-2</v>
      </c>
    </row>
    <row r="31" spans="1:9" x14ac:dyDescent="0.2">
      <c r="B31" s="84" t="str">
        <f t="shared" si="0"/>
        <v>КІНТО-Еквіті</v>
      </c>
      <c r="C31" s="85">
        <f t="shared" si="0"/>
        <v>3268880.34</v>
      </c>
      <c r="D31" s="125">
        <f t="shared" si="1"/>
        <v>1.2575300979291323E-2</v>
      </c>
    </row>
  </sheetData>
  <mergeCells count="3">
    <mergeCell ref="A1:H1"/>
    <mergeCell ref="A18:B18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A52E3-D95D-4A3A-B520-43A890F49333}">
  <sheetPr>
    <tabColor indexed="42"/>
    <pageSetUpPr fitToPage="1"/>
  </sheetPr>
  <dimension ref="A1:K53"/>
  <sheetViews>
    <sheetView zoomScale="85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6384" width="9.140625" style="32"/>
  </cols>
  <sheetData>
    <row r="1" spans="1:10" s="14" customFormat="1" ht="16.5" thickBot="1" x14ac:dyDescent="0.25">
      <c r="A1" s="194" t="s">
        <v>81</v>
      </c>
      <c r="B1" s="194"/>
      <c r="C1" s="194"/>
      <c r="D1" s="194"/>
      <c r="E1" s="194"/>
      <c r="F1" s="194"/>
      <c r="G1" s="194"/>
      <c r="H1" s="194"/>
      <c r="I1" s="194"/>
      <c r="J1" s="102"/>
    </row>
    <row r="2" spans="1:10" s="20" customFormat="1" ht="15.75" customHeight="1" thickBot="1" x14ac:dyDescent="0.25">
      <c r="A2" s="195" t="s">
        <v>32</v>
      </c>
      <c r="B2" s="103"/>
      <c r="C2" s="104"/>
      <c r="D2" s="105"/>
      <c r="E2" s="197" t="s">
        <v>58</v>
      </c>
      <c r="F2" s="197"/>
      <c r="G2" s="197"/>
      <c r="H2" s="197"/>
      <c r="I2" s="197"/>
      <c r="J2" s="197"/>
    </row>
    <row r="3" spans="1:10" s="22" customFormat="1" ht="75.75" thickBot="1" x14ac:dyDescent="0.25">
      <c r="A3" s="196"/>
      <c r="B3" s="106" t="s">
        <v>19</v>
      </c>
      <c r="C3" s="26" t="s">
        <v>7</v>
      </c>
      <c r="D3" s="26" t="s">
        <v>8</v>
      </c>
      <c r="E3" s="17" t="s">
        <v>82</v>
      </c>
      <c r="F3" s="17" t="s">
        <v>100</v>
      </c>
      <c r="G3" s="17" t="s">
        <v>95</v>
      </c>
      <c r="H3" s="17" t="s">
        <v>76</v>
      </c>
      <c r="I3" s="17" t="s">
        <v>42</v>
      </c>
      <c r="J3" s="18" t="s">
        <v>83</v>
      </c>
    </row>
    <row r="4" spans="1:10" s="20" customFormat="1" collapsed="1" x14ac:dyDescent="0.2">
      <c r="A4" s="21">
        <v>1</v>
      </c>
      <c r="B4" s="143" t="s">
        <v>63</v>
      </c>
      <c r="C4" s="144">
        <v>38118</v>
      </c>
      <c r="D4" s="144">
        <v>38182</v>
      </c>
      <c r="E4" s="145">
        <v>5.4266172928092882E-2</v>
      </c>
      <c r="F4" s="145">
        <v>0.22489429503577352</v>
      </c>
      <c r="G4" s="145">
        <v>0.27619752058513325</v>
      </c>
      <c r="H4" s="145">
        <v>0.3331617063748582</v>
      </c>
      <c r="I4" s="145">
        <v>6.4985039999993468</v>
      </c>
      <c r="J4" s="146">
        <v>0.10208787554493015</v>
      </c>
    </row>
    <row r="5" spans="1:10" s="20" customFormat="1" collapsed="1" x14ac:dyDescent="0.2">
      <c r="A5" s="21">
        <v>2</v>
      </c>
      <c r="B5" s="143" t="s">
        <v>51</v>
      </c>
      <c r="C5" s="144">
        <v>38828</v>
      </c>
      <c r="D5" s="144">
        <v>39028</v>
      </c>
      <c r="E5" s="145">
        <v>2.4555183506707046E-3</v>
      </c>
      <c r="F5" s="145">
        <v>1.8456879473120358E-2</v>
      </c>
      <c r="G5" s="145">
        <v>4.3767637214900512E-2</v>
      </c>
      <c r="H5" s="145">
        <v>8.611589295620159E-2</v>
      </c>
      <c r="I5" s="145">
        <v>6.6341999999995327</v>
      </c>
      <c r="J5" s="146">
        <v>0.11674716289796705</v>
      </c>
    </row>
    <row r="6" spans="1:10" s="20" customFormat="1" collapsed="1" x14ac:dyDescent="0.2">
      <c r="A6" s="21">
        <v>3</v>
      </c>
      <c r="B6" s="143" t="s">
        <v>70</v>
      </c>
      <c r="C6" s="144">
        <v>38919</v>
      </c>
      <c r="D6" s="144">
        <v>39092</v>
      </c>
      <c r="E6" s="145">
        <v>1.1261447537034508E-2</v>
      </c>
      <c r="F6" s="145">
        <v>1.8497801971877559E-2</v>
      </c>
      <c r="G6" s="145">
        <v>2.7900723595162491E-2</v>
      </c>
      <c r="H6" s="145">
        <v>8.4282835293081115E-2</v>
      </c>
      <c r="I6" s="145">
        <v>2.091018100000638</v>
      </c>
      <c r="J6" s="146">
        <v>6.3849270065684971E-2</v>
      </c>
    </row>
    <row r="7" spans="1:10" s="20" customFormat="1" collapsed="1" x14ac:dyDescent="0.2">
      <c r="A7" s="21">
        <v>4</v>
      </c>
      <c r="B7" s="143" t="s">
        <v>67</v>
      </c>
      <c r="C7" s="144">
        <v>38919</v>
      </c>
      <c r="D7" s="144">
        <v>39092</v>
      </c>
      <c r="E7" s="145">
        <v>-1.8948914447567744E-2</v>
      </c>
      <c r="F7" s="145">
        <v>-3.3422596927072168E-2</v>
      </c>
      <c r="G7" s="145">
        <v>-1.8087935182047654E-2</v>
      </c>
      <c r="H7" s="145">
        <v>1.4625671501921067E-2</v>
      </c>
      <c r="I7" s="145">
        <v>0.15610679999995658</v>
      </c>
      <c r="J7" s="146">
        <v>7.9875885779689959E-3</v>
      </c>
    </row>
    <row r="8" spans="1:10" s="20" customFormat="1" collapsed="1" x14ac:dyDescent="0.2">
      <c r="A8" s="21">
        <v>5</v>
      </c>
      <c r="B8" s="143" t="s">
        <v>14</v>
      </c>
      <c r="C8" s="144">
        <v>39413</v>
      </c>
      <c r="D8" s="144">
        <v>39589</v>
      </c>
      <c r="E8" s="145">
        <v>8.7156375590426993E-3</v>
      </c>
      <c r="F8" s="145">
        <v>3.0835120020206608E-2</v>
      </c>
      <c r="G8" s="145">
        <v>6.8099286364255551E-2</v>
      </c>
      <c r="H8" s="145">
        <v>0.15136024761886691</v>
      </c>
      <c r="I8" s="145">
        <v>6.8561800000006787</v>
      </c>
      <c r="J8" s="146">
        <v>0.12995568425392312</v>
      </c>
    </row>
    <row r="9" spans="1:10" s="20" customFormat="1" collapsed="1" x14ac:dyDescent="0.2">
      <c r="A9" s="21">
        <v>6</v>
      </c>
      <c r="B9" s="143" t="s">
        <v>16</v>
      </c>
      <c r="C9" s="144">
        <v>39429</v>
      </c>
      <c r="D9" s="144">
        <v>39618</v>
      </c>
      <c r="E9" s="145">
        <v>-4.1030809438284854E-2</v>
      </c>
      <c r="F9" s="145">
        <v>-4.0276948220446918E-2</v>
      </c>
      <c r="G9" s="145">
        <v>-3.1499972194378834E-2</v>
      </c>
      <c r="H9" s="145">
        <v>4.0848163104756363E-3</v>
      </c>
      <c r="I9" s="145">
        <v>5.7126399999961386E-2</v>
      </c>
      <c r="J9" s="146">
        <v>3.3139000544744057E-3</v>
      </c>
    </row>
    <row r="10" spans="1:10" s="20" customFormat="1" collapsed="1" x14ac:dyDescent="0.2">
      <c r="A10" s="21">
        <v>7</v>
      </c>
      <c r="B10" s="143" t="s">
        <v>18</v>
      </c>
      <c r="C10" s="144">
        <v>39560</v>
      </c>
      <c r="D10" s="144">
        <v>39770</v>
      </c>
      <c r="E10" s="145">
        <v>-1.89242227754296E-2</v>
      </c>
      <c r="F10" s="145">
        <v>7.5215261898752495E-2</v>
      </c>
      <c r="G10" s="145">
        <v>6.5232533653152069E-2</v>
      </c>
      <c r="H10" s="145">
        <v>-8.3224841981410447E-2</v>
      </c>
      <c r="I10" s="145">
        <v>-0.14511999999992342</v>
      </c>
      <c r="J10" s="146">
        <v>-9.52932177418786E-3</v>
      </c>
    </row>
    <row r="11" spans="1:10" s="20" customFormat="1" collapsed="1" x14ac:dyDescent="0.2">
      <c r="A11" s="21">
        <v>8</v>
      </c>
      <c r="B11" s="143" t="s">
        <v>65</v>
      </c>
      <c r="C11" s="144">
        <v>39884</v>
      </c>
      <c r="D11" s="144">
        <v>40001</v>
      </c>
      <c r="E11" s="145">
        <v>0.1727933803777173</v>
      </c>
      <c r="F11" s="145">
        <v>1.2837968138479656</v>
      </c>
      <c r="G11" s="145">
        <v>1.3624294202680476</v>
      </c>
      <c r="H11" s="145">
        <v>1.2098382899359317</v>
      </c>
      <c r="I11" s="145">
        <v>5.2101800000106113E-2</v>
      </c>
      <c r="J11" s="146">
        <v>3.231507586039406E-3</v>
      </c>
    </row>
    <row r="12" spans="1:10" s="20" customFormat="1" collapsed="1" x14ac:dyDescent="0.2">
      <c r="A12" s="21">
        <v>9</v>
      </c>
      <c r="B12" s="143" t="s">
        <v>49</v>
      </c>
      <c r="C12" s="144">
        <v>40253</v>
      </c>
      <c r="D12" s="144">
        <v>40366</v>
      </c>
      <c r="E12" s="145">
        <v>3.2258064516216711E-2</v>
      </c>
      <c r="F12" s="145">
        <v>7.2625698324068289E-2</v>
      </c>
      <c r="G12" s="145">
        <v>0.14285714285713191</v>
      </c>
      <c r="H12" s="145">
        <v>0.36170212765961396</v>
      </c>
      <c r="I12" s="145">
        <v>0.920000000000047</v>
      </c>
      <c r="J12" s="146">
        <v>4.5241582452435036E-2</v>
      </c>
    </row>
    <row r="13" spans="1:10" s="20" customFormat="1" collapsed="1" x14ac:dyDescent="0.2">
      <c r="A13" s="21">
        <v>10</v>
      </c>
      <c r="B13" s="143" t="s">
        <v>50</v>
      </c>
      <c r="C13" s="144">
        <v>40114</v>
      </c>
      <c r="D13" s="144">
        <v>40401</v>
      </c>
      <c r="E13" s="145">
        <v>-1.5225781282369955E-2</v>
      </c>
      <c r="F13" s="145">
        <v>-1.8985171477657992E-2</v>
      </c>
      <c r="G13" s="145">
        <v>6.3065985839457772E-2</v>
      </c>
      <c r="H13" s="145">
        <v>9.0981086564598579E-2</v>
      </c>
      <c r="I13" s="145">
        <v>6.6250400000012588E-2</v>
      </c>
      <c r="J13" s="146">
        <v>4.389345289895763E-3</v>
      </c>
    </row>
    <row r="14" spans="1:10" s="20" customFormat="1" collapsed="1" x14ac:dyDescent="0.2">
      <c r="A14" s="21">
        <v>11</v>
      </c>
      <c r="B14" s="143" t="s">
        <v>53</v>
      </c>
      <c r="C14" s="144">
        <v>40226</v>
      </c>
      <c r="D14" s="144">
        <v>40430</v>
      </c>
      <c r="E14" s="145">
        <v>2.3503466378920201E-3</v>
      </c>
      <c r="F14" s="145">
        <v>1.2844411630326125E-2</v>
      </c>
      <c r="G14" s="145">
        <v>3.8306332085581651E-2</v>
      </c>
      <c r="H14" s="145">
        <v>7.3753221300439487E-2</v>
      </c>
      <c r="I14" s="145">
        <v>4.2540999999997728</v>
      </c>
      <c r="J14" s="146">
        <v>0.12062569893595576</v>
      </c>
    </row>
    <row r="15" spans="1:10" s="20" customFormat="1" collapsed="1" x14ac:dyDescent="0.2">
      <c r="A15" s="21">
        <v>12</v>
      </c>
      <c r="B15" s="143" t="s">
        <v>69</v>
      </c>
      <c r="C15" s="144">
        <v>40427</v>
      </c>
      <c r="D15" s="144">
        <v>40543</v>
      </c>
      <c r="E15" s="145">
        <v>1.6304178806540337E-2</v>
      </c>
      <c r="F15" s="145">
        <v>4.5369000310137464E-2</v>
      </c>
      <c r="G15" s="145">
        <v>7.1740322396573797E-2</v>
      </c>
      <c r="H15" s="145">
        <v>0.15914379837860193</v>
      </c>
      <c r="I15" s="145">
        <v>4.9345179999993798</v>
      </c>
      <c r="J15" s="146">
        <v>0.13303671612503276</v>
      </c>
    </row>
    <row r="16" spans="1:10" s="20" customFormat="1" collapsed="1" x14ac:dyDescent="0.2">
      <c r="A16" s="21">
        <v>13</v>
      </c>
      <c r="B16" s="143" t="s">
        <v>60</v>
      </c>
      <c r="C16" s="144">
        <v>40444</v>
      </c>
      <c r="D16" s="144">
        <v>40638</v>
      </c>
      <c r="E16" s="145">
        <v>3.9875544663954265E-3</v>
      </c>
      <c r="F16" s="145">
        <v>8.364990912852921E-3</v>
      </c>
      <c r="G16" s="145">
        <v>2.7584501999848854E-2</v>
      </c>
      <c r="H16" s="145">
        <v>9.0111729980969724E-2</v>
      </c>
      <c r="I16" s="145">
        <v>1.0467722000000061</v>
      </c>
      <c r="J16" s="146">
        <v>5.2503623625179019E-2</v>
      </c>
    </row>
    <row r="17" spans="1:11" s="20" customFormat="1" collapsed="1" x14ac:dyDescent="0.2">
      <c r="A17" s="21">
        <v>14</v>
      </c>
      <c r="B17" s="143" t="s">
        <v>68</v>
      </c>
      <c r="C17" s="144">
        <v>40427</v>
      </c>
      <c r="D17" s="144">
        <v>40708</v>
      </c>
      <c r="E17" s="145">
        <v>1.4175638513914679E-2</v>
      </c>
      <c r="F17" s="145">
        <v>6.3945293365405664E-2</v>
      </c>
      <c r="G17" s="145">
        <v>0.18056706767214314</v>
      </c>
      <c r="H17" s="145">
        <v>0.38694991620177155</v>
      </c>
      <c r="I17" s="145">
        <v>8.0816536000001911</v>
      </c>
      <c r="J17" s="146">
        <v>0.17328814771677381</v>
      </c>
    </row>
    <row r="18" spans="1:11" s="20" customFormat="1" collapsed="1" x14ac:dyDescent="0.2">
      <c r="A18" s="21">
        <v>15</v>
      </c>
      <c r="B18" s="143" t="s">
        <v>96</v>
      </c>
      <c r="C18" s="144">
        <v>41026</v>
      </c>
      <c r="D18" s="144">
        <v>41242</v>
      </c>
      <c r="E18" s="145">
        <v>0.17473754904635452</v>
      </c>
      <c r="F18" s="145">
        <v>1.2669115118672698</v>
      </c>
      <c r="G18" s="145">
        <v>1.2847826745681123</v>
      </c>
      <c r="H18" s="145">
        <v>1.5411875440455569</v>
      </c>
      <c r="I18" s="145">
        <v>7.4450320000000687</v>
      </c>
      <c r="J18" s="146">
        <v>0.18870542608462304</v>
      </c>
    </row>
    <row r="19" spans="1:11" s="20" customFormat="1" ht="15.75" thickBot="1" x14ac:dyDescent="0.25">
      <c r="A19" s="142"/>
      <c r="B19" s="147" t="s">
        <v>97</v>
      </c>
      <c r="C19" s="148" t="s">
        <v>41</v>
      </c>
      <c r="D19" s="148" t="s">
        <v>41</v>
      </c>
      <c r="E19" s="149">
        <f>AVERAGE(E4:E18)</f>
        <v>2.6611717386414643E-2</v>
      </c>
      <c r="F19" s="149">
        <f>AVERAGE(F4:F18)</f>
        <v>0.20193815746883861</v>
      </c>
      <c r="G19" s="149">
        <f>AVERAGE(G4:G18)</f>
        <v>0.2401962161148716</v>
      </c>
      <c r="H19" s="149">
        <f>AVERAGE(H4:H18)</f>
        <v>0.30027160280943183</v>
      </c>
      <c r="I19" s="148" t="s">
        <v>41</v>
      </c>
      <c r="J19" s="149">
        <f>AVERAGE(J4:J18)</f>
        <v>7.5695613829113023E-2</v>
      </c>
      <c r="K19" s="150"/>
    </row>
    <row r="20" spans="1:11" s="20" customFormat="1" x14ac:dyDescent="0.2">
      <c r="A20" s="198" t="s">
        <v>84</v>
      </c>
      <c r="B20" s="198"/>
      <c r="C20" s="198"/>
      <c r="D20" s="198"/>
      <c r="E20" s="198"/>
      <c r="F20" s="198"/>
      <c r="G20" s="198"/>
      <c r="H20" s="198"/>
      <c r="I20" s="198"/>
      <c r="J20" s="198"/>
    </row>
    <row r="21" spans="1:11" s="20" customFormat="1" collapsed="1" x14ac:dyDescent="0.2"/>
    <row r="22" spans="1:11" s="20" customFormat="1" collapsed="1" x14ac:dyDescent="0.2"/>
    <row r="23" spans="1:11" s="20" customFormat="1" collapsed="1" x14ac:dyDescent="0.2"/>
    <row r="24" spans="1:11" s="20" customFormat="1" collapsed="1" x14ac:dyDescent="0.2"/>
    <row r="25" spans="1:11" s="20" customFormat="1" collapsed="1" x14ac:dyDescent="0.2"/>
    <row r="26" spans="1:11" s="20" customFormat="1" collapsed="1" x14ac:dyDescent="0.2"/>
    <row r="27" spans="1:11" s="20" customFormat="1" collapsed="1" x14ac:dyDescent="0.2"/>
    <row r="28" spans="1:11" s="20" customFormat="1" collapsed="1" x14ac:dyDescent="0.2"/>
    <row r="29" spans="1:11" s="20" customFormat="1" collapsed="1" x14ac:dyDescent="0.2"/>
    <row r="30" spans="1:11" s="20" customFormat="1" collapsed="1" x14ac:dyDescent="0.2"/>
    <row r="31" spans="1:11" s="20" customFormat="1" collapsed="1" x14ac:dyDescent="0.2"/>
    <row r="32" spans="1:11" s="20" customFormat="1" x14ac:dyDescent="0.2"/>
    <row r="33" spans="3:8" s="20" customFormat="1" x14ac:dyDescent="0.2"/>
    <row r="34" spans="3:8" s="29" customFormat="1" x14ac:dyDescent="0.2">
      <c r="C34" s="30"/>
      <c r="D34" s="30"/>
      <c r="E34" s="31"/>
      <c r="F34" s="31"/>
      <c r="G34" s="31"/>
      <c r="H34" s="31"/>
    </row>
    <row r="35" spans="3:8" s="29" customFormat="1" x14ac:dyDescent="0.2">
      <c r="C35" s="30"/>
      <c r="D35" s="30"/>
      <c r="E35" s="31"/>
      <c r="F35" s="31"/>
      <c r="G35" s="31"/>
      <c r="H35" s="31"/>
    </row>
    <row r="36" spans="3:8" s="29" customFormat="1" x14ac:dyDescent="0.2">
      <c r="C36" s="30"/>
      <c r="D36" s="30"/>
      <c r="E36" s="31"/>
      <c r="F36" s="31"/>
      <c r="G36" s="31"/>
      <c r="H36" s="31"/>
    </row>
    <row r="37" spans="3:8" s="29" customFormat="1" x14ac:dyDescent="0.2">
      <c r="C37" s="30"/>
      <c r="D37" s="30"/>
      <c r="E37" s="31"/>
      <c r="F37" s="31"/>
      <c r="G37" s="31"/>
      <c r="H37" s="31"/>
    </row>
    <row r="38" spans="3:8" s="29" customFormat="1" x14ac:dyDescent="0.2">
      <c r="C38" s="30"/>
      <c r="D38" s="30"/>
      <c r="E38" s="31"/>
      <c r="F38" s="31"/>
      <c r="G38" s="31"/>
      <c r="H38" s="31"/>
    </row>
    <row r="39" spans="3:8" s="29" customFormat="1" x14ac:dyDescent="0.2">
      <c r="C39" s="30"/>
      <c r="D39" s="30"/>
      <c r="E39" s="31"/>
      <c r="F39" s="31"/>
      <c r="G39" s="31"/>
      <c r="H39" s="31"/>
    </row>
    <row r="40" spans="3:8" s="29" customFormat="1" x14ac:dyDescent="0.2">
      <c r="C40" s="30"/>
      <c r="D40" s="30"/>
      <c r="E40" s="31"/>
      <c r="F40" s="31"/>
      <c r="G40" s="31"/>
      <c r="H40" s="31"/>
    </row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  <row r="52" spans="3:8" s="29" customFormat="1" x14ac:dyDescent="0.2">
      <c r="C52" s="30"/>
      <c r="D52" s="30"/>
      <c r="E52" s="31"/>
      <c r="F52" s="31"/>
      <c r="G52" s="31"/>
      <c r="H52" s="31"/>
    </row>
    <row r="53" spans="3:8" s="29" customFormat="1" x14ac:dyDescent="0.2">
      <c r="C53" s="30"/>
      <c r="D53" s="30"/>
      <c r="E53" s="31"/>
      <c r="F53" s="31"/>
      <c r="G53" s="31"/>
      <c r="H53" s="31"/>
    </row>
  </sheetData>
  <mergeCells count="4">
    <mergeCell ref="A1:I1"/>
    <mergeCell ref="A2:A3"/>
    <mergeCell ref="E2:J2"/>
    <mergeCell ref="A20:J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0643-342E-42F7-BDCC-81C8D852C974}">
  <sheetPr>
    <tabColor indexed="42"/>
  </sheetPr>
  <dimension ref="A1:H65"/>
  <sheetViews>
    <sheetView zoomScale="85" workbookViewId="0">
      <selection activeCell="B4" sqref="B4"/>
    </sheetView>
  </sheetViews>
  <sheetFormatPr defaultRowHeight="14.25" x14ac:dyDescent="0.2"/>
  <cols>
    <col min="1" max="1" width="3.85546875" style="29" customWidth="1"/>
    <col min="2" max="2" width="61.8554687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199" t="s">
        <v>78</v>
      </c>
      <c r="B1" s="199"/>
      <c r="C1" s="199"/>
      <c r="D1" s="199"/>
      <c r="E1" s="199"/>
      <c r="F1" s="199"/>
      <c r="G1" s="199"/>
    </row>
    <row r="2" spans="1:8" ht="15.75" thickBot="1" x14ac:dyDescent="0.25">
      <c r="A2" s="195" t="s">
        <v>32</v>
      </c>
      <c r="B2" s="91"/>
      <c r="C2" s="200" t="s">
        <v>20</v>
      </c>
      <c r="D2" s="201"/>
      <c r="E2" s="200" t="s">
        <v>21</v>
      </c>
      <c r="F2" s="201"/>
      <c r="G2" s="92"/>
    </row>
    <row r="3" spans="1:8" ht="45.75" thickBot="1" x14ac:dyDescent="0.25">
      <c r="A3" s="196"/>
      <c r="B3" s="42" t="s">
        <v>19</v>
      </c>
      <c r="C3" s="35" t="s">
        <v>43</v>
      </c>
      <c r="D3" s="35" t="s">
        <v>22</v>
      </c>
      <c r="E3" s="35" t="s">
        <v>23</v>
      </c>
      <c r="F3" s="35" t="s">
        <v>22</v>
      </c>
      <c r="G3" s="36" t="s">
        <v>90</v>
      </c>
    </row>
    <row r="4" spans="1:8" ht="15" customHeight="1" x14ac:dyDescent="0.2">
      <c r="A4" s="21">
        <v>1</v>
      </c>
      <c r="B4" s="37" t="s">
        <v>14</v>
      </c>
      <c r="C4" s="38">
        <v>3312.3883299999834</v>
      </c>
      <c r="D4" s="97">
        <v>2.1411820714880399E-2</v>
      </c>
      <c r="E4" s="39">
        <v>250</v>
      </c>
      <c r="F4" s="97">
        <v>1.2586215576700397E-2</v>
      </c>
      <c r="G4" s="40">
        <v>1961.1564814072422</v>
      </c>
      <c r="H4" s="53"/>
    </row>
    <row r="5" spans="1:8" ht="14.25" customHeight="1" x14ac:dyDescent="0.2">
      <c r="A5" s="21">
        <v>2</v>
      </c>
      <c r="B5" s="37" t="s">
        <v>68</v>
      </c>
      <c r="C5" s="38">
        <v>459.33667000000173</v>
      </c>
      <c r="D5" s="97">
        <v>4.9180739031541437E-2</v>
      </c>
      <c r="E5" s="39">
        <v>36</v>
      </c>
      <c r="F5" s="97">
        <v>3.451581975071908E-2</v>
      </c>
      <c r="G5" s="40">
        <v>327.17063901196855</v>
      </c>
      <c r="H5" s="53"/>
    </row>
    <row r="6" spans="1:8" x14ac:dyDescent="0.2">
      <c r="A6" s="21">
        <v>3</v>
      </c>
      <c r="B6" s="37" t="s">
        <v>69</v>
      </c>
      <c r="C6" s="38">
        <v>212.88062999999988</v>
      </c>
      <c r="D6" s="97">
        <v>9.9607793601770647E-2</v>
      </c>
      <c r="E6" s="39">
        <v>30</v>
      </c>
      <c r="F6" s="97">
        <v>8.1967213114754092E-2</v>
      </c>
      <c r="G6" s="40">
        <v>176.46825245901661</v>
      </c>
    </row>
    <row r="7" spans="1:8" x14ac:dyDescent="0.2">
      <c r="A7" s="21">
        <v>4</v>
      </c>
      <c r="B7" s="37" t="s">
        <v>96</v>
      </c>
      <c r="C7" s="38">
        <v>1603.7459000000003</v>
      </c>
      <c r="D7" s="97">
        <v>0.17473756034707144</v>
      </c>
      <c r="E7" s="39">
        <v>0</v>
      </c>
      <c r="F7" s="97">
        <v>0</v>
      </c>
      <c r="G7" s="40">
        <v>0</v>
      </c>
    </row>
    <row r="8" spans="1:8" x14ac:dyDescent="0.2">
      <c r="A8" s="21">
        <v>5</v>
      </c>
      <c r="B8" s="37" t="s">
        <v>65</v>
      </c>
      <c r="C8" s="38">
        <v>481.62013999999971</v>
      </c>
      <c r="D8" s="97">
        <v>0.17279339044126546</v>
      </c>
      <c r="E8" s="39">
        <v>0</v>
      </c>
      <c r="F8" s="97">
        <v>0</v>
      </c>
      <c r="G8" s="40">
        <v>0</v>
      </c>
    </row>
    <row r="9" spans="1:8" x14ac:dyDescent="0.2">
      <c r="A9" s="21">
        <v>6</v>
      </c>
      <c r="B9" s="37" t="s">
        <v>49</v>
      </c>
      <c r="C9" s="38">
        <v>363.01124000000021</v>
      </c>
      <c r="D9" s="97">
        <v>3.4057477462181733E-2</v>
      </c>
      <c r="E9" s="39">
        <v>0</v>
      </c>
      <c r="F9" s="97">
        <v>0</v>
      </c>
      <c r="G9" s="40">
        <v>0</v>
      </c>
    </row>
    <row r="10" spans="1:8" x14ac:dyDescent="0.2">
      <c r="A10" s="21">
        <v>7</v>
      </c>
      <c r="B10" s="37" t="s">
        <v>70</v>
      </c>
      <c r="C10" s="38">
        <v>18.209060000000054</v>
      </c>
      <c r="D10" s="97">
        <v>1.1261435570100214E-2</v>
      </c>
      <c r="E10" s="39">
        <v>0</v>
      </c>
      <c r="F10" s="97">
        <v>0</v>
      </c>
      <c r="G10" s="40">
        <v>0</v>
      </c>
      <c r="H10" s="53"/>
    </row>
    <row r="11" spans="1:8" x14ac:dyDescent="0.2">
      <c r="A11" s="21">
        <v>8</v>
      </c>
      <c r="B11" s="37" t="s">
        <v>53</v>
      </c>
      <c r="C11" s="38">
        <v>15.475699999999257</v>
      </c>
      <c r="D11" s="97">
        <v>2.3506160039576014E-3</v>
      </c>
      <c r="E11" s="39">
        <v>0</v>
      </c>
      <c r="F11" s="97">
        <v>0</v>
      </c>
      <c r="G11" s="40">
        <v>0</v>
      </c>
    </row>
    <row r="12" spans="1:8" x14ac:dyDescent="0.2">
      <c r="A12" s="21">
        <v>9</v>
      </c>
      <c r="B12" s="37" t="s">
        <v>60</v>
      </c>
      <c r="C12" s="38">
        <v>14.982100000000093</v>
      </c>
      <c r="D12" s="97">
        <v>3.9875503026965088E-3</v>
      </c>
      <c r="E12" s="39">
        <v>0</v>
      </c>
      <c r="F12" s="97">
        <v>0</v>
      </c>
      <c r="G12" s="40">
        <v>0</v>
      </c>
    </row>
    <row r="13" spans="1:8" x14ac:dyDescent="0.2">
      <c r="A13" s="21">
        <v>10</v>
      </c>
      <c r="B13" s="37" t="s">
        <v>51</v>
      </c>
      <c r="C13" s="38">
        <v>12.025450000000186</v>
      </c>
      <c r="D13" s="97">
        <v>2.4557949255287659E-3</v>
      </c>
      <c r="E13" s="39">
        <v>0</v>
      </c>
      <c r="F13" s="97">
        <v>0</v>
      </c>
      <c r="G13" s="40">
        <v>0</v>
      </c>
    </row>
    <row r="14" spans="1:8" x14ac:dyDescent="0.2">
      <c r="A14" s="21">
        <v>11</v>
      </c>
      <c r="B14" s="37" t="s">
        <v>18</v>
      </c>
      <c r="C14" s="38">
        <v>-23.283580000000075</v>
      </c>
      <c r="D14" s="97">
        <v>-1.8923973102765605E-2</v>
      </c>
      <c r="E14" s="39">
        <v>0</v>
      </c>
      <c r="F14" s="97">
        <v>0</v>
      </c>
      <c r="G14" s="40">
        <v>0</v>
      </c>
    </row>
    <row r="15" spans="1:8" x14ac:dyDescent="0.2">
      <c r="A15" s="21">
        <v>12</v>
      </c>
      <c r="B15" s="37" t="s">
        <v>50</v>
      </c>
      <c r="C15" s="38">
        <v>-42.301770000000019</v>
      </c>
      <c r="D15" s="97">
        <v>-1.5225772507444585E-2</v>
      </c>
      <c r="E15" s="39">
        <v>0</v>
      </c>
      <c r="F15" s="97">
        <v>0</v>
      </c>
      <c r="G15" s="40">
        <v>0</v>
      </c>
    </row>
    <row r="16" spans="1:8" ht="13.5" customHeight="1" x14ac:dyDescent="0.2">
      <c r="A16" s="21">
        <v>13</v>
      </c>
      <c r="B16" s="37" t="s">
        <v>16</v>
      </c>
      <c r="C16" s="38">
        <v>-43.104830000000078</v>
      </c>
      <c r="D16" s="97">
        <v>-4.1030873220381285E-2</v>
      </c>
      <c r="E16" s="39">
        <v>0</v>
      </c>
      <c r="F16" s="97">
        <v>0</v>
      </c>
      <c r="G16" s="40">
        <v>0</v>
      </c>
    </row>
    <row r="17" spans="1:8" x14ac:dyDescent="0.2">
      <c r="A17" s="21">
        <v>14</v>
      </c>
      <c r="B17" s="37" t="s">
        <v>67</v>
      </c>
      <c r="C17" s="38">
        <v>-185.92002999999931</v>
      </c>
      <c r="D17" s="97">
        <v>-1.8948875857611472E-2</v>
      </c>
      <c r="E17" s="39">
        <v>0</v>
      </c>
      <c r="F17" s="97">
        <v>0</v>
      </c>
      <c r="G17" s="40">
        <v>0</v>
      </c>
    </row>
    <row r="18" spans="1:8" x14ac:dyDescent="0.2">
      <c r="A18" s="21">
        <v>15</v>
      </c>
      <c r="B18" s="37" t="s">
        <v>63</v>
      </c>
      <c r="C18" s="38">
        <v>1690.0087199999989</v>
      </c>
      <c r="D18" s="97">
        <v>5.3600254559172146E-2</v>
      </c>
      <c r="E18" s="39">
        <v>-28</v>
      </c>
      <c r="F18" s="97">
        <v>-6.3162643807805098E-4</v>
      </c>
      <c r="G18" s="40">
        <v>-20.085431243851762</v>
      </c>
    </row>
    <row r="19" spans="1:8" ht="15.75" thickBot="1" x14ac:dyDescent="0.25">
      <c r="A19" s="90"/>
      <c r="B19" s="93" t="s">
        <v>40</v>
      </c>
      <c r="C19" s="94">
        <v>7889.0737299999837</v>
      </c>
      <c r="D19" s="98">
        <v>3.1298963924066989E-2</v>
      </c>
      <c r="E19" s="95">
        <v>288</v>
      </c>
      <c r="F19" s="98">
        <v>4.9194172130408285E-5</v>
      </c>
      <c r="G19" s="96">
        <v>2444.7099416343754</v>
      </c>
      <c r="H19" s="53"/>
    </row>
    <row r="20" spans="1:8" x14ac:dyDescent="0.2">
      <c r="B20" s="68"/>
      <c r="C20" s="69"/>
      <c r="D20" s="70"/>
      <c r="E20" s="71"/>
      <c r="F20" s="70"/>
      <c r="G20" s="69"/>
      <c r="H20" s="53"/>
    </row>
    <row r="39" spans="2:5" ht="15" x14ac:dyDescent="0.2">
      <c r="B39" s="60"/>
      <c r="C39" s="61"/>
      <c r="D39" s="62"/>
      <c r="E39" s="63"/>
    </row>
    <row r="40" spans="2:5" ht="15" x14ac:dyDescent="0.2">
      <c r="B40" s="60"/>
      <c r="C40" s="61"/>
      <c r="D40" s="62"/>
      <c r="E40" s="63"/>
    </row>
    <row r="41" spans="2:5" ht="15" x14ac:dyDescent="0.2">
      <c r="B41" s="60"/>
      <c r="C41" s="61"/>
      <c r="D41" s="62"/>
      <c r="E41" s="63"/>
    </row>
    <row r="42" spans="2:5" ht="15" x14ac:dyDescent="0.2">
      <c r="B42" s="60"/>
      <c r="C42" s="61"/>
      <c r="D42" s="62"/>
      <c r="E42" s="63"/>
    </row>
    <row r="43" spans="2:5" ht="15" x14ac:dyDescent="0.2">
      <c r="B43" s="60"/>
      <c r="C43" s="61"/>
      <c r="D43" s="62"/>
      <c r="E43" s="63"/>
    </row>
    <row r="44" spans="2:5" ht="15" x14ac:dyDescent="0.2">
      <c r="B44" s="60"/>
      <c r="C44" s="61"/>
      <c r="D44" s="62"/>
      <c r="E44" s="63"/>
    </row>
    <row r="45" spans="2:5" ht="15.75" thickBot="1" x14ac:dyDescent="0.25">
      <c r="B45" s="81"/>
      <c r="C45" s="81"/>
      <c r="D45" s="81"/>
      <c r="E45" s="81"/>
    </row>
    <row r="48" spans="2:5" ht="14.25" customHeight="1" x14ac:dyDescent="0.2"/>
    <row r="49" spans="2:6" x14ac:dyDescent="0.2">
      <c r="F49" s="53"/>
    </row>
    <row r="51" spans="2:6" x14ac:dyDescent="0.2">
      <c r="F51"/>
    </row>
    <row r="52" spans="2:6" x14ac:dyDescent="0.2">
      <c r="F52"/>
    </row>
    <row r="53" spans="2:6" ht="30.75" thickBot="1" x14ac:dyDescent="0.25">
      <c r="B53" s="42" t="s">
        <v>19</v>
      </c>
      <c r="C53" s="35" t="s">
        <v>46</v>
      </c>
      <c r="D53" s="35" t="s">
        <v>47</v>
      </c>
      <c r="E53" s="59" t="s">
        <v>44</v>
      </c>
      <c r="F53"/>
    </row>
    <row r="54" spans="2:6" x14ac:dyDescent="0.2">
      <c r="B54" s="37" t="str">
        <f t="shared" ref="B54:D58" si="0">B4</f>
        <v>ОТП Класичний</v>
      </c>
      <c r="C54" s="38">
        <f t="shared" si="0"/>
        <v>3312.3883299999834</v>
      </c>
      <c r="D54" s="97">
        <f t="shared" si="0"/>
        <v>2.1411820714880399E-2</v>
      </c>
      <c r="E54" s="40">
        <f>G4</f>
        <v>1961.1564814072422</v>
      </c>
    </row>
    <row r="55" spans="2:6" x14ac:dyDescent="0.2">
      <c r="B55" s="37" t="str">
        <f t="shared" si="0"/>
        <v>УНIВЕР.УА/Михайло Грушевський: Фонд Державних Паперiв</v>
      </c>
      <c r="C55" s="38">
        <f t="shared" si="0"/>
        <v>459.33667000000173</v>
      </c>
      <c r="D55" s="97">
        <f t="shared" si="0"/>
        <v>4.9180739031541437E-2</v>
      </c>
      <c r="E55" s="40">
        <f>G5</f>
        <v>327.17063901196855</v>
      </c>
    </row>
    <row r="56" spans="2:6" x14ac:dyDescent="0.2">
      <c r="B56" s="37" t="str">
        <f t="shared" si="0"/>
        <v>УНIВЕР.УА/Тарас Шевченко: Фонд Заощаджень</v>
      </c>
      <c r="C56" s="38">
        <f t="shared" si="0"/>
        <v>212.88062999999988</v>
      </c>
      <c r="D56" s="97">
        <f t="shared" si="0"/>
        <v>9.9607793601770647E-2</v>
      </c>
      <c r="E56" s="40">
        <f>G6</f>
        <v>176.46825245901661</v>
      </c>
    </row>
    <row r="57" spans="2:6" x14ac:dyDescent="0.2">
      <c r="B57" s="37" t="str">
        <f t="shared" si="0"/>
        <v>КІНТО-Казначейський</v>
      </c>
      <c r="C57" s="38">
        <f t="shared" si="0"/>
        <v>1603.7459000000003</v>
      </c>
      <c r="D57" s="97">
        <f t="shared" si="0"/>
        <v>0.17473756034707144</v>
      </c>
      <c r="E57" s="40">
        <f>G7</f>
        <v>0</v>
      </c>
    </row>
    <row r="58" spans="2:6" x14ac:dyDescent="0.2">
      <c r="B58" s="121" t="str">
        <f t="shared" si="0"/>
        <v>КІНТО-Еквіті</v>
      </c>
      <c r="C58" s="122">
        <f t="shared" si="0"/>
        <v>481.62013999999971</v>
      </c>
      <c r="D58" s="123">
        <f t="shared" si="0"/>
        <v>0.17279339044126546</v>
      </c>
      <c r="E58" s="124">
        <f>G8</f>
        <v>0</v>
      </c>
    </row>
    <row r="59" spans="2:6" x14ac:dyDescent="0.2">
      <c r="B59" s="120" t="str">
        <f t="shared" ref="B59:C62" si="1">B14</f>
        <v>Надбання</v>
      </c>
      <c r="C59" s="38">
        <f t="shared" si="1"/>
        <v>-23.283580000000075</v>
      </c>
      <c r="D59" s="97">
        <f t="shared" ref="D59:E63" si="2">F14</f>
        <v>0</v>
      </c>
      <c r="E59" s="40">
        <f t="shared" si="2"/>
        <v>0</v>
      </c>
    </row>
    <row r="60" spans="2:6" x14ac:dyDescent="0.2">
      <c r="B60" s="120" t="str">
        <f t="shared" si="1"/>
        <v>Софіївський</v>
      </c>
      <c r="C60" s="38">
        <f t="shared" si="1"/>
        <v>-42.301770000000019</v>
      </c>
      <c r="D60" s="97">
        <f t="shared" si="2"/>
        <v>0</v>
      </c>
      <c r="E60" s="40">
        <f t="shared" si="2"/>
        <v>0</v>
      </c>
    </row>
    <row r="61" spans="2:6" x14ac:dyDescent="0.2">
      <c r="B61" s="120" t="str">
        <f t="shared" si="1"/>
        <v>ТАСК Ресурс</v>
      </c>
      <c r="C61" s="38">
        <f t="shared" si="1"/>
        <v>-43.104830000000078</v>
      </c>
      <c r="D61" s="97">
        <f t="shared" si="2"/>
        <v>0</v>
      </c>
      <c r="E61" s="40">
        <f t="shared" si="2"/>
        <v>0</v>
      </c>
    </row>
    <row r="62" spans="2:6" x14ac:dyDescent="0.2">
      <c r="B62" s="120" t="str">
        <f t="shared" si="1"/>
        <v>УНІВЕР.УА/Ярослав Мудрий: Фонд Акцiй</v>
      </c>
      <c r="C62" s="38">
        <f t="shared" si="1"/>
        <v>-185.92002999999931</v>
      </c>
      <c r="D62" s="97">
        <f t="shared" si="2"/>
        <v>0</v>
      </c>
      <c r="E62" s="40">
        <f t="shared" si="2"/>
        <v>0</v>
      </c>
    </row>
    <row r="63" spans="2:6" x14ac:dyDescent="0.2">
      <c r="B63" s="120" t="str">
        <f>B18</f>
        <v>КІНТО-Класичний</v>
      </c>
      <c r="C63" s="38">
        <f>C18</f>
        <v>1690.0087199999989</v>
      </c>
      <c r="D63" s="97">
        <f t="shared" si="2"/>
        <v>-6.3162643807805098E-4</v>
      </c>
      <c r="E63" s="40">
        <f t="shared" si="2"/>
        <v>-20.085431243851762</v>
      </c>
    </row>
    <row r="64" spans="2:6" x14ac:dyDescent="0.2">
      <c r="B64" s="128" t="s">
        <v>45</v>
      </c>
      <c r="C64" s="129">
        <f>C19-SUM(C54:C63)</f>
        <v>423.70354999999927</v>
      </c>
      <c r="D64" s="130"/>
      <c r="E64" s="129">
        <f>G19-SUM(E54:E63)</f>
        <v>0</v>
      </c>
    </row>
    <row r="65" spans="2:5" ht="15" x14ac:dyDescent="0.2">
      <c r="B65" s="126" t="s">
        <v>40</v>
      </c>
      <c r="C65" s="127">
        <f>SUM(C54:C64)</f>
        <v>7889.0737299999837</v>
      </c>
      <c r="D65" s="127"/>
      <c r="E65" s="127">
        <f>SUM(E54:E64)</f>
        <v>2444.7099416343754</v>
      </c>
    </row>
  </sheetData>
  <mergeCells count="4"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AFD3-7362-4DF8-A3A4-F1DD185C1F41}">
  <sheetPr>
    <tabColor indexed="42"/>
  </sheetPr>
  <dimension ref="A1:C105"/>
  <sheetViews>
    <sheetView zoomScale="80" workbookViewId="0">
      <selection activeCell="A4" sqref="A4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6" t="s">
        <v>19</v>
      </c>
      <c r="B1" s="67" t="s">
        <v>74</v>
      </c>
      <c r="C1" s="10"/>
    </row>
    <row r="2" spans="1:3" ht="14.25" x14ac:dyDescent="0.2">
      <c r="A2" s="151" t="s">
        <v>16</v>
      </c>
      <c r="B2" s="152">
        <v>-4.1030809438284854E-2</v>
      </c>
      <c r="C2" s="10"/>
    </row>
    <row r="3" spans="1:3" ht="14.25" x14ac:dyDescent="0.2">
      <c r="A3" s="131" t="s">
        <v>67</v>
      </c>
      <c r="B3" s="138">
        <v>-1.8948914447567744E-2</v>
      </c>
      <c r="C3" s="10"/>
    </row>
    <row r="4" spans="1:3" ht="14.25" x14ac:dyDescent="0.2">
      <c r="A4" s="131" t="s">
        <v>18</v>
      </c>
      <c r="B4" s="138">
        <v>-1.89242227754296E-2</v>
      </c>
      <c r="C4" s="10"/>
    </row>
    <row r="5" spans="1:3" ht="14.25" x14ac:dyDescent="0.2">
      <c r="A5" s="131" t="s">
        <v>50</v>
      </c>
      <c r="B5" s="139">
        <v>-1.5225781282369955E-2</v>
      </c>
      <c r="C5" s="10"/>
    </row>
    <row r="6" spans="1:3" ht="14.25" x14ac:dyDescent="0.2">
      <c r="A6" s="132" t="s">
        <v>53</v>
      </c>
      <c r="B6" s="140">
        <v>2.3503466378920201E-3</v>
      </c>
      <c r="C6" s="10"/>
    </row>
    <row r="7" spans="1:3" ht="14.25" x14ac:dyDescent="0.2">
      <c r="A7" s="131" t="s">
        <v>51</v>
      </c>
      <c r="B7" s="139">
        <v>2.4555183506707046E-3</v>
      </c>
      <c r="C7" s="10"/>
    </row>
    <row r="8" spans="1:3" ht="14.25" x14ac:dyDescent="0.2">
      <c r="A8" s="131" t="s">
        <v>60</v>
      </c>
      <c r="B8" s="139">
        <v>3.9875544663954265E-3</v>
      </c>
      <c r="C8" s="10"/>
    </row>
    <row r="9" spans="1:3" ht="14.25" x14ac:dyDescent="0.2">
      <c r="A9" s="131" t="s">
        <v>14</v>
      </c>
      <c r="B9" s="139">
        <v>8.7156375590426993E-3</v>
      </c>
      <c r="C9" s="10"/>
    </row>
    <row r="10" spans="1:3" ht="14.25" x14ac:dyDescent="0.2">
      <c r="A10" s="132" t="s">
        <v>70</v>
      </c>
      <c r="B10" s="140">
        <v>1.1261447537034508E-2</v>
      </c>
      <c r="C10" s="10"/>
    </row>
    <row r="11" spans="1:3" ht="14.25" x14ac:dyDescent="0.2">
      <c r="A11" s="131" t="s">
        <v>68</v>
      </c>
      <c r="B11" s="139">
        <v>1.4175638513914679E-2</v>
      </c>
      <c r="C11" s="10"/>
    </row>
    <row r="12" spans="1:3" ht="14.25" x14ac:dyDescent="0.2">
      <c r="A12" s="131" t="s">
        <v>69</v>
      </c>
      <c r="B12" s="139">
        <v>1.6304178806540337E-2</v>
      </c>
      <c r="C12" s="10"/>
    </row>
    <row r="13" spans="1:3" ht="14.25" x14ac:dyDescent="0.2">
      <c r="A13" s="131" t="s">
        <v>49</v>
      </c>
      <c r="B13" s="139">
        <v>3.2258064516216711E-2</v>
      </c>
      <c r="C13" s="10"/>
    </row>
    <row r="14" spans="1:3" ht="14.25" x14ac:dyDescent="0.2">
      <c r="A14" s="131" t="s">
        <v>63</v>
      </c>
      <c r="B14" s="139">
        <v>5.4266172928092882E-2</v>
      </c>
      <c r="C14" s="10"/>
    </row>
    <row r="15" spans="1:3" ht="14.25" x14ac:dyDescent="0.2">
      <c r="A15" s="131" t="s">
        <v>65</v>
      </c>
      <c r="B15" s="139">
        <v>0.1727933803777173</v>
      </c>
      <c r="C15" s="10"/>
    </row>
    <row r="16" spans="1:3" ht="14.25" x14ac:dyDescent="0.2">
      <c r="A16" s="131" t="s">
        <v>96</v>
      </c>
      <c r="B16" s="139">
        <v>0.17473754904635452</v>
      </c>
      <c r="C16" s="10"/>
    </row>
    <row r="17" spans="1:3" ht="14.25" x14ac:dyDescent="0.2">
      <c r="A17" s="133" t="s">
        <v>24</v>
      </c>
      <c r="B17" s="138">
        <v>2.6611717386414643E-2</v>
      </c>
      <c r="C17" s="10"/>
    </row>
    <row r="18" spans="1:3" ht="14.25" x14ac:dyDescent="0.2">
      <c r="A18" s="133" t="s">
        <v>1</v>
      </c>
      <c r="B18" s="138">
        <v>0</v>
      </c>
      <c r="C18" s="10"/>
    </row>
    <row r="19" spans="1:3" ht="14.25" x14ac:dyDescent="0.2">
      <c r="A19" s="133" t="s">
        <v>0</v>
      </c>
      <c r="B19" s="138">
        <v>5.6341346028541128E-3</v>
      </c>
      <c r="C19" s="57"/>
    </row>
    <row r="20" spans="1:3" ht="14.25" x14ac:dyDescent="0.2">
      <c r="A20" s="133" t="s">
        <v>25</v>
      </c>
      <c r="B20" s="138">
        <v>2.8922342815006052E-2</v>
      </c>
      <c r="C20" s="9"/>
    </row>
    <row r="21" spans="1:3" ht="14.25" x14ac:dyDescent="0.2">
      <c r="A21" s="133" t="s">
        <v>26</v>
      </c>
      <c r="B21" s="138">
        <v>-4.5432358725455591E-2</v>
      </c>
      <c r="C21" s="77"/>
    </row>
    <row r="22" spans="1:3" ht="14.25" x14ac:dyDescent="0.2">
      <c r="A22" s="133" t="s">
        <v>27</v>
      </c>
      <c r="B22" s="138">
        <v>1.0752328767123287E-2</v>
      </c>
      <c r="C22" s="10"/>
    </row>
    <row r="23" spans="1:3" ht="15" thickBot="1" x14ac:dyDescent="0.25">
      <c r="A23" s="134" t="s">
        <v>101</v>
      </c>
      <c r="B23" s="141">
        <v>6.5974054455406383E-2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 xr:uid="{4740F15A-72CF-432E-8908-6155C030470B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A069-47C6-4ACF-BA0E-B97DD29261BB}">
  <sheetPr>
    <tabColor indexed="22"/>
    <pageSetUpPr fitToPage="1"/>
  </sheetPr>
  <dimension ref="A1:M5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34.5703125" style="29" bestFit="1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39.140625" style="29" bestFit="1" customWidth="1"/>
    <col min="10" max="10" width="34.7109375" style="29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90" t="s">
        <v>93</v>
      </c>
      <c r="B1" s="190"/>
      <c r="C1" s="190"/>
      <c r="D1" s="190"/>
      <c r="E1" s="190"/>
      <c r="F1" s="190"/>
      <c r="G1" s="190"/>
      <c r="H1" s="190"/>
      <c r="I1" s="190"/>
      <c r="J1" s="190"/>
      <c r="K1" s="13"/>
      <c r="L1" s="14"/>
      <c r="M1" s="14"/>
    </row>
    <row r="2" spans="1:13" ht="30.75" thickBot="1" x14ac:dyDescent="0.25">
      <c r="A2" s="15" t="s">
        <v>32</v>
      </c>
      <c r="B2" s="15" t="s">
        <v>19</v>
      </c>
      <c r="C2" s="44" t="s">
        <v>29</v>
      </c>
      <c r="D2" s="44" t="s">
        <v>30</v>
      </c>
      <c r="E2" s="44" t="s">
        <v>33</v>
      </c>
      <c r="F2" s="44" t="s">
        <v>34</v>
      </c>
      <c r="G2" s="44" t="s">
        <v>35</v>
      </c>
      <c r="H2" s="44" t="s">
        <v>9</v>
      </c>
      <c r="I2" s="44" t="s">
        <v>10</v>
      </c>
      <c r="J2" s="25" t="s">
        <v>11</v>
      </c>
    </row>
    <row r="3" spans="1:13" x14ac:dyDescent="0.2">
      <c r="A3" s="21">
        <v>1</v>
      </c>
      <c r="B3" s="84" t="s">
        <v>112</v>
      </c>
      <c r="C3" s="110" t="s">
        <v>31</v>
      </c>
      <c r="D3" s="111" t="s">
        <v>113</v>
      </c>
      <c r="E3" s="85">
        <v>238756.95</v>
      </c>
      <c r="F3" s="86">
        <v>5019561</v>
      </c>
      <c r="G3" s="85">
        <v>4.7600000000000003E-2</v>
      </c>
      <c r="H3" s="52">
        <v>0.1</v>
      </c>
      <c r="I3" s="84" t="s">
        <v>114</v>
      </c>
      <c r="J3" s="87" t="s">
        <v>115</v>
      </c>
    </row>
    <row r="4" spans="1:13" x14ac:dyDescent="0.2">
      <c r="A4" s="142">
        <v>2</v>
      </c>
      <c r="B4" s="161" t="s">
        <v>116</v>
      </c>
      <c r="C4" s="162" t="s">
        <v>31</v>
      </c>
      <c r="D4" s="163" t="s">
        <v>113</v>
      </c>
      <c r="E4" s="164">
        <v>229944.5</v>
      </c>
      <c r="F4" s="165">
        <v>3246263</v>
      </c>
      <c r="G4" s="164">
        <v>7.0800000000000002E-2</v>
      </c>
      <c r="H4" s="166">
        <v>0.5</v>
      </c>
      <c r="I4" s="167" t="s">
        <v>114</v>
      </c>
      <c r="J4" s="168" t="s">
        <v>115</v>
      </c>
    </row>
    <row r="5" spans="1:13" ht="15.75" thickBot="1" x14ac:dyDescent="0.25">
      <c r="A5" s="191" t="s">
        <v>40</v>
      </c>
      <c r="B5" s="192"/>
      <c r="C5" s="112" t="s">
        <v>41</v>
      </c>
      <c r="D5" s="112" t="s">
        <v>41</v>
      </c>
      <c r="E5" s="99">
        <f>SUM(E3:E4)</f>
        <v>468701.45</v>
      </c>
      <c r="F5" s="100">
        <f>SUM(F3:F4)</f>
        <v>8265824</v>
      </c>
      <c r="G5" s="112" t="s">
        <v>41</v>
      </c>
      <c r="H5" s="112" t="s">
        <v>41</v>
      </c>
      <c r="I5" s="112" t="s">
        <v>41</v>
      </c>
      <c r="J5" s="112" t="s">
        <v>41</v>
      </c>
    </row>
  </sheetData>
  <mergeCells count="2">
    <mergeCell ref="A1:J1"/>
    <mergeCell ref="A5:B5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2468F-B29E-41DE-ACAD-23C4396A711A}">
  <sheetPr>
    <tabColor indexed="22"/>
  </sheetPr>
  <dimension ref="A1:J27"/>
  <sheetViews>
    <sheetView zoomScale="85" workbookViewId="0">
      <selection activeCell="B4" sqref="B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 x14ac:dyDescent="0.25">
      <c r="A1" s="202" t="s">
        <v>85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customFormat="1" ht="15.75" customHeight="1" thickBot="1" x14ac:dyDescent="0.25">
      <c r="A2" s="195" t="s">
        <v>32</v>
      </c>
      <c r="B2" s="103"/>
      <c r="C2" s="104"/>
      <c r="D2" s="105"/>
      <c r="E2" s="197" t="s">
        <v>58</v>
      </c>
      <c r="F2" s="197"/>
      <c r="G2" s="197"/>
      <c r="H2" s="197"/>
      <c r="I2" s="197"/>
      <c r="J2" s="197"/>
    </row>
    <row r="3" spans="1:10" customFormat="1" ht="75.75" thickBot="1" x14ac:dyDescent="0.25">
      <c r="A3" s="196"/>
      <c r="B3" s="106" t="s">
        <v>19</v>
      </c>
      <c r="C3" s="26" t="s">
        <v>7</v>
      </c>
      <c r="D3" s="26" t="s">
        <v>8</v>
      </c>
      <c r="E3" s="17" t="s">
        <v>82</v>
      </c>
      <c r="F3" s="17" t="s">
        <v>100</v>
      </c>
      <c r="G3" s="17" t="s">
        <v>95</v>
      </c>
      <c r="H3" s="17" t="s">
        <v>76</v>
      </c>
      <c r="I3" s="17" t="s">
        <v>42</v>
      </c>
      <c r="J3" s="17" t="s">
        <v>83</v>
      </c>
    </row>
    <row r="4" spans="1:10" customFormat="1" collapsed="1" x14ac:dyDescent="0.2">
      <c r="A4" s="21">
        <v>1</v>
      </c>
      <c r="B4" s="27" t="s">
        <v>116</v>
      </c>
      <c r="C4" s="107">
        <v>38173</v>
      </c>
      <c r="D4" s="107">
        <v>38378</v>
      </c>
      <c r="E4" s="101">
        <v>0</v>
      </c>
      <c r="F4" s="101">
        <v>0</v>
      </c>
      <c r="G4" s="101">
        <v>0</v>
      </c>
      <c r="H4" s="101" t="s">
        <v>102</v>
      </c>
      <c r="I4" s="101">
        <v>-0.85840000000000183</v>
      </c>
      <c r="J4" s="108">
        <v>-9.2282693527159565E-2</v>
      </c>
    </row>
    <row r="5" spans="1:10" customFormat="1" x14ac:dyDescent="0.2">
      <c r="A5" s="142">
        <v>2</v>
      </c>
      <c r="B5" s="54" t="s">
        <v>112</v>
      </c>
      <c r="C5" s="169">
        <v>38574</v>
      </c>
      <c r="D5" s="169">
        <v>38782</v>
      </c>
      <c r="E5" s="170">
        <v>0</v>
      </c>
      <c r="F5" s="170">
        <v>0</v>
      </c>
      <c r="G5" s="170">
        <v>0</v>
      </c>
      <c r="H5" s="170" t="s">
        <v>102</v>
      </c>
      <c r="I5" s="170">
        <v>-0.52400000000000568</v>
      </c>
      <c r="J5" s="171">
        <v>-3.8155135481094393E-2</v>
      </c>
    </row>
    <row r="6" spans="1:10" ht="15.75" thickBot="1" x14ac:dyDescent="0.25">
      <c r="A6" s="142"/>
      <c r="B6" s="147" t="s">
        <v>97</v>
      </c>
      <c r="C6" s="148" t="s">
        <v>41</v>
      </c>
      <c r="D6" s="148" t="s">
        <v>41</v>
      </c>
      <c r="E6" s="149">
        <f>AVERAGE(E4:E5)</f>
        <v>0</v>
      </c>
      <c r="F6" s="149">
        <f>AVERAGE(F4:F5)</f>
        <v>0</v>
      </c>
      <c r="G6" s="149">
        <f>AVERAGE(G4:G5)</f>
        <v>0</v>
      </c>
      <c r="H6" s="149" t="s">
        <v>102</v>
      </c>
      <c r="I6" s="148" t="s">
        <v>41</v>
      </c>
      <c r="J6" s="149">
        <f>AVERAGE(J4:J5)</f>
        <v>-6.5218914504126979E-2</v>
      </c>
    </row>
    <row r="7" spans="1:10" ht="15" thickBot="1" x14ac:dyDescent="0.25">
      <c r="A7" s="203" t="s">
        <v>84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0" x14ac:dyDescent="0.2">
      <c r="B8" s="29"/>
      <c r="C8" s="30"/>
      <c r="D8" s="30"/>
      <c r="E8" s="29"/>
      <c r="F8" s="29"/>
      <c r="G8" s="29"/>
      <c r="H8" s="29"/>
      <c r="I8" s="29"/>
    </row>
    <row r="9" spans="1:10" x14ac:dyDescent="0.2">
      <c r="B9" s="29"/>
      <c r="C9" s="30"/>
      <c r="D9" s="30"/>
      <c r="E9" s="29"/>
      <c r="F9" s="29"/>
      <c r="G9" s="29"/>
      <c r="H9" s="29"/>
      <c r="I9" s="29"/>
    </row>
    <row r="10" spans="1:10" x14ac:dyDescent="0.2">
      <c r="B10" s="29"/>
      <c r="C10" s="30"/>
      <c r="D10" s="30"/>
      <c r="E10" s="117"/>
      <c r="F10" s="29"/>
      <c r="G10" s="29"/>
      <c r="H10" s="29"/>
      <c r="I10" s="29"/>
    </row>
    <row r="11" spans="1:10" x14ac:dyDescent="0.2">
      <c r="B11" s="29"/>
      <c r="C11" s="30"/>
      <c r="D11" s="30"/>
      <c r="E11" s="29"/>
      <c r="F11" s="29"/>
      <c r="G11" s="29"/>
      <c r="H11" s="29"/>
      <c r="I11" s="29"/>
    </row>
    <row r="12" spans="1:10" x14ac:dyDescent="0.2">
      <c r="B12" s="29"/>
      <c r="C12" s="30"/>
      <c r="D12" s="30"/>
      <c r="E12" s="29"/>
      <c r="F12" s="29"/>
      <c r="G12" s="29"/>
      <c r="H12" s="29"/>
      <c r="I12" s="29"/>
    </row>
    <row r="13" spans="1:10" x14ac:dyDescent="0.2">
      <c r="B13" s="29"/>
      <c r="C13" s="30"/>
      <c r="D13" s="30"/>
      <c r="E13" s="29"/>
      <c r="F13" s="29"/>
      <c r="G13" s="29"/>
      <c r="H13" s="29"/>
      <c r="I13" s="29"/>
    </row>
    <row r="14" spans="1:10" x14ac:dyDescent="0.2">
      <c r="B14" s="29"/>
      <c r="C14" s="30"/>
      <c r="D14" s="30"/>
      <c r="E14" s="29"/>
      <c r="F14" s="29"/>
      <c r="G14" s="29"/>
      <c r="H14" s="29"/>
      <c r="I14" s="29"/>
    </row>
    <row r="15" spans="1:10" x14ac:dyDescent="0.2">
      <c r="B15" s="29"/>
      <c r="C15" s="30"/>
      <c r="D15" s="30"/>
      <c r="E15" s="29"/>
      <c r="F15" s="29"/>
      <c r="G15" s="29"/>
      <c r="H15" s="29"/>
      <c r="I15" s="29"/>
    </row>
    <row r="16" spans="1:10" x14ac:dyDescent="0.2">
      <c r="B16" s="29"/>
      <c r="C16" s="30"/>
      <c r="D16" s="30"/>
      <c r="E16" s="29"/>
      <c r="F16" s="29"/>
      <c r="G16" s="29"/>
      <c r="H16" s="29"/>
      <c r="I16" s="29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  <row r="27" spans="3:3" x14ac:dyDescent="0.2">
      <c r="C27" s="5"/>
    </row>
  </sheetData>
  <mergeCells count="4">
    <mergeCell ref="A2:A3"/>
    <mergeCell ref="A1:J1"/>
    <mergeCell ref="E2:J2"/>
    <mergeCell ref="A7:J7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DE314-9833-4B8C-B94F-2743D5A8A08C}">
  <sheetPr>
    <tabColor indexed="22"/>
  </sheetPr>
  <dimension ref="A1:I35"/>
  <sheetViews>
    <sheetView zoomScale="85" workbookViewId="0">
      <selection activeCell="B4" sqref="B4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1" customFormat="1" ht="16.5" thickBot="1" x14ac:dyDescent="0.25">
      <c r="A1" s="199" t="s">
        <v>79</v>
      </c>
      <c r="B1" s="199"/>
      <c r="C1" s="199"/>
      <c r="D1" s="199"/>
      <c r="E1" s="199"/>
      <c r="F1" s="199"/>
      <c r="G1" s="199"/>
    </row>
    <row r="2" spans="1:7" s="31" customFormat="1" ht="15.75" customHeight="1" thickBot="1" x14ac:dyDescent="0.25">
      <c r="A2" s="195" t="s">
        <v>32</v>
      </c>
      <c r="B2" s="91"/>
      <c r="C2" s="200" t="s">
        <v>20</v>
      </c>
      <c r="D2" s="201"/>
      <c r="E2" s="200" t="s">
        <v>21</v>
      </c>
      <c r="F2" s="201"/>
      <c r="G2" s="92"/>
    </row>
    <row r="3" spans="1:7" s="31" customFormat="1" ht="45.75" thickBot="1" x14ac:dyDescent="0.25">
      <c r="A3" s="196"/>
      <c r="B3" s="35" t="s">
        <v>19</v>
      </c>
      <c r="C3" s="35" t="s">
        <v>43</v>
      </c>
      <c r="D3" s="35" t="s">
        <v>22</v>
      </c>
      <c r="E3" s="35" t="s">
        <v>23</v>
      </c>
      <c r="F3" s="35" t="s">
        <v>22</v>
      </c>
      <c r="G3" s="36" t="s">
        <v>90</v>
      </c>
    </row>
    <row r="4" spans="1:7" s="31" customFormat="1" x14ac:dyDescent="0.2">
      <c r="A4" s="21">
        <v>1</v>
      </c>
      <c r="B4" s="37" t="s">
        <v>116</v>
      </c>
      <c r="C4" s="38">
        <v>0</v>
      </c>
      <c r="D4" s="101">
        <v>0</v>
      </c>
      <c r="E4" s="39">
        <v>0</v>
      </c>
      <c r="F4" s="101">
        <v>0</v>
      </c>
      <c r="G4" s="40">
        <v>0</v>
      </c>
    </row>
    <row r="5" spans="1:7" s="31" customFormat="1" x14ac:dyDescent="0.2">
      <c r="A5" s="142">
        <v>2</v>
      </c>
      <c r="B5" s="173" t="s">
        <v>112</v>
      </c>
      <c r="C5" s="174">
        <v>0</v>
      </c>
      <c r="D5" s="175">
        <v>0</v>
      </c>
      <c r="E5" s="176">
        <v>0</v>
      </c>
      <c r="F5" s="175">
        <v>0</v>
      </c>
      <c r="G5" s="177">
        <v>0</v>
      </c>
    </row>
    <row r="6" spans="1:7" s="31" customFormat="1" ht="15.75" thickBot="1" x14ac:dyDescent="0.25">
      <c r="A6" s="113"/>
      <c r="B6" s="93" t="s">
        <v>40</v>
      </c>
      <c r="C6" s="114">
        <v>0</v>
      </c>
      <c r="D6" s="98">
        <v>0</v>
      </c>
      <c r="E6" s="95">
        <v>0</v>
      </c>
      <c r="F6" s="98">
        <v>0</v>
      </c>
      <c r="G6" s="96">
        <v>0</v>
      </c>
    </row>
    <row r="7" spans="1:7" s="31" customFormat="1" x14ac:dyDescent="0.2">
      <c r="D7" s="41"/>
    </row>
    <row r="8" spans="1:7" s="31" customFormat="1" x14ac:dyDescent="0.2">
      <c r="D8" s="41"/>
    </row>
    <row r="9" spans="1:7" s="31" customFormat="1" x14ac:dyDescent="0.2">
      <c r="D9" s="41"/>
    </row>
    <row r="10" spans="1:7" s="31" customFormat="1" x14ac:dyDescent="0.2">
      <c r="D10" s="41"/>
    </row>
    <row r="11" spans="1:7" s="31" customFormat="1" x14ac:dyDescent="0.2">
      <c r="D11" s="41"/>
    </row>
    <row r="12" spans="1:7" s="31" customFormat="1" x14ac:dyDescent="0.2">
      <c r="D12" s="41"/>
    </row>
    <row r="13" spans="1:7" s="31" customFormat="1" x14ac:dyDescent="0.2">
      <c r="D13" s="41"/>
    </row>
    <row r="14" spans="1:7" s="31" customFormat="1" x14ac:dyDescent="0.2">
      <c r="D14" s="41"/>
    </row>
    <row r="15" spans="1:7" s="31" customFormat="1" x14ac:dyDescent="0.2">
      <c r="D15" s="41"/>
    </row>
    <row r="16" spans="1:7" s="31" customFormat="1" x14ac:dyDescent="0.2">
      <c r="D16" s="41"/>
    </row>
    <row r="17" spans="4:9" s="31" customFormat="1" x14ac:dyDescent="0.2">
      <c r="D17" s="41"/>
    </row>
    <row r="18" spans="4:9" s="31" customFormat="1" x14ac:dyDescent="0.2">
      <c r="D18" s="41"/>
    </row>
    <row r="19" spans="4:9" s="31" customFormat="1" x14ac:dyDescent="0.2">
      <c r="D19" s="41"/>
    </row>
    <row r="20" spans="4:9" s="31" customFormat="1" x14ac:dyDescent="0.2">
      <c r="D20" s="41"/>
    </row>
    <row r="21" spans="4:9" s="31" customFormat="1" x14ac:dyDescent="0.2">
      <c r="D21" s="41"/>
    </row>
    <row r="22" spans="4:9" s="31" customFormat="1" x14ac:dyDescent="0.2">
      <c r="D22" s="41"/>
    </row>
    <row r="23" spans="4:9" s="31" customFormat="1" x14ac:dyDescent="0.2">
      <c r="D23" s="41"/>
    </row>
    <row r="24" spans="4:9" s="31" customFormat="1" x14ac:dyDescent="0.2">
      <c r="D24" s="41"/>
    </row>
    <row r="25" spans="4:9" s="31" customFormat="1" x14ac:dyDescent="0.2">
      <c r="D25" s="41"/>
    </row>
    <row r="26" spans="4:9" s="31" customFormat="1" x14ac:dyDescent="0.2">
      <c r="D26" s="41"/>
    </row>
    <row r="27" spans="4:9" s="31" customFormat="1" x14ac:dyDescent="0.2">
      <c r="D27" s="41"/>
    </row>
    <row r="28" spans="4:9" s="31" customFormat="1" x14ac:dyDescent="0.2"/>
    <row r="29" spans="4:9" s="31" customFormat="1" x14ac:dyDescent="0.2"/>
    <row r="30" spans="4:9" s="31" customFormat="1" x14ac:dyDescent="0.2">
      <c r="H30" s="22"/>
      <c r="I30" s="22"/>
    </row>
    <row r="33" spans="1:5" ht="30.75" thickBot="1" x14ac:dyDescent="0.25">
      <c r="B33" s="42" t="s">
        <v>19</v>
      </c>
      <c r="C33" s="35" t="s">
        <v>46</v>
      </c>
      <c r="D33" s="35" t="s">
        <v>47</v>
      </c>
      <c r="E33" s="36" t="s">
        <v>44</v>
      </c>
    </row>
    <row r="34" spans="1:5" x14ac:dyDescent="0.2">
      <c r="A34" s="22">
        <v>1</v>
      </c>
      <c r="B34" s="37" t="str">
        <f t="shared" ref="B34:D35" si="0">B4</f>
        <v>Центральний інвестиційний фонд</v>
      </c>
      <c r="C34" s="118">
        <f t="shared" si="0"/>
        <v>0</v>
      </c>
      <c r="D34" s="101">
        <f t="shared" si="0"/>
        <v>0</v>
      </c>
      <c r="E34" s="119">
        <f>G4</f>
        <v>0</v>
      </c>
    </row>
    <row r="35" spans="1:5" x14ac:dyDescent="0.2">
      <c r="A35" s="22">
        <v>2</v>
      </c>
      <c r="B35" s="37" t="str">
        <f t="shared" si="0"/>
        <v>Промінвест-Керамет</v>
      </c>
      <c r="C35" s="118">
        <f t="shared" si="0"/>
        <v>0</v>
      </c>
      <c r="D35" s="101">
        <f t="shared" si="0"/>
        <v>0</v>
      </c>
      <c r="E35" s="119">
        <f>G5</f>
        <v>0</v>
      </c>
    </row>
  </sheetData>
  <mergeCells count="4"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72C8-B46B-4BBC-BE8F-1C1C8328E520}">
  <sheetPr>
    <tabColor indexed="22"/>
  </sheetPr>
  <dimension ref="A1:D23"/>
  <sheetViews>
    <sheetView zoomScale="85" workbookViewId="0">
      <selection activeCell="L41" sqref="L41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19</v>
      </c>
      <c r="B1" s="67" t="s">
        <v>74</v>
      </c>
      <c r="C1" s="10"/>
      <c r="D1" s="10"/>
    </row>
    <row r="2" spans="1:4" ht="14.25" x14ac:dyDescent="0.2">
      <c r="A2" s="27" t="s">
        <v>116</v>
      </c>
      <c r="B2" s="101">
        <v>0</v>
      </c>
      <c r="C2" s="10"/>
      <c r="D2" s="10"/>
    </row>
    <row r="3" spans="1:4" ht="14.25" x14ac:dyDescent="0.2">
      <c r="A3" s="27" t="s">
        <v>112</v>
      </c>
      <c r="B3" s="172">
        <v>0</v>
      </c>
      <c r="C3" s="10"/>
      <c r="D3" s="10"/>
    </row>
    <row r="4" spans="1:4" ht="14.25" x14ac:dyDescent="0.2">
      <c r="A4" s="27" t="s">
        <v>24</v>
      </c>
      <c r="B4" s="136">
        <v>0</v>
      </c>
      <c r="C4" s="10"/>
      <c r="D4" s="10"/>
    </row>
    <row r="5" spans="1:4" ht="14.25" x14ac:dyDescent="0.2">
      <c r="A5" s="27" t="s">
        <v>1</v>
      </c>
      <c r="B5" s="136">
        <v>0</v>
      </c>
      <c r="C5" s="10"/>
      <c r="D5" s="10"/>
    </row>
    <row r="6" spans="1:4" ht="14.25" x14ac:dyDescent="0.2">
      <c r="A6" s="27" t="s">
        <v>0</v>
      </c>
      <c r="B6" s="136">
        <v>5.6341346028541128E-3</v>
      </c>
      <c r="C6" s="10"/>
      <c r="D6" s="10"/>
    </row>
    <row r="7" spans="1:4" ht="14.25" x14ac:dyDescent="0.2">
      <c r="A7" s="27" t="s">
        <v>25</v>
      </c>
      <c r="B7" s="136">
        <v>2.8922342815006052E-2</v>
      </c>
      <c r="C7" s="10"/>
      <c r="D7" s="10"/>
    </row>
    <row r="8" spans="1:4" ht="14.25" x14ac:dyDescent="0.2">
      <c r="A8" s="27" t="s">
        <v>26</v>
      </c>
      <c r="B8" s="136">
        <v>-4.5432358725455591E-2</v>
      </c>
      <c r="C8" s="10"/>
      <c r="D8" s="10"/>
    </row>
    <row r="9" spans="1:4" ht="14.25" x14ac:dyDescent="0.2">
      <c r="A9" s="27" t="s">
        <v>27</v>
      </c>
      <c r="B9" s="136">
        <v>1.0752328767123287E-2</v>
      </c>
      <c r="C9" s="10"/>
      <c r="D9" s="10"/>
    </row>
    <row r="10" spans="1:4" ht="15" thickBot="1" x14ac:dyDescent="0.25">
      <c r="A10" s="79" t="s">
        <v>101</v>
      </c>
      <c r="B10" s="137">
        <v>6.5974054455406383E-2</v>
      </c>
      <c r="C10" s="10"/>
      <c r="D10" s="10"/>
    </row>
    <row r="11" spans="1:4" x14ac:dyDescent="0.2">
      <c r="B11" s="10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ht="14.25" x14ac:dyDescent="0.2">
      <c r="A16" s="54"/>
      <c r="B16" s="55"/>
      <c r="C16" s="10"/>
      <c r="D16" s="10"/>
    </row>
    <row r="17" spans="1:2" x14ac:dyDescent="0.2">
      <c r="B17" s="10"/>
    </row>
    <row r="21" spans="1:2" x14ac:dyDescent="0.2">
      <c r="A21" s="7"/>
      <c r="B21" s="8"/>
    </row>
    <row r="22" spans="1:2" x14ac:dyDescent="0.2">
      <c r="B22" s="8"/>
    </row>
    <row r="23" spans="1:2" x14ac:dyDescent="0.2">
      <c r="B23" s="8"/>
    </row>
  </sheetData>
  <autoFilter ref="A1:B1" xr:uid="{609B6009-7EDC-4B4B-84AE-D3A442FCA367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2025-04-11T08:35:22Z</dcterms:modified>
</cp:coreProperties>
</file>