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<sst xmlns="http://schemas.openxmlformats.org/spreadsheetml/2006/main" count="344" uniqueCount="128">
  <si>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</si>
  <si>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</si>
  <si>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</si>
  <si>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</si>
  <si>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</si>
  <si>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</si>
  <si>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</si>
  <si>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</si>
  <si>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</si>
  <si>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</si>
  <si>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</si>
  <si>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</si>
  <si>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</si>
  <si>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</si>
  <si>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</si>
  <si>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</si>
  <si>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</si>
  <si>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</si>
  <si>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</si>
  <si>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</si>
  <si>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</si>
  <si>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</si>
  <si>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</si>
  <si>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</si>
  <si>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</si>
  <si>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</si>
  <si>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</si>
  <si>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</si>
  <si>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</si>
  <si>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</si>
  <si>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</si>
  <si>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</si>
  <si>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</si>
  <si>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</si>
  <si>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</si>
  <si>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</si>
  <si>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</si>
  <si>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</si>
  <si>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</si>
  <si>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</si>
  <si>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</si>
  <si>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</si>
  <si>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</si>
  <si>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</si>
  <si>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</si>
  <si>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</si>
  <si>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</si>
  <si>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</si>
  <si>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</si>
  <si>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</si>
  <si>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</si>
  <si>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</si>
  <si>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</si>
  <si>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</si>
  <si>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</si>
  <si>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</si>
  <si>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</si>
  <si>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</si>
  <si>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</si>
  <si>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</si>
  <si>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</si>
  <si>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</si>
  <si>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</si>
  <si>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</si>
  <si>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</si>
  <si>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</si>
  <si>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</si>
  <si>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</si>
  <si>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</si>
  <si>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</si>
  <si>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</si>
  <si>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</si>
  <si>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</si>
  <si>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</si>
  <si>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</si>
  <si>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</si>
  <si>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</si>
  <si>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</si>
  <si>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</si>
  <si>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</si>
  <si>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</si>
  <si>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</si>
  <si>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</si>
  <si>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</si>
  <si>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</si>
  <si>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</si>
  <si>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</si>
  <si>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</si>
  <si>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</si>
  <si>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</si>
  <si>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</si>
  <si>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</si>
  <si>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</si>
  <si>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</si>
  <si>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</si>
  <si>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</si>
  <si>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</si>
  <si>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</si>
  <si>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</si>
  <si>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</si>
  <si>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</si>
  <si>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</si>
  <si>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</si>
  <si>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</si>
  <si>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</si>
  <si>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</si>
  <si>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</si>
  <si>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</si>
  <si>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</si>
  <si>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</si>
  <si>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</si>
  <si>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</si>
  <si>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</si>
  <si>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</si>
  <si>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</si>
  <si>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</si>
  <si>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</si>
  <si>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</si>
  <si>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н.д.</t>
  </si>
  <si>
    <t>Аргентум</t>
  </si>
  <si>
    <t>ТОВ КУА "ОЗОН"</t>
  </si>
  <si>
    <t>http://ozoncap.com/</t>
  </si>
  <si>
    <t>вересень</t>
  </si>
  <si>
    <t>жовтень</t>
  </si>
  <si>
    <t>з початку 2020 року</t>
  </si>
  <si>
    <t>становив 2925,31 тис. грн.</t>
  </si>
  <si>
    <t>н.д.**</t>
  </si>
  <si>
    <t>** За наявними даними чистий притік/відтік становив 3042,90 тис. грн. , але з урахуванням даних фондів, інформації за якими недостатньо для порівняння з минулим періодом, чистий притік/відтік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</si>
</sst>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0823773"/>
        <c:axId val="60666274"/>
      </c:barChart>
      <c:catAx>
        <c:axId val="508237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0666274"/>
        <c:crosses val="autoZero"/>
        <c:auto val="1"/>
        <c:lblOffset val="0"/>
        <c:noMultiLvlLbl val="0"/>
      </c:catAx>
      <c:valAx>
        <c:axId val="60666274"/>
        <c:scaling>
          <c:orientation val="minMax"/>
          <c:max val="0.08"/>
          <c:min val="-0.17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823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66032203"/>
        <c:axId val="44498984"/>
      </c:barChart>
      <c:catAx>
        <c:axId val="66032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98984"/>
        <c:crosses val="autoZero"/>
        <c:auto val="0"/>
        <c:lblOffset val="100"/>
        <c:tickLblSkip val="1"/>
        <c:noMultiLvlLbl val="0"/>
      </c:catAx>
      <c:valAx>
        <c:axId val="44498984"/>
        <c:scaling>
          <c:orientation val="minMax"/>
          <c:max val="0.1"/>
          <c:min val="-0.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32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7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62063433"/>
        <c:axId val="28263678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56666327"/>
        <c:axId val="49142180"/>
      </c:lineChart>
      <c:catAx>
        <c:axId val="620634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8263678"/>
        <c:crosses val="autoZero"/>
        <c:auto val="0"/>
        <c:lblOffset val="40"/>
        <c:noMultiLvlLbl val="0"/>
      </c:catAx>
      <c:valAx>
        <c:axId val="28263678"/>
        <c:scaling>
          <c:orientation val="minMax"/>
          <c:max val="2500"/>
          <c:min val="-150"/>
        </c:scaling>
        <c:axPos val="l"/>
        <c:delete val="0"/>
        <c:numFmt formatCode="#,##0" sourceLinked="0"/>
        <c:majorTickMark val="in"/>
        <c:minorTickMark val="none"/>
        <c:tickLblPos val="nextTo"/>
        <c:crossAx val="62063433"/>
        <c:crossesAt val="1"/>
        <c:crossBetween val="between"/>
        <c:dispUnits/>
      </c:valAx>
      <c:catAx>
        <c:axId val="56666327"/>
        <c:scaling>
          <c:orientation val="minMax"/>
        </c:scaling>
        <c:axPos val="b"/>
        <c:delete val="1"/>
        <c:majorTickMark val="in"/>
        <c:minorTickMark val="none"/>
        <c:tickLblPos val="nextTo"/>
        <c:crossAx val="49142180"/>
        <c:crosses val="autoZero"/>
        <c:auto val="0"/>
        <c:lblOffset val="100"/>
        <c:noMultiLvlLbl val="0"/>
      </c:catAx>
      <c:valAx>
        <c:axId val="49142180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66663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25352821"/>
        <c:axId val="62647194"/>
      </c:barChart>
      <c:catAx>
        <c:axId val="25352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47194"/>
        <c:crosses val="autoZero"/>
        <c:auto val="0"/>
        <c:lblOffset val="0"/>
        <c:tickLblSkip val="1"/>
        <c:noMultiLvlLbl val="0"/>
      </c:catAx>
      <c:valAx>
        <c:axId val="62647194"/>
        <c:scaling>
          <c:orientation val="minMax"/>
          <c:max val="0.06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52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ВЧА'!$B$33:$B$34</c:f>
              <c:strCache/>
            </c:strRef>
          </c:cat>
          <c:val>
            <c:numRef>
              <c:f>'І_динаміка ВЧА'!$C$33:$C$34</c:f>
              <c:numCache/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ВЧА'!$B$33:$B$34</c:f>
              <c:strCache/>
            </c:strRef>
          </c:cat>
          <c:val>
            <c:numRef>
              <c:f>'І_динаміка ВЧА'!$E$33:$E$34</c:f>
              <c:numCache/>
            </c:numRef>
          </c:val>
        </c:ser>
        <c:overlap val="-20"/>
        <c:axId val="40522659"/>
        <c:axId val="45669472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ВЧА'!$D$33:$D$34</c:f>
              <c:numCache/>
            </c:numRef>
          </c:val>
          <c:smooth val="0"/>
        </c:ser>
        <c:axId val="19534817"/>
        <c:axId val="7577974"/>
      </c:lineChart>
      <c:catAx>
        <c:axId val="405226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5669472"/>
        <c:crosses val="autoZero"/>
        <c:auto val="0"/>
        <c:lblOffset val="100"/>
        <c:noMultiLvlLbl val="0"/>
      </c:catAx>
      <c:valAx>
        <c:axId val="45669472"/>
        <c:scaling>
          <c:orientation val="minMax"/>
          <c:max val="37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522659"/>
        <c:crossesAt val="1"/>
        <c:crossBetween val="between"/>
        <c:dispUnits/>
      </c:valAx>
      <c:catAx>
        <c:axId val="19534817"/>
        <c:scaling>
          <c:orientation val="minMax"/>
        </c:scaling>
        <c:axPos val="b"/>
        <c:delete val="1"/>
        <c:majorTickMark val="in"/>
        <c:minorTickMark val="none"/>
        <c:tickLblPos val="nextTo"/>
        <c:crossAx val="7577974"/>
        <c:crosses val="autoZero"/>
        <c:auto val="0"/>
        <c:lblOffset val="100"/>
        <c:noMultiLvlLbl val="0"/>
      </c:catAx>
      <c:valAx>
        <c:axId val="757797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5348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"/>
          <c:w val="0.96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'І_діаграма(дох)'!$A$2:$A$10</c:f>
              <c:strCache/>
            </c:strRef>
          </c:cat>
          <c:val>
            <c:numRef>
              <c:f>'І_діаграма(дох)'!$B$2:$B$10</c:f>
              <c:numCache/>
            </c:numRef>
          </c:val>
        </c:ser>
        <c:gapWidth val="60"/>
        <c:axId val="24919727"/>
        <c:axId val="53552220"/>
      </c:barChart>
      <c:catAx>
        <c:axId val="24919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52220"/>
        <c:crosses val="autoZero"/>
        <c:auto val="0"/>
        <c:lblOffset val="100"/>
        <c:tickLblSkip val="1"/>
        <c:noMultiLvlLbl val="0"/>
      </c:catAx>
      <c:valAx>
        <c:axId val="53552220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19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50854797"/>
        <c:axId val="61317778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12604923"/>
        <c:axId val="63376792"/>
      </c:lineChart>
      <c:catAx>
        <c:axId val="508547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1317778"/>
        <c:crosses val="autoZero"/>
        <c:auto val="0"/>
        <c:lblOffset val="100"/>
        <c:noMultiLvlLbl val="0"/>
      </c:catAx>
      <c:valAx>
        <c:axId val="6131777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854797"/>
        <c:crossesAt val="1"/>
        <c:crossBetween val="between"/>
        <c:dispUnits/>
      </c:valAx>
      <c:catAx>
        <c:axId val="12604923"/>
        <c:scaling>
          <c:orientation val="minMax"/>
        </c:scaling>
        <c:axPos val="b"/>
        <c:delete val="1"/>
        <c:majorTickMark val="in"/>
        <c:minorTickMark val="none"/>
        <c:tickLblPos val="nextTo"/>
        <c:crossAx val="63376792"/>
        <c:crosses val="autoZero"/>
        <c:auto val="0"/>
        <c:lblOffset val="100"/>
        <c:noMultiLvlLbl val="0"/>
      </c:catAx>
      <c:valAx>
        <c:axId val="63376792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6049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5844217"/>
        <c:axId val="31877870"/>
      </c:barChart>
      <c:catAx>
        <c:axId val="55844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77870"/>
        <c:crosses val="autoZero"/>
        <c:auto val="0"/>
        <c:lblOffset val="100"/>
        <c:tickLblSkip val="1"/>
        <c:noMultiLvlLbl val="0"/>
      </c:catAx>
      <c:valAx>
        <c:axId val="31877870"/>
        <c:scaling>
          <c:orientation val="minMax"/>
          <c:max val="0.0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44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387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115050" y="95250"/>
        <a:ext cx="102870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133350</xdr:rowOff>
    </xdr:to>
    <xdr:graphicFrame>
      <xdr:nvGraphicFramePr>
        <xdr:cNvPr id="1" name="Chart 8"/>
        <xdr:cNvGraphicFramePr/>
      </xdr:nvGraphicFramePr>
      <xdr:xfrm>
        <a:off x="0" y="230505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93</v>
      </c>
      <c r="B1" s="72"/>
      <c r="C1" s="72"/>
      <c r="D1" s="73"/>
      <c r="E1" s="73"/>
      <c r="F1" s="73"/>
    </row>
    <row r="2" spans="1:9" ht="15.75" thickBot="1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122</v>
      </c>
      <c r="B3" s="87">
        <v>0</v>
      </c>
      <c r="C3" s="87">
        <v>-0.008638130526698706</v>
      </c>
      <c r="D3" s="87">
        <v>0.013218166681387209</v>
      </c>
      <c r="E3" s="87">
        <v>0.0034418721768085803</v>
      </c>
      <c r="F3" s="87">
        <v>0.01639403241259646</v>
      </c>
      <c r="G3" s="59"/>
      <c r="H3" s="59"/>
      <c r="I3" s="2"/>
      <c r="J3" s="2"/>
      <c r="K3" s="2"/>
      <c r="L3" s="2"/>
    </row>
    <row r="4" spans="1:12" ht="14.25">
      <c r="A4" s="86" t="s">
        <v>123</v>
      </c>
      <c r="B4" s="87">
        <v>-0.00017992083483275856</v>
      </c>
      <c r="C4" s="87">
        <v>0.0023847194515145276</v>
      </c>
      <c r="D4" s="87">
        <v>0.009162319838496476</v>
      </c>
      <c r="E4" s="87">
        <v>0.010533780072824461</v>
      </c>
      <c r="F4" s="87">
        <v>0.03762330874451891</v>
      </c>
      <c r="G4" s="59"/>
      <c r="H4" s="59"/>
      <c r="I4" s="2"/>
      <c r="J4" s="2"/>
      <c r="K4" s="2"/>
      <c r="L4" s="2"/>
    </row>
    <row r="5" spans="1:12" ht="15" thickBot="1">
      <c r="A5" s="76" t="s">
        <v>124</v>
      </c>
      <c r="B5" s="78">
        <v>-0.01867948592171098</v>
      </c>
      <c r="C5" s="78">
        <v>-0.13647676991150437</v>
      </c>
      <c r="D5" s="78">
        <v>0.07435642210609895</v>
      </c>
      <c r="E5" s="78">
        <v>-0.026965950047177112</v>
      </c>
      <c r="F5" s="78">
        <v>-0.10522933832911724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83</v>
      </c>
      <c r="B27" s="18" t="s">
        <v>88</v>
      </c>
      <c r="C27" s="18" t="s">
        <v>69</v>
      </c>
      <c r="D27" s="75"/>
      <c r="E27" s="71"/>
      <c r="F27" s="71"/>
    </row>
    <row r="28" spans="1:6" ht="14.25">
      <c r="A28" s="27" t="s">
        <v>103</v>
      </c>
      <c r="B28" s="28">
        <v>-0.1148809211025672</v>
      </c>
      <c r="C28" s="66">
        <v>-0.29492718909441007</v>
      </c>
      <c r="D28" s="75"/>
      <c r="E28" s="71"/>
      <c r="F28" s="71"/>
    </row>
    <row r="29" spans="1:6" ht="14.25">
      <c r="A29" s="27" t="s">
        <v>54</v>
      </c>
      <c r="B29" s="28">
        <v>-0.09495888876632363</v>
      </c>
      <c r="C29" s="66">
        <v>-0.3113911628747773</v>
      </c>
      <c r="D29" s="75"/>
      <c r="E29" s="71"/>
      <c r="F29" s="71"/>
    </row>
    <row r="30" spans="1:6" ht="14.25">
      <c r="A30" s="27" t="s">
        <v>10</v>
      </c>
      <c r="B30" s="28">
        <v>-0.09437156024772875</v>
      </c>
      <c r="C30" s="66">
        <v>-0.12774765812690914</v>
      </c>
      <c r="D30" s="75"/>
      <c r="E30" s="71"/>
      <c r="F30" s="71"/>
    </row>
    <row r="31" spans="1:6" ht="14.25">
      <c r="A31" s="27" t="s">
        <v>73</v>
      </c>
      <c r="B31" s="28">
        <v>-0.07406540689171004</v>
      </c>
      <c r="C31" s="66">
        <v>-0.11664319225705622</v>
      </c>
      <c r="D31" s="75"/>
      <c r="E31" s="71"/>
      <c r="F31" s="71"/>
    </row>
    <row r="32" spans="1:6" ht="14.25">
      <c r="A32" s="27" t="s">
        <v>7</v>
      </c>
      <c r="B32" s="28">
        <v>-0.0492371422239648</v>
      </c>
      <c r="C32" s="66">
        <v>-0.2605483106262694</v>
      </c>
      <c r="D32" s="75"/>
      <c r="E32" s="71"/>
      <c r="F32" s="71"/>
    </row>
    <row r="33" spans="1:6" ht="14.25">
      <c r="A33" s="27" t="s">
        <v>11</v>
      </c>
      <c r="B33" s="28">
        <v>-0.04607709391433934</v>
      </c>
      <c r="C33" s="66">
        <v>-0.07137180588707726</v>
      </c>
      <c r="D33" s="75"/>
      <c r="E33" s="71"/>
      <c r="F33" s="71"/>
    </row>
    <row r="34" spans="1:6" ht="14.25">
      <c r="A34" s="27" t="s">
        <v>6</v>
      </c>
      <c r="B34" s="28">
        <v>-0.043552120979964304</v>
      </c>
      <c r="C34" s="66">
        <v>-0.231483123287488</v>
      </c>
      <c r="D34" s="75"/>
      <c r="E34" s="71"/>
      <c r="F34" s="71"/>
    </row>
    <row r="35" spans="1:6" ht="14.25">
      <c r="A35" s="27" t="s">
        <v>12</v>
      </c>
      <c r="B35" s="28">
        <v>-0.0276657746060065</v>
      </c>
      <c r="C35" s="66">
        <v>0.012127102433467929</v>
      </c>
      <c r="D35" s="75"/>
      <c r="E35" s="71"/>
      <c r="F35" s="71"/>
    </row>
    <row r="36" spans="1:6" ht="14.25">
      <c r="A36" s="27" t="s">
        <v>9</v>
      </c>
      <c r="B36" s="28">
        <v>-0.008970839918016282</v>
      </c>
      <c r="C36" s="66">
        <v>-0.028723038202414286</v>
      </c>
      <c r="D36" s="75"/>
      <c r="E36" s="71"/>
      <c r="F36" s="71"/>
    </row>
    <row r="37" spans="1:6" ht="14.25">
      <c r="A37" s="27" t="s">
        <v>0</v>
      </c>
      <c r="B37" s="28">
        <v>-0.00017992083483275856</v>
      </c>
      <c r="C37" s="66">
        <v>-0.01867948592171098</v>
      </c>
      <c r="D37" s="75"/>
      <c r="E37" s="71"/>
      <c r="F37" s="71"/>
    </row>
    <row r="38" spans="1:6" ht="28.5">
      <c r="A38" s="27" t="s">
        <v>5</v>
      </c>
      <c r="B38" s="28">
        <v>0.0020136418017122626</v>
      </c>
      <c r="C38" s="66">
        <v>0.05718135679907688</v>
      </c>
      <c r="D38" s="75"/>
      <c r="E38" s="71"/>
      <c r="F38" s="71"/>
    </row>
    <row r="39" spans="1:6" ht="14.25">
      <c r="A39" s="27" t="s">
        <v>1</v>
      </c>
      <c r="B39" s="28">
        <v>0.0023847194515145276</v>
      </c>
      <c r="C39" s="66">
        <v>-0.13647676991150437</v>
      </c>
      <c r="D39" s="75"/>
      <c r="E39" s="71"/>
      <c r="F39" s="71"/>
    </row>
    <row r="40" spans="1:6" ht="15" thickBot="1">
      <c r="A40" s="76" t="s">
        <v>8</v>
      </c>
      <c r="B40" s="77">
        <v>0.027638374102957997</v>
      </c>
      <c r="C40" s="78">
        <v>-0.14481611223937785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E5" sqref="E5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114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64</v>
      </c>
      <c r="G2" s="17" t="s">
        <v>65</v>
      </c>
      <c r="H2" s="18" t="s">
        <v>66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82</v>
      </c>
      <c r="C3" s="110" t="s">
        <v>39</v>
      </c>
      <c r="D3" s="111" t="s">
        <v>38</v>
      </c>
      <c r="E3" s="112">
        <v>9524216.32</v>
      </c>
      <c r="F3" s="113">
        <v>164425</v>
      </c>
      <c r="G3" s="112">
        <v>57.924380842329334</v>
      </c>
      <c r="H3" s="53">
        <v>100</v>
      </c>
      <c r="I3" s="109" t="s">
        <v>94</v>
      </c>
      <c r="J3" s="114" t="s">
        <v>75</v>
      </c>
      <c r="K3" s="49"/>
    </row>
    <row r="4" spans="1:11" ht="14.25">
      <c r="A4" s="21">
        <v>2</v>
      </c>
      <c r="B4" s="109" t="s">
        <v>106</v>
      </c>
      <c r="C4" s="110" t="s">
        <v>39</v>
      </c>
      <c r="D4" s="111" t="s">
        <v>38</v>
      </c>
      <c r="E4" s="112">
        <v>794242.0704</v>
      </c>
      <c r="F4" s="113">
        <v>658</v>
      </c>
      <c r="G4" s="112">
        <v>1207.054818237082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78" t="s">
        <v>49</v>
      </c>
      <c r="B5" s="179"/>
      <c r="C5" s="115" t="s">
        <v>50</v>
      </c>
      <c r="D5" s="115" t="s">
        <v>50</v>
      </c>
      <c r="E5" s="97">
        <f>SUM(E3:E4)</f>
        <v>10318458.3904</v>
      </c>
      <c r="F5" s="98">
        <f>SUM(F3:F4)</f>
        <v>165083</v>
      </c>
      <c r="G5" s="115" t="s">
        <v>50</v>
      </c>
      <c r="H5" s="115" t="s">
        <v>50</v>
      </c>
      <c r="I5" s="115" t="s">
        <v>50</v>
      </c>
      <c r="J5" s="115" t="s">
        <v>50</v>
      </c>
    </row>
    <row r="6" spans="1:10" ht="15" thickBot="1">
      <c r="A6" s="195"/>
      <c r="B6" s="195"/>
      <c r="C6" s="195"/>
      <c r="D6" s="195"/>
      <c r="E6" s="195"/>
      <c r="F6" s="195"/>
      <c r="G6" s="195"/>
      <c r="H6" s="195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E4" activeCellId="1" sqref="B4:B5 E4:E5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3" t="s">
        <v>115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s="22" customFormat="1" ht="15.75" customHeight="1" thickBot="1">
      <c r="A2" s="184" t="s">
        <v>41</v>
      </c>
      <c r="B2" s="101"/>
      <c r="C2" s="102"/>
      <c r="D2" s="103"/>
      <c r="E2" s="186" t="s">
        <v>68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4" t="s">
        <v>25</v>
      </c>
      <c r="C3" s="26" t="s">
        <v>13</v>
      </c>
      <c r="D3" s="26" t="s">
        <v>14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2" customFormat="1" ht="14.25" collapsed="1">
      <c r="A4" s="21">
        <v>1</v>
      </c>
      <c r="B4" s="27" t="s">
        <v>106</v>
      </c>
      <c r="C4" s="105">
        <v>38945</v>
      </c>
      <c r="D4" s="105">
        <v>39016</v>
      </c>
      <c r="E4" s="99">
        <v>0.02938271891742028</v>
      </c>
      <c r="F4" s="99">
        <v>0.081899004363299</v>
      </c>
      <c r="G4" s="99">
        <v>0.004719788215197029</v>
      </c>
      <c r="H4" s="99">
        <v>-0.13539738566227433</v>
      </c>
      <c r="I4" s="99">
        <v>-0.12513320938063965</v>
      </c>
      <c r="J4" s="106">
        <v>-0.7585890363525944</v>
      </c>
      <c r="K4" s="123">
        <v>-0.0963918711092071</v>
      </c>
    </row>
    <row r="5" spans="1:11" s="22" customFormat="1" ht="14.25" collapsed="1">
      <c r="A5" s="21">
        <v>2</v>
      </c>
      <c r="B5" s="27" t="s">
        <v>82</v>
      </c>
      <c r="C5" s="105">
        <v>40555</v>
      </c>
      <c r="D5" s="105">
        <v>40626</v>
      </c>
      <c r="E5" s="99">
        <v>0.045863898571617545</v>
      </c>
      <c r="F5" s="99">
        <v>0.026798641808746915</v>
      </c>
      <c r="G5" s="99">
        <v>-0.0034646291109642346</v>
      </c>
      <c r="H5" s="99">
        <v>-0.10417742644951167</v>
      </c>
      <c r="I5" s="99">
        <v>-0.08532546727759482</v>
      </c>
      <c r="J5" s="106">
        <v>-0.4207561915766793</v>
      </c>
      <c r="K5" s="124">
        <v>-0.055229707203969136</v>
      </c>
    </row>
    <row r="6" spans="1:11" s="22" customFormat="1" ht="15.75" collapsed="1" thickBot="1">
      <c r="A6" s="171"/>
      <c r="B6" s="172" t="s">
        <v>102</v>
      </c>
      <c r="C6" s="173" t="s">
        <v>50</v>
      </c>
      <c r="D6" s="173" t="s">
        <v>50</v>
      </c>
      <c r="E6" s="174">
        <f>AVERAGE(E4:E5)</f>
        <v>0.03762330874451891</v>
      </c>
      <c r="F6" s="174">
        <f>AVERAGE(F4:F5)</f>
        <v>0.05434882308602296</v>
      </c>
      <c r="G6" s="174">
        <f>AVERAGE(G4:G5)</f>
        <v>0.0006275795521163974</v>
      </c>
      <c r="H6" s="174">
        <f>AVERAGE(H4:H5)</f>
        <v>-0.119787406055893</v>
      </c>
      <c r="I6" s="174">
        <f>AVERAGE(I4:I5)</f>
        <v>-0.10522933832911724</v>
      </c>
      <c r="J6" s="173" t="s">
        <v>50</v>
      </c>
      <c r="K6" s="174">
        <f>AVERAGE(K4:K5)</f>
        <v>-0.07581078915658812</v>
      </c>
    </row>
    <row r="7" spans="1:11" s="22" customFormat="1" ht="14.25" hidden="1">
      <c r="A7" s="198" t="s">
        <v>91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s="22" customFormat="1" ht="15" hidden="1" thickBot="1">
      <c r="A8" s="197" t="s">
        <v>92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3:4" s="22" customFormat="1" ht="15.75" customHeight="1" hidden="1">
      <c r="C9" s="65"/>
      <c r="D9" s="65"/>
    </row>
    <row r="10" spans="1:11" ht="15" thickBot="1">
      <c r="A10" s="196"/>
      <c r="B10" s="196"/>
      <c r="C10" s="196"/>
      <c r="D10" s="196"/>
      <c r="E10" s="196"/>
      <c r="F10" s="196"/>
      <c r="G10" s="196"/>
      <c r="H10" s="196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9" t="s">
        <v>116</v>
      </c>
      <c r="B1" s="189"/>
      <c r="C1" s="189"/>
      <c r="D1" s="189"/>
      <c r="E1" s="189"/>
      <c r="F1" s="189"/>
      <c r="G1" s="189"/>
    </row>
    <row r="2" spans="1:7" s="29" customFormat="1" ht="15.75" customHeight="1" thickBot="1">
      <c r="A2" s="201" t="s">
        <v>41</v>
      </c>
      <c r="B2" s="89"/>
      <c r="C2" s="190" t="s">
        <v>26</v>
      </c>
      <c r="D2" s="199"/>
      <c r="E2" s="200" t="s">
        <v>67</v>
      </c>
      <c r="F2" s="176"/>
      <c r="G2" s="90"/>
    </row>
    <row r="3" spans="1:7" s="29" customFormat="1" ht="45.75" thickBot="1">
      <c r="A3" s="185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29" customFormat="1" ht="14.25">
      <c r="A4" s="21">
        <v>1</v>
      </c>
      <c r="B4" s="37" t="s">
        <v>82</v>
      </c>
      <c r="C4" s="38">
        <v>417.6620800000001</v>
      </c>
      <c r="D4" s="99">
        <v>0.04586389857158531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106</v>
      </c>
      <c r="C5" s="38">
        <v>22.670859999999987</v>
      </c>
      <c r="D5" s="99">
        <v>0.029382718917476066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49</v>
      </c>
      <c r="C6" s="92">
        <v>440.3329400000001</v>
      </c>
      <c r="D6" s="96">
        <v>0.04457656892605767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0"/>
      <c r="B7" s="180"/>
      <c r="C7" s="180"/>
      <c r="D7" s="180"/>
      <c r="E7" s="180"/>
      <c r="F7" s="180"/>
      <c r="G7" s="180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56</v>
      </c>
      <c r="D35" s="35" t="s">
        <v>57</v>
      </c>
      <c r="E35" s="36" t="s">
        <v>53</v>
      </c>
    </row>
    <row r="36" spans="2:5" s="29" customFormat="1" ht="14.25">
      <c r="B36" s="131" t="str">
        <f aca="true" t="shared" si="0" ref="B36:D37">B4</f>
        <v>Індекс Української Біржі</v>
      </c>
      <c r="C36" s="132">
        <f t="shared" si="0"/>
        <v>417.6620800000001</v>
      </c>
      <c r="D36" s="159">
        <f t="shared" si="0"/>
        <v>0.04586389857158531</v>
      </c>
      <c r="E36" s="133">
        <f>G4</f>
        <v>0</v>
      </c>
    </row>
    <row r="37" spans="2:6" ht="14.25">
      <c r="B37" s="37" t="str">
        <f t="shared" si="0"/>
        <v>ТАСК Універсал</v>
      </c>
      <c r="C37" s="38">
        <f t="shared" si="0"/>
        <v>22.670859999999987</v>
      </c>
      <c r="D37" s="160">
        <f t="shared" si="0"/>
        <v>0.029382718917476066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85</v>
      </c>
      <c r="C1" s="10"/>
      <c r="D1" s="10"/>
    </row>
    <row r="2" spans="1:4" ht="14.25">
      <c r="A2" s="27" t="s">
        <v>106</v>
      </c>
      <c r="B2" s="143">
        <v>0.02938271891742028</v>
      </c>
      <c r="C2" s="10"/>
      <c r="D2" s="10"/>
    </row>
    <row r="3" spans="1:4" ht="14.25">
      <c r="A3" s="27" t="s">
        <v>82</v>
      </c>
      <c r="B3" s="144">
        <v>0.045863898571617545</v>
      </c>
      <c r="C3" s="10"/>
      <c r="D3" s="10"/>
    </row>
    <row r="4" spans="1:4" ht="14.25">
      <c r="A4" s="27" t="s">
        <v>30</v>
      </c>
      <c r="B4" s="144">
        <v>0.03762330874451891</v>
      </c>
      <c r="C4" s="10"/>
      <c r="D4" s="10"/>
    </row>
    <row r="5" spans="1:4" ht="14.25">
      <c r="A5" s="27" t="s">
        <v>1</v>
      </c>
      <c r="B5" s="144">
        <v>0.0023847194515145276</v>
      </c>
      <c r="C5" s="10"/>
      <c r="D5" s="10"/>
    </row>
    <row r="6" spans="1:4" ht="14.25">
      <c r="A6" s="27" t="s">
        <v>0</v>
      </c>
      <c r="B6" s="144">
        <v>-0.00017992083483275856</v>
      </c>
      <c r="C6" s="10"/>
      <c r="D6" s="10"/>
    </row>
    <row r="7" spans="1:4" ht="14.25">
      <c r="A7" s="27" t="s">
        <v>31</v>
      </c>
      <c r="B7" s="144">
        <v>0.006294813057230897</v>
      </c>
      <c r="C7" s="10"/>
      <c r="D7" s="10"/>
    </row>
    <row r="8" spans="1:4" ht="14.25">
      <c r="A8" s="27" t="s">
        <v>32</v>
      </c>
      <c r="B8" s="144">
        <v>0.00657791965097454</v>
      </c>
      <c r="C8" s="10"/>
      <c r="D8" s="10"/>
    </row>
    <row r="9" spans="1:4" ht="14.25">
      <c r="A9" s="27" t="s">
        <v>33</v>
      </c>
      <c r="B9" s="144">
        <v>0.008219178082191782</v>
      </c>
      <c r="C9" s="10"/>
      <c r="D9" s="10"/>
    </row>
    <row r="10" spans="1:4" ht="15" thickBot="1">
      <c r="A10" s="76" t="s">
        <v>104</v>
      </c>
      <c r="B10" s="145">
        <v>-0.0038680359685142607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C23" sqref="C2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108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41</v>
      </c>
      <c r="B2" s="16" t="s">
        <v>86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74</v>
      </c>
      <c r="C3" s="83">
        <v>29769590.32</v>
      </c>
      <c r="D3" s="84">
        <v>45850</v>
      </c>
      <c r="E3" s="83">
        <v>649.2822316248637</v>
      </c>
      <c r="F3" s="84">
        <v>100</v>
      </c>
      <c r="G3" s="82" t="s">
        <v>94</v>
      </c>
      <c r="H3" s="85" t="s">
        <v>75</v>
      </c>
      <c r="I3" s="19"/>
    </row>
    <row r="4" spans="1:9" ht="14.25">
      <c r="A4" s="21">
        <v>2</v>
      </c>
      <c r="B4" s="82" t="s">
        <v>20</v>
      </c>
      <c r="C4" s="83">
        <v>25013119.58</v>
      </c>
      <c r="D4" s="84">
        <v>5621</v>
      </c>
      <c r="E4" s="83">
        <v>4449.941216865326</v>
      </c>
      <c r="F4" s="84">
        <v>1000</v>
      </c>
      <c r="G4" s="82" t="s">
        <v>21</v>
      </c>
      <c r="H4" s="85" t="s">
        <v>48</v>
      </c>
      <c r="I4" s="19"/>
    </row>
    <row r="5" spans="1:9" ht="14.25" customHeight="1">
      <c r="A5" s="21">
        <v>3</v>
      </c>
      <c r="B5" s="82" t="s">
        <v>79</v>
      </c>
      <c r="C5" s="83">
        <v>7931581.79</v>
      </c>
      <c r="D5" s="84">
        <v>1855</v>
      </c>
      <c r="E5" s="83">
        <v>4275.785331536388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78</v>
      </c>
      <c r="C6" s="83">
        <v>6204953.96</v>
      </c>
      <c r="D6" s="84">
        <v>8180</v>
      </c>
      <c r="E6" s="83">
        <v>758.5518288508557</v>
      </c>
      <c r="F6" s="84">
        <v>1000</v>
      </c>
      <c r="G6" s="82" t="s">
        <v>19</v>
      </c>
      <c r="H6" s="85" t="s">
        <v>46</v>
      </c>
      <c r="I6" s="19"/>
    </row>
    <row r="7" spans="1:9" ht="14.25" customHeight="1">
      <c r="A7" s="21">
        <v>5</v>
      </c>
      <c r="B7" s="82" t="s">
        <v>59</v>
      </c>
      <c r="C7" s="83">
        <v>5746740.75</v>
      </c>
      <c r="D7" s="84">
        <v>4207802</v>
      </c>
      <c r="E7" s="83">
        <v>1.3657345925497446</v>
      </c>
      <c r="F7" s="84">
        <v>1</v>
      </c>
      <c r="G7" s="82" t="s">
        <v>21</v>
      </c>
      <c r="H7" s="85" t="s">
        <v>48</v>
      </c>
      <c r="I7" s="19"/>
    </row>
    <row r="8" spans="1:9" ht="14.25">
      <c r="A8" s="21">
        <v>6</v>
      </c>
      <c r="B8" s="82" t="s">
        <v>60</v>
      </c>
      <c r="C8" s="83">
        <v>5185715.2801</v>
      </c>
      <c r="D8" s="84">
        <v>3559</v>
      </c>
      <c r="E8" s="83">
        <v>1457.0708851081765</v>
      </c>
      <c r="F8" s="84">
        <v>1000</v>
      </c>
      <c r="G8" s="82" t="s">
        <v>77</v>
      </c>
      <c r="H8" s="85" t="s">
        <v>84</v>
      </c>
      <c r="I8" s="19"/>
    </row>
    <row r="9" spans="1:9" ht="14.25">
      <c r="A9" s="21">
        <v>7</v>
      </c>
      <c r="B9" s="82" t="s">
        <v>63</v>
      </c>
      <c r="C9" s="83">
        <v>4756210.42</v>
      </c>
      <c r="D9" s="84">
        <v>1256</v>
      </c>
      <c r="E9" s="83">
        <v>3786.79173566879</v>
      </c>
      <c r="F9" s="84">
        <v>1000</v>
      </c>
      <c r="G9" s="82" t="s">
        <v>45</v>
      </c>
      <c r="H9" s="85" t="s">
        <v>62</v>
      </c>
      <c r="I9" s="19"/>
    </row>
    <row r="10" spans="1:9" ht="14.25">
      <c r="A10" s="21">
        <v>8</v>
      </c>
      <c r="B10" s="82" t="s">
        <v>76</v>
      </c>
      <c r="C10" s="83">
        <v>4543447.71</v>
      </c>
      <c r="D10" s="84">
        <v>3641</v>
      </c>
      <c r="E10" s="83">
        <v>1247.8571024443834</v>
      </c>
      <c r="F10" s="84">
        <v>1000</v>
      </c>
      <c r="G10" s="82" t="s">
        <v>94</v>
      </c>
      <c r="H10" s="85" t="s">
        <v>75</v>
      </c>
      <c r="I10" s="19"/>
    </row>
    <row r="11" spans="1:9" ht="14.25">
      <c r="A11" s="21">
        <v>9</v>
      </c>
      <c r="B11" s="82" t="s">
        <v>101</v>
      </c>
      <c r="C11" s="83">
        <v>3866933.67</v>
      </c>
      <c r="D11" s="84">
        <v>13750</v>
      </c>
      <c r="E11" s="83">
        <v>281.2315396363636</v>
      </c>
      <c r="F11" s="84">
        <v>100</v>
      </c>
      <c r="G11" s="82" t="s">
        <v>94</v>
      </c>
      <c r="H11" s="85" t="s">
        <v>75</v>
      </c>
      <c r="I11" s="19"/>
    </row>
    <row r="12" spans="1:9" ht="14.25">
      <c r="A12" s="21">
        <v>10</v>
      </c>
      <c r="B12" s="82" t="s">
        <v>61</v>
      </c>
      <c r="C12" s="83">
        <v>3715638.46</v>
      </c>
      <c r="D12" s="84">
        <v>675</v>
      </c>
      <c r="E12" s="83">
        <v>5504.64957037037</v>
      </c>
      <c r="F12" s="84">
        <v>1000</v>
      </c>
      <c r="G12" s="82" t="s">
        <v>18</v>
      </c>
      <c r="H12" s="85" t="s">
        <v>62</v>
      </c>
      <c r="I12" s="19"/>
    </row>
    <row r="13" spans="1:9" ht="14.25">
      <c r="A13" s="21">
        <v>11</v>
      </c>
      <c r="B13" s="82" t="s">
        <v>70</v>
      </c>
      <c r="C13" s="83">
        <v>2233992.92</v>
      </c>
      <c r="D13" s="84">
        <v>1596</v>
      </c>
      <c r="E13" s="83">
        <v>1399.7449373433583</v>
      </c>
      <c r="F13" s="84">
        <v>1000</v>
      </c>
      <c r="G13" s="82" t="s">
        <v>71</v>
      </c>
      <c r="H13" s="85" t="s">
        <v>72</v>
      </c>
      <c r="I13" s="19"/>
    </row>
    <row r="14" spans="1:9" ht="14.25">
      <c r="A14" s="21">
        <v>12</v>
      </c>
      <c r="B14" s="82" t="s">
        <v>81</v>
      </c>
      <c r="C14" s="83">
        <v>1497310.74</v>
      </c>
      <c r="D14" s="84">
        <v>531</v>
      </c>
      <c r="E14" s="83">
        <v>2819.7942372881357</v>
      </c>
      <c r="F14" s="84">
        <v>1000</v>
      </c>
      <c r="G14" s="82" t="s">
        <v>19</v>
      </c>
      <c r="H14" s="85" t="s">
        <v>46</v>
      </c>
      <c r="I14" s="19"/>
    </row>
    <row r="15" spans="1:9" ht="14.25">
      <c r="A15" s="21">
        <v>13</v>
      </c>
      <c r="B15" s="82" t="s">
        <v>80</v>
      </c>
      <c r="C15" s="83">
        <v>1358412.45</v>
      </c>
      <c r="D15" s="84">
        <v>366</v>
      </c>
      <c r="E15" s="83">
        <v>3711.509426229508</v>
      </c>
      <c r="F15" s="84">
        <v>1000</v>
      </c>
      <c r="G15" s="82" t="s">
        <v>19</v>
      </c>
      <c r="H15" s="85" t="s">
        <v>46</v>
      </c>
      <c r="I15" s="19"/>
    </row>
    <row r="16" spans="1:9" ht="14.25">
      <c r="A16" s="21">
        <v>14</v>
      </c>
      <c r="B16" s="82" t="s">
        <v>119</v>
      </c>
      <c r="C16" s="83">
        <v>1241966.19</v>
      </c>
      <c r="D16" s="84">
        <v>22481</v>
      </c>
      <c r="E16" s="83">
        <v>55.24514879231351</v>
      </c>
      <c r="F16" s="84">
        <v>100</v>
      </c>
      <c r="G16" s="82" t="s">
        <v>120</v>
      </c>
      <c r="H16" s="85" t="s">
        <v>121</v>
      </c>
      <c r="I16" s="19"/>
    </row>
    <row r="17" spans="1:9" ht="14.25">
      <c r="A17" s="21">
        <v>15</v>
      </c>
      <c r="B17" s="82" t="s">
        <v>117</v>
      </c>
      <c r="C17" s="83">
        <v>1039830.7201</v>
      </c>
      <c r="D17" s="84">
        <v>953</v>
      </c>
      <c r="E17" s="83">
        <v>1091.1130326337882</v>
      </c>
      <c r="F17" s="84">
        <v>1000</v>
      </c>
      <c r="G17" s="82" t="s">
        <v>22</v>
      </c>
      <c r="H17" s="85" t="s">
        <v>35</v>
      </c>
      <c r="I17" s="19"/>
    </row>
    <row r="18" spans="1:9" ht="14.25">
      <c r="A18" s="21">
        <v>16</v>
      </c>
      <c r="B18" s="82" t="s">
        <v>23</v>
      </c>
      <c r="C18" s="83">
        <v>899234.22</v>
      </c>
      <c r="D18" s="84">
        <v>7931</v>
      </c>
      <c r="E18" s="83">
        <v>113.38219896608246</v>
      </c>
      <c r="F18" s="84">
        <v>100</v>
      </c>
      <c r="G18" s="82" t="s">
        <v>47</v>
      </c>
      <c r="H18" s="85" t="s">
        <v>97</v>
      </c>
      <c r="I18" s="19"/>
    </row>
    <row r="19" spans="1:8" ht="15" customHeight="1" thickBot="1">
      <c r="A19" s="178" t="s">
        <v>49</v>
      </c>
      <c r="B19" s="179"/>
      <c r="C19" s="97">
        <f>SUM(C3:C18)</f>
        <v>105004679.18019998</v>
      </c>
      <c r="D19" s="98">
        <f>SUM(D3:D18)</f>
        <v>4326047</v>
      </c>
      <c r="E19" s="57" t="s">
        <v>50</v>
      </c>
      <c r="F19" s="57" t="s">
        <v>50</v>
      </c>
      <c r="G19" s="57" t="s">
        <v>50</v>
      </c>
      <c r="H19" s="57" t="s">
        <v>50</v>
      </c>
    </row>
    <row r="20" spans="1:8" ht="15" customHeight="1">
      <c r="A20" s="181" t="s">
        <v>95</v>
      </c>
      <c r="B20" s="181"/>
      <c r="C20" s="181"/>
      <c r="D20" s="181"/>
      <c r="E20" s="181"/>
      <c r="F20" s="181"/>
      <c r="G20" s="181"/>
      <c r="H20" s="181"/>
    </row>
    <row r="21" spans="1:8" ht="15" customHeight="1" thickBot="1">
      <c r="A21" s="180"/>
      <c r="B21" s="180"/>
      <c r="C21" s="180"/>
      <c r="D21" s="180"/>
      <c r="E21" s="180"/>
      <c r="F21" s="180"/>
      <c r="G21" s="180"/>
      <c r="H21" s="180"/>
    </row>
    <row r="23" spans="2:4" ht="14.25">
      <c r="B23" s="20" t="s">
        <v>55</v>
      </c>
      <c r="C23" s="23">
        <f>C19-SUM(C3:C13)</f>
        <v>6036754.320099995</v>
      </c>
      <c r="D23" s="130">
        <f>C23/$C$19</f>
        <v>0.05749033630911092</v>
      </c>
    </row>
    <row r="24" spans="2:8" ht="14.25">
      <c r="B24" s="82" t="str">
        <f aca="true" t="shared" si="0" ref="B24:C32">B3</f>
        <v>КІНТО-Класичний</v>
      </c>
      <c r="C24" s="83">
        <f t="shared" si="0"/>
        <v>29769590.32</v>
      </c>
      <c r="D24" s="130">
        <f>C24/$C$19</f>
        <v>0.2835072736988415</v>
      </c>
      <c r="H24" s="19"/>
    </row>
    <row r="25" spans="2:8" ht="14.25">
      <c r="B25" s="82" t="str">
        <f t="shared" si="0"/>
        <v>ОТП Класичний</v>
      </c>
      <c r="C25" s="83">
        <f t="shared" si="0"/>
        <v>25013119.58</v>
      </c>
      <c r="D25" s="130">
        <f aca="true" t="shared" si="1" ref="D25:D33">C25/$C$19</f>
        <v>0.23820957099516143</v>
      </c>
      <c r="H25" s="19"/>
    </row>
    <row r="26" spans="2:8" ht="14.25">
      <c r="B26" s="82" t="str">
        <f t="shared" si="0"/>
        <v>УНIВЕР.УА/Михайло Грушевський: Фонд Державних Паперiв</v>
      </c>
      <c r="C26" s="83">
        <f t="shared" si="0"/>
        <v>7931581.79</v>
      </c>
      <c r="D26" s="130">
        <f t="shared" si="1"/>
        <v>0.07553550805472681</v>
      </c>
      <c r="H26" s="19"/>
    </row>
    <row r="27" spans="2:8" ht="14.25">
      <c r="B27" s="82" t="str">
        <f t="shared" si="0"/>
        <v>УНІВЕР.УА/Ярослав Мудрий: Фонд Акцiй</v>
      </c>
      <c r="C27" s="83">
        <f t="shared" si="0"/>
        <v>6204953.96</v>
      </c>
      <c r="D27" s="130">
        <f t="shared" si="1"/>
        <v>0.05909216625814925</v>
      </c>
      <c r="H27" s="19"/>
    </row>
    <row r="28" spans="2:8" ht="14.25">
      <c r="B28" s="82" t="str">
        <f t="shared" si="0"/>
        <v>ОТП Фонд Акцій</v>
      </c>
      <c r="C28" s="83">
        <f t="shared" si="0"/>
        <v>5746740.75</v>
      </c>
      <c r="D28" s="130">
        <f t="shared" si="1"/>
        <v>0.05472842538890994</v>
      </c>
      <c r="H28" s="19"/>
    </row>
    <row r="29" spans="2:8" ht="14.25">
      <c r="B29" s="82" t="str">
        <f t="shared" si="0"/>
        <v>Софіївський</v>
      </c>
      <c r="C29" s="83">
        <f t="shared" si="0"/>
        <v>5185715.2801</v>
      </c>
      <c r="D29" s="130">
        <f t="shared" si="1"/>
        <v>0.04938556377283647</v>
      </c>
      <c r="H29" s="19"/>
    </row>
    <row r="30" spans="2:8" ht="14.25">
      <c r="B30" s="82" t="str">
        <f t="shared" si="0"/>
        <v>Альтус-Депозит</v>
      </c>
      <c r="C30" s="83">
        <f t="shared" si="0"/>
        <v>4756210.42</v>
      </c>
      <c r="D30" s="130">
        <f t="shared" si="1"/>
        <v>0.045295223576063706</v>
      </c>
      <c r="H30" s="19"/>
    </row>
    <row r="31" spans="2:8" ht="14.25">
      <c r="B31" s="82" t="str">
        <f t="shared" si="0"/>
        <v>КІНТО-Еквіті</v>
      </c>
      <c r="C31" s="83">
        <f t="shared" si="0"/>
        <v>4543447.71</v>
      </c>
      <c r="D31" s="130">
        <f t="shared" si="1"/>
        <v>0.043269002348008956</v>
      </c>
      <c r="H31" s="19"/>
    </row>
    <row r="32" spans="2:4" ht="14.25">
      <c r="B32" s="82" t="str">
        <f t="shared" si="0"/>
        <v>КІНТО-Казначейський</v>
      </c>
      <c r="C32" s="83">
        <f t="shared" si="0"/>
        <v>3866933.67</v>
      </c>
      <c r="D32" s="130">
        <f t="shared" si="1"/>
        <v>0.03682629860107378</v>
      </c>
    </row>
    <row r="33" spans="2:4" ht="14.25">
      <c r="B33" s="82" t="str">
        <f>B13</f>
        <v>ВСІ</v>
      </c>
      <c r="C33" s="83">
        <f>C13</f>
        <v>2233992.92</v>
      </c>
      <c r="D33" s="130">
        <f t="shared" si="1"/>
        <v>0.02127517494878694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3" t="s">
        <v>109</v>
      </c>
      <c r="B1" s="183"/>
      <c r="C1" s="183"/>
      <c r="D1" s="183"/>
      <c r="E1" s="183"/>
      <c r="F1" s="183"/>
      <c r="G1" s="183"/>
      <c r="H1" s="183"/>
      <c r="I1" s="183"/>
      <c r="J1" s="100"/>
    </row>
    <row r="2" spans="1:11" s="20" customFormat="1" ht="15.75" customHeight="1" thickBot="1">
      <c r="A2" s="184" t="s">
        <v>41</v>
      </c>
      <c r="B2" s="101"/>
      <c r="C2" s="102"/>
      <c r="D2" s="103"/>
      <c r="E2" s="186" t="s">
        <v>68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4" t="s">
        <v>25</v>
      </c>
      <c r="C3" s="26" t="s">
        <v>13</v>
      </c>
      <c r="D3" s="26" t="s">
        <v>14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0" customFormat="1" ht="14.25" collapsed="1">
      <c r="A4" s="21">
        <v>1</v>
      </c>
      <c r="B4" s="151" t="s">
        <v>74</v>
      </c>
      <c r="C4" s="152">
        <v>38118</v>
      </c>
      <c r="D4" s="152">
        <v>38182</v>
      </c>
      <c r="E4" s="153">
        <v>0.007534617945472721</v>
      </c>
      <c r="F4" s="153">
        <v>0.036485701177088714</v>
      </c>
      <c r="G4" s="153">
        <v>0.03970869118990361</v>
      </c>
      <c r="H4" s="153">
        <v>0.031759479562853965</v>
      </c>
      <c r="I4" s="153">
        <v>0.043833337724459076</v>
      </c>
      <c r="J4" s="154">
        <v>5.492822316248914</v>
      </c>
      <c r="K4" s="123">
        <v>0.12155767564701403</v>
      </c>
    </row>
    <row r="5" spans="1:11" s="20" customFormat="1" ht="14.25" collapsed="1">
      <c r="A5" s="21">
        <v>2</v>
      </c>
      <c r="B5" s="151" t="s">
        <v>61</v>
      </c>
      <c r="C5" s="152">
        <v>38828</v>
      </c>
      <c r="D5" s="152">
        <v>39028</v>
      </c>
      <c r="E5" s="153">
        <v>0.005444043219552608</v>
      </c>
      <c r="F5" s="153">
        <v>0.012419165540199062</v>
      </c>
      <c r="G5" s="153">
        <v>0.03814747397836693</v>
      </c>
      <c r="H5" s="153">
        <v>0.0888227002743951</v>
      </c>
      <c r="I5" s="153">
        <v>0.07025869915628902</v>
      </c>
      <c r="J5" s="154">
        <v>4.504649570370272</v>
      </c>
      <c r="K5" s="124">
        <v>0.12966769985165527</v>
      </c>
    </row>
    <row r="6" spans="1:11" s="20" customFormat="1" ht="14.25" collapsed="1">
      <c r="A6" s="21">
        <v>3</v>
      </c>
      <c r="B6" s="151" t="s">
        <v>81</v>
      </c>
      <c r="C6" s="152">
        <v>38919</v>
      </c>
      <c r="D6" s="152">
        <v>39092</v>
      </c>
      <c r="E6" s="153">
        <v>0.009258843277418771</v>
      </c>
      <c r="F6" s="153">
        <v>0.019984788783649954</v>
      </c>
      <c r="G6" s="153">
        <v>-0.021200220982374174</v>
      </c>
      <c r="H6" s="153">
        <v>-0.021496340094970146</v>
      </c>
      <c r="I6" s="153">
        <v>-0.02090363960401409</v>
      </c>
      <c r="J6" s="154">
        <v>1.819794237287863</v>
      </c>
      <c r="K6" s="124">
        <v>0.0779338197050965</v>
      </c>
    </row>
    <row r="7" spans="1:11" s="20" customFormat="1" ht="14.25" collapsed="1">
      <c r="A7" s="21">
        <v>4</v>
      </c>
      <c r="B7" s="151" t="s">
        <v>78</v>
      </c>
      <c r="C7" s="152">
        <v>38919</v>
      </c>
      <c r="D7" s="152">
        <v>39092</v>
      </c>
      <c r="E7" s="153">
        <v>-0.043603959936278636</v>
      </c>
      <c r="F7" s="153">
        <v>-0.02639199192128039</v>
      </c>
      <c r="G7" s="153">
        <v>0.07121990890317242</v>
      </c>
      <c r="H7" s="153">
        <v>0.027325693973222043</v>
      </c>
      <c r="I7" s="153">
        <v>0.06850037680582077</v>
      </c>
      <c r="J7" s="154">
        <v>-0.2414481711491142</v>
      </c>
      <c r="K7" s="124">
        <v>-0.019806306488394654</v>
      </c>
    </row>
    <row r="8" spans="1:11" s="20" customFormat="1" ht="14.25" collapsed="1">
      <c r="A8" s="21">
        <v>5</v>
      </c>
      <c r="B8" s="151" t="s">
        <v>20</v>
      </c>
      <c r="C8" s="152">
        <v>39413</v>
      </c>
      <c r="D8" s="152">
        <v>39589</v>
      </c>
      <c r="E8" s="153">
        <v>0.008174318305457007</v>
      </c>
      <c r="F8" s="153" t="s">
        <v>118</v>
      </c>
      <c r="G8" s="153">
        <v>0.08184027319734644</v>
      </c>
      <c r="H8" s="153">
        <v>0.14047639287135216</v>
      </c>
      <c r="I8" s="153">
        <v>0.10946029673721647</v>
      </c>
      <c r="J8" s="154">
        <v>3.4499412168644117</v>
      </c>
      <c r="K8" s="124">
        <v>0.1273741046241521</v>
      </c>
    </row>
    <row r="9" spans="1:11" s="20" customFormat="1" ht="14.25" collapsed="1">
      <c r="A9" s="21">
        <v>6</v>
      </c>
      <c r="B9" s="151" t="s">
        <v>117</v>
      </c>
      <c r="C9" s="152">
        <v>39429</v>
      </c>
      <c r="D9" s="152">
        <v>39618</v>
      </c>
      <c r="E9" s="153">
        <v>0.004208657268375271</v>
      </c>
      <c r="F9" s="153">
        <v>0.010071164977393243</v>
      </c>
      <c r="G9" s="153">
        <v>-0.0013653941591464935</v>
      </c>
      <c r="H9" s="153">
        <v>-0.04206719872342124</v>
      </c>
      <c r="I9" s="153">
        <v>-0.03999569247951085</v>
      </c>
      <c r="J9" s="154">
        <v>0.09111303263383808</v>
      </c>
      <c r="K9" s="124">
        <v>0.007072586465125097</v>
      </c>
    </row>
    <row r="10" spans="1:11" s="20" customFormat="1" ht="14.25" collapsed="1">
      <c r="A10" s="21">
        <v>7</v>
      </c>
      <c r="B10" s="151" t="s">
        <v>23</v>
      </c>
      <c r="C10" s="152">
        <v>39560</v>
      </c>
      <c r="D10" s="152">
        <v>39770</v>
      </c>
      <c r="E10" s="153">
        <v>0.03229963533268565</v>
      </c>
      <c r="F10" s="153">
        <v>0.027774915822031954</v>
      </c>
      <c r="G10" s="153">
        <v>0.11348323622468182</v>
      </c>
      <c r="H10" s="153">
        <v>0.11721169189067338</v>
      </c>
      <c r="I10" s="153">
        <v>0.08731649447323342</v>
      </c>
      <c r="J10" s="154">
        <v>0.1338219896609103</v>
      </c>
      <c r="K10" s="124">
        <v>0.01055992415684126</v>
      </c>
    </row>
    <row r="11" spans="1:11" s="20" customFormat="1" ht="14.25" collapsed="1">
      <c r="A11" s="21">
        <v>8</v>
      </c>
      <c r="B11" s="151" t="s">
        <v>76</v>
      </c>
      <c r="C11" s="152">
        <v>39884</v>
      </c>
      <c r="D11" s="152">
        <v>40001</v>
      </c>
      <c r="E11" s="153">
        <v>0.007502417289889873</v>
      </c>
      <c r="F11" s="153">
        <v>0.08369940892026473</v>
      </c>
      <c r="G11" s="153">
        <v>0.05232141019942804</v>
      </c>
      <c r="H11" s="153">
        <v>0.06431146164191515</v>
      </c>
      <c r="I11" s="153">
        <v>0.06846997046736636</v>
      </c>
      <c r="J11" s="154">
        <v>0.24785710244439518</v>
      </c>
      <c r="K11" s="124">
        <v>0.01974752993437412</v>
      </c>
    </row>
    <row r="12" spans="1:11" s="20" customFormat="1" ht="14.25" collapsed="1">
      <c r="A12" s="21">
        <v>9</v>
      </c>
      <c r="B12" s="151" t="s">
        <v>119</v>
      </c>
      <c r="C12" s="152">
        <v>40031</v>
      </c>
      <c r="D12" s="152">
        <v>40129</v>
      </c>
      <c r="E12" s="153" t="s">
        <v>118</v>
      </c>
      <c r="F12" s="153">
        <v>0.014920856113712855</v>
      </c>
      <c r="G12" s="153">
        <v>-0.02774634374245344</v>
      </c>
      <c r="H12" s="153">
        <v>-0.16403790389581063</v>
      </c>
      <c r="I12" s="153" t="s">
        <v>118</v>
      </c>
      <c r="J12" s="154">
        <v>-0.44754851207687685</v>
      </c>
      <c r="K12" s="124">
        <v>-0.05264293371372575</v>
      </c>
    </row>
    <row r="13" spans="1:11" s="20" customFormat="1" ht="14.25">
      <c r="A13" s="21">
        <v>10</v>
      </c>
      <c r="B13" s="151" t="s">
        <v>59</v>
      </c>
      <c r="C13" s="152">
        <v>40253</v>
      </c>
      <c r="D13" s="152">
        <v>40366</v>
      </c>
      <c r="E13" s="153">
        <v>0.05590887091077157</v>
      </c>
      <c r="F13" s="153">
        <v>0.02460873425531962</v>
      </c>
      <c r="G13" s="153">
        <v>0.01999894190413798</v>
      </c>
      <c r="H13" s="153">
        <v>-0.0483153231157436</v>
      </c>
      <c r="I13" s="153">
        <v>-0.039189853068241964</v>
      </c>
      <c r="J13" s="154">
        <v>0.36573459254973284</v>
      </c>
      <c r="K13" s="124">
        <v>0.030653572866869316</v>
      </c>
    </row>
    <row r="14" spans="1:11" s="20" customFormat="1" ht="14.25" collapsed="1">
      <c r="A14" s="21">
        <v>11</v>
      </c>
      <c r="B14" s="151" t="s">
        <v>60</v>
      </c>
      <c r="C14" s="152">
        <v>40114</v>
      </c>
      <c r="D14" s="152">
        <v>40401</v>
      </c>
      <c r="E14" s="153">
        <v>0.02953046997304143</v>
      </c>
      <c r="F14" s="153">
        <v>0.0285384576508656</v>
      </c>
      <c r="G14" s="153">
        <v>0.027892777511343336</v>
      </c>
      <c r="H14" s="153">
        <v>0.0337704765788549</v>
      </c>
      <c r="I14" s="153">
        <v>0.023753982239757665</v>
      </c>
      <c r="J14" s="154">
        <v>0.4570708851081857</v>
      </c>
      <c r="K14" s="124">
        <v>0.03749158527804175</v>
      </c>
    </row>
    <row r="15" spans="1:11" s="20" customFormat="1" ht="14.25">
      <c r="A15" s="21">
        <v>12</v>
      </c>
      <c r="B15" s="151" t="s">
        <v>63</v>
      </c>
      <c r="C15" s="152">
        <v>40226</v>
      </c>
      <c r="D15" s="152">
        <v>40430</v>
      </c>
      <c r="E15" s="153">
        <v>0.005042788289654654</v>
      </c>
      <c r="F15" s="153">
        <v>0.017067076057520003</v>
      </c>
      <c r="G15" s="153">
        <v>0.04616408771278602</v>
      </c>
      <c r="H15" s="153">
        <v>0.10190579311790438</v>
      </c>
      <c r="I15" s="153">
        <v>0.10228553754114222</v>
      </c>
      <c r="J15" s="154">
        <v>2.786791735668782</v>
      </c>
      <c r="K15" s="124">
        <v>0.14020801568237284</v>
      </c>
    </row>
    <row r="16" spans="1:11" s="20" customFormat="1" ht="14.25">
      <c r="A16" s="21">
        <v>13</v>
      </c>
      <c r="B16" s="151" t="s">
        <v>80</v>
      </c>
      <c r="C16" s="152">
        <v>40427</v>
      </c>
      <c r="D16" s="152">
        <v>40543</v>
      </c>
      <c r="E16" s="153">
        <v>0.006081217887418555</v>
      </c>
      <c r="F16" s="153">
        <v>0.027109654557006868</v>
      </c>
      <c r="G16" s="153">
        <v>0.10954961421925202</v>
      </c>
      <c r="H16" s="153">
        <v>0.166532384424819</v>
      </c>
      <c r="I16" s="153">
        <v>0.14644302264145326</v>
      </c>
      <c r="J16" s="154">
        <v>2.7115094262292074</v>
      </c>
      <c r="K16" s="124">
        <v>0.1425910721840753</v>
      </c>
    </row>
    <row r="17" spans="1:11" s="20" customFormat="1" ht="14.25">
      <c r="A17" s="21">
        <v>14</v>
      </c>
      <c r="B17" s="151" t="s">
        <v>70</v>
      </c>
      <c r="C17" s="152">
        <v>40444</v>
      </c>
      <c r="D17" s="152">
        <v>40638</v>
      </c>
      <c r="E17" s="153">
        <v>0.0013330929078427811</v>
      </c>
      <c r="F17" s="153">
        <v>0.018845513831840632</v>
      </c>
      <c r="G17" s="153">
        <v>0.040852332004258196</v>
      </c>
      <c r="H17" s="153">
        <v>0.0834532303419917</v>
      </c>
      <c r="I17" s="153">
        <v>0.11388388935163074</v>
      </c>
      <c r="J17" s="154">
        <v>0.3997449373433519</v>
      </c>
      <c r="K17" s="124">
        <v>0.035734018916797394</v>
      </c>
    </row>
    <row r="18" spans="1:11" s="20" customFormat="1" ht="14.25">
      <c r="A18" s="21">
        <v>15</v>
      </c>
      <c r="B18" s="151" t="s">
        <v>79</v>
      </c>
      <c r="C18" s="152">
        <v>40427</v>
      </c>
      <c r="D18" s="152">
        <v>40708</v>
      </c>
      <c r="E18" s="153">
        <v>0.0064242283396620525</v>
      </c>
      <c r="F18" s="153">
        <v>0.029262308921776725</v>
      </c>
      <c r="G18" s="153">
        <v>0.10468405457590602</v>
      </c>
      <c r="H18" s="153">
        <v>0.1727439095414509</v>
      </c>
      <c r="I18" s="153">
        <v>0.17586714621699873</v>
      </c>
      <c r="J18" s="154">
        <v>3.2757853315361825</v>
      </c>
      <c r="K18" s="124">
        <v>0.16742051474305364</v>
      </c>
    </row>
    <row r="19" spans="1:11" s="20" customFormat="1" ht="14.25" collapsed="1">
      <c r="A19" s="21">
        <v>16</v>
      </c>
      <c r="B19" s="151" t="s">
        <v>101</v>
      </c>
      <c r="C19" s="152">
        <v>41026</v>
      </c>
      <c r="D19" s="152">
        <v>41242</v>
      </c>
      <c r="E19" s="153">
        <v>0.002295556566482837</v>
      </c>
      <c r="F19" s="153">
        <v>0.003531869700334145</v>
      </c>
      <c r="G19" s="153">
        <v>0.05167577902478859</v>
      </c>
      <c r="H19" s="153">
        <v>0.17511415222662485</v>
      </c>
      <c r="I19" s="153">
        <v>0.2053627633878834</v>
      </c>
      <c r="J19" s="154">
        <v>1.812315396363613</v>
      </c>
      <c r="K19" s="124">
        <v>0.13940068473986122</v>
      </c>
    </row>
    <row r="20" spans="1:12" s="20" customFormat="1" ht="15.75" thickBot="1">
      <c r="A20" s="150"/>
      <c r="B20" s="155" t="s">
        <v>102</v>
      </c>
      <c r="C20" s="156" t="s">
        <v>50</v>
      </c>
      <c r="D20" s="156" t="s">
        <v>50</v>
      </c>
      <c r="E20" s="157">
        <f>AVERAGE(E4:E19)</f>
        <v>0.009162319838496476</v>
      </c>
      <c r="F20" s="157">
        <f>AVERAGE(F4:F19)</f>
        <v>0.021861841625848248</v>
      </c>
      <c r="G20" s="157">
        <f>AVERAGE(G4:G19)</f>
        <v>0.04670166386008733</v>
      </c>
      <c r="H20" s="157">
        <f>AVERAGE(H4:H19)</f>
        <v>0.057969412538506994</v>
      </c>
      <c r="I20" s="157">
        <f>AVERAGE(I4:I19)</f>
        <v>0.07435642210609895</v>
      </c>
      <c r="J20" s="156" t="s">
        <v>50</v>
      </c>
      <c r="K20" s="157">
        <f>AVERAGE(K4:K19)</f>
        <v>0.06968522278707559</v>
      </c>
      <c r="L20" s="158"/>
    </row>
    <row r="21" spans="1:11" s="20" customFormat="1" ht="14.25">
      <c r="A21" s="187" t="s">
        <v>91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s="20" customFormat="1" ht="15" collapsed="1" thickBot="1">
      <c r="A22" s="182"/>
      <c r="B22" s="182"/>
      <c r="C22" s="182"/>
      <c r="D22" s="182"/>
      <c r="E22" s="182"/>
      <c r="F22" s="182"/>
      <c r="G22" s="182"/>
      <c r="H22" s="182"/>
      <c r="I22" s="169"/>
      <c r="J22" s="169"/>
      <c r="K22" s="169"/>
    </row>
    <row r="23" spans="5:10" s="20" customFormat="1" ht="14.25" collapsed="1">
      <c r="E23" s="107"/>
      <c r="J23" s="19"/>
    </row>
    <row r="24" spans="5:10" s="20" customFormat="1" ht="14.25" collapsed="1">
      <c r="E24" s="108"/>
      <c r="J24" s="19"/>
    </row>
    <row r="25" spans="5:10" s="20" customFormat="1" ht="14.25">
      <c r="E25" s="107"/>
      <c r="F25" s="107"/>
      <c r="J25" s="19"/>
    </row>
    <row r="26" spans="5:10" s="20" customFormat="1" ht="14.25" collapsed="1">
      <c r="E26" s="108"/>
      <c r="I26" s="108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9" t="s">
        <v>110</v>
      </c>
      <c r="B1" s="189"/>
      <c r="C1" s="189"/>
      <c r="D1" s="189"/>
      <c r="E1" s="189"/>
      <c r="F1" s="189"/>
      <c r="G1" s="189"/>
    </row>
    <row r="2" spans="1:7" ht="15.75" thickBot="1">
      <c r="A2" s="184" t="s">
        <v>41</v>
      </c>
      <c r="B2" s="89"/>
      <c r="C2" s="190" t="s">
        <v>26</v>
      </c>
      <c r="D2" s="191"/>
      <c r="E2" s="190" t="s">
        <v>27</v>
      </c>
      <c r="F2" s="191"/>
      <c r="G2" s="90"/>
    </row>
    <row r="3" spans="1:7" ht="45.75" thickBot="1">
      <c r="A3" s="185"/>
      <c r="B3" s="42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8" ht="15" customHeight="1">
      <c r="A4" s="21">
        <v>1</v>
      </c>
      <c r="B4" s="37" t="s">
        <v>20</v>
      </c>
      <c r="C4" s="38">
        <v>2334.702209999997</v>
      </c>
      <c r="D4" s="95">
        <v>0.10294819836451388</v>
      </c>
      <c r="E4" s="39">
        <v>483</v>
      </c>
      <c r="F4" s="95">
        <v>0.09400544959128065</v>
      </c>
      <c r="G4" s="40">
        <v>2142.791831344024</v>
      </c>
      <c r="H4" s="54"/>
    </row>
    <row r="5" spans="1:8" ht="14.25" customHeight="1">
      <c r="A5" s="21">
        <v>2</v>
      </c>
      <c r="B5" s="37" t="s">
        <v>78</v>
      </c>
      <c r="C5" s="38">
        <v>338.92242999999974</v>
      </c>
      <c r="D5" s="95">
        <v>0.05777712381303885</v>
      </c>
      <c r="E5" s="39">
        <v>784</v>
      </c>
      <c r="F5" s="95">
        <v>0.10600324499729584</v>
      </c>
      <c r="G5" s="40">
        <v>635.9990023756197</v>
      </c>
      <c r="H5" s="54"/>
    </row>
    <row r="6" spans="1:7" ht="14.25">
      <c r="A6" s="21">
        <v>3</v>
      </c>
      <c r="B6" s="37" t="s">
        <v>101</v>
      </c>
      <c r="C6" s="38">
        <v>212.8435</v>
      </c>
      <c r="D6" s="95">
        <v>0.05824801526449469</v>
      </c>
      <c r="E6" s="39">
        <v>727</v>
      </c>
      <c r="F6" s="95">
        <v>0.05582431083467711</v>
      </c>
      <c r="G6" s="40">
        <v>203.86514806355382</v>
      </c>
    </row>
    <row r="7" spans="1:7" ht="14.25">
      <c r="A7" s="21">
        <v>4</v>
      </c>
      <c r="B7" s="37" t="s">
        <v>70</v>
      </c>
      <c r="C7" s="38">
        <v>202.87119999999996</v>
      </c>
      <c r="D7" s="95">
        <v>0.09988136013827864</v>
      </c>
      <c r="E7" s="39">
        <v>143</v>
      </c>
      <c r="F7" s="95">
        <v>0.09841706813489333</v>
      </c>
      <c r="G7" s="40">
        <v>199.49144041293863</v>
      </c>
    </row>
    <row r="8" spans="1:7" ht="14.25">
      <c r="A8" s="21">
        <v>5</v>
      </c>
      <c r="B8" s="37" t="s">
        <v>59</v>
      </c>
      <c r="C8" s="38">
        <v>314.00696999999974</v>
      </c>
      <c r="D8" s="95">
        <v>0.05779907183303941</v>
      </c>
      <c r="E8" s="39">
        <v>7519</v>
      </c>
      <c r="F8" s="95">
        <v>0.001790117475417728</v>
      </c>
      <c r="G8" s="40">
        <v>9.312194509377449</v>
      </c>
    </row>
    <row r="9" spans="1:7" ht="14.25">
      <c r="A9" s="21">
        <v>6</v>
      </c>
      <c r="B9" s="37" t="s">
        <v>79</v>
      </c>
      <c r="C9" s="38">
        <v>50.62904000000004</v>
      </c>
      <c r="D9" s="95">
        <v>0.006424228339650943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23</v>
      </c>
      <c r="C10" s="38">
        <v>28.136150000000022</v>
      </c>
      <c r="D10" s="95">
        <v>0.032299635332678475</v>
      </c>
      <c r="E10" s="39">
        <v>0</v>
      </c>
      <c r="F10" s="95">
        <v>0</v>
      </c>
      <c r="G10" s="40">
        <v>0</v>
      </c>
      <c r="H10" s="54"/>
    </row>
    <row r="11" spans="1:8" ht="14.25">
      <c r="A11" s="21">
        <v>8</v>
      </c>
      <c r="B11" s="37" t="s">
        <v>63</v>
      </c>
      <c r="C11" s="38">
        <v>23.86421999999974</v>
      </c>
      <c r="D11" s="95">
        <v>0.005042788289664805</v>
      </c>
      <c r="E11" s="39">
        <v>0</v>
      </c>
      <c r="F11" s="95">
        <v>0</v>
      </c>
      <c r="G11" s="40">
        <v>0</v>
      </c>
      <c r="H11" s="54"/>
    </row>
    <row r="12" spans="1:7" ht="14.25">
      <c r="A12" s="21">
        <v>9</v>
      </c>
      <c r="B12" s="37" t="s">
        <v>61</v>
      </c>
      <c r="C12" s="38">
        <v>20.118569999999835</v>
      </c>
      <c r="D12" s="95">
        <v>0.005444043219586037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80</v>
      </c>
      <c r="C13" s="38">
        <v>8.210869999999879</v>
      </c>
      <c r="D13" s="95">
        <v>0.006081217887480089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117</v>
      </c>
      <c r="C14" s="38">
        <v>4.357950000000069</v>
      </c>
      <c r="D14" s="95">
        <v>0.0042086572682922445</v>
      </c>
      <c r="E14" s="39">
        <v>0</v>
      </c>
      <c r="F14" s="95">
        <v>0</v>
      </c>
      <c r="G14" s="40">
        <v>0</v>
      </c>
    </row>
    <row r="15" spans="1:7" ht="14.25">
      <c r="A15" s="21">
        <v>12</v>
      </c>
      <c r="B15" s="37" t="s">
        <v>60</v>
      </c>
      <c r="C15" s="38">
        <v>141.66774000000024</v>
      </c>
      <c r="D15" s="95">
        <v>0.02808612307353305</v>
      </c>
      <c r="E15" s="39">
        <v>-5</v>
      </c>
      <c r="F15" s="95">
        <v>-0.0014029180695847362</v>
      </c>
      <c r="G15" s="40">
        <v>-7.149239211700163</v>
      </c>
    </row>
    <row r="16" spans="1:7" ht="14.25">
      <c r="A16" s="21">
        <v>13</v>
      </c>
      <c r="B16" s="37" t="s">
        <v>81</v>
      </c>
      <c r="C16" s="38">
        <v>-3.027370000000112</v>
      </c>
      <c r="D16" s="95">
        <v>-0.002017791842933398</v>
      </c>
      <c r="E16" s="39">
        <v>-6</v>
      </c>
      <c r="F16" s="95">
        <v>-0.0111731843575419</v>
      </c>
      <c r="G16" s="40">
        <v>-16.763554301675963</v>
      </c>
    </row>
    <row r="17" spans="1:7" ht="14.25">
      <c r="A17" s="21">
        <v>14</v>
      </c>
      <c r="B17" s="37" t="s">
        <v>76</v>
      </c>
      <c r="C17" s="38">
        <v>-2.0853700000001116</v>
      </c>
      <c r="D17" s="95">
        <v>-0.0004587734734954589</v>
      </c>
      <c r="E17" s="39">
        <v>-29</v>
      </c>
      <c r="F17" s="95">
        <v>-0.00790190735694823</v>
      </c>
      <c r="G17" s="40">
        <v>-35.818437639759615</v>
      </c>
    </row>
    <row r="18" spans="1:7" ht="14.25">
      <c r="A18" s="21">
        <v>15</v>
      </c>
      <c r="B18" s="37" t="s">
        <v>74</v>
      </c>
      <c r="C18" s="38">
        <v>133.0497800000012</v>
      </c>
      <c r="D18" s="95">
        <v>0.004489382956840927</v>
      </c>
      <c r="E18" s="39">
        <v>-139</v>
      </c>
      <c r="F18" s="95">
        <v>-0.003022461893061384</v>
      </c>
      <c r="G18" s="40">
        <v>-88.8278417704688</v>
      </c>
    </row>
    <row r="19" spans="1:7" ht="14.25">
      <c r="A19" s="21">
        <v>16</v>
      </c>
      <c r="B19" s="37" t="s">
        <v>119</v>
      </c>
      <c r="C19" s="38" t="s">
        <v>118</v>
      </c>
      <c r="D19" s="95" t="s">
        <v>118</v>
      </c>
      <c r="E19" s="39" t="s">
        <v>118</v>
      </c>
      <c r="F19" s="95" t="s">
        <v>118</v>
      </c>
      <c r="G19" s="40" t="s">
        <v>126</v>
      </c>
    </row>
    <row r="20" spans="1:8" ht="15.75" thickBot="1">
      <c r="A20" s="88"/>
      <c r="B20" s="91" t="s">
        <v>49</v>
      </c>
      <c r="C20" s="92">
        <v>3808.2678899999974</v>
      </c>
      <c r="D20" s="96">
        <v>0.03810003533291965</v>
      </c>
      <c r="E20" s="93">
        <v>9477</v>
      </c>
      <c r="F20" s="96">
        <v>0.0022069873260661343</v>
      </c>
      <c r="G20" s="94">
        <v>3042.90054378191</v>
      </c>
      <c r="H20" s="54"/>
    </row>
    <row r="21" spans="1:8" ht="15" customHeight="1" thickBot="1">
      <c r="A21" s="188"/>
      <c r="B21" s="188"/>
      <c r="C21" s="188"/>
      <c r="D21" s="188"/>
      <c r="E21" s="188"/>
      <c r="F21" s="188"/>
      <c r="G21" s="188"/>
      <c r="H21" s="168"/>
    </row>
    <row r="23" ht="14.25">
      <c r="A23" s="29" t="s">
        <v>127</v>
      </c>
    </row>
    <row r="24" ht="14.25">
      <c r="A24" s="29" t="s">
        <v>125</v>
      </c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.75" thickBot="1">
      <c r="B49" s="79"/>
      <c r="C49" s="79"/>
      <c r="D49" s="79"/>
      <c r="E49" s="79"/>
    </row>
    <row r="52" ht="14.25" customHeight="1"/>
    <row r="53" ht="14.25">
      <c r="F53" s="54"/>
    </row>
    <row r="55" ht="14.25">
      <c r="F55"/>
    </row>
    <row r="56" ht="14.25">
      <c r="F56"/>
    </row>
    <row r="57" spans="2:6" ht="30.75" thickBot="1">
      <c r="B57" s="42" t="s">
        <v>25</v>
      </c>
      <c r="C57" s="35" t="s">
        <v>56</v>
      </c>
      <c r="D57" s="35" t="s">
        <v>57</v>
      </c>
      <c r="E57" s="60" t="s">
        <v>53</v>
      </c>
      <c r="F57"/>
    </row>
    <row r="58" spans="2:5" ht="14.25">
      <c r="B58" s="37" t="str">
        <f aca="true" t="shared" si="0" ref="B58:D62">B4</f>
        <v>ОТП Класичний</v>
      </c>
      <c r="C58" s="38">
        <f t="shared" si="0"/>
        <v>2334.702209999997</v>
      </c>
      <c r="D58" s="95">
        <f t="shared" si="0"/>
        <v>0.10294819836451388</v>
      </c>
      <c r="E58" s="40">
        <f>G4</f>
        <v>2142.791831344024</v>
      </c>
    </row>
    <row r="59" spans="2:5" ht="14.25">
      <c r="B59" s="37" t="str">
        <f t="shared" si="0"/>
        <v>УНІВЕР.УА/Ярослав Мудрий: Фонд Акцiй</v>
      </c>
      <c r="C59" s="38">
        <f t="shared" si="0"/>
        <v>338.92242999999974</v>
      </c>
      <c r="D59" s="95">
        <f t="shared" si="0"/>
        <v>0.05777712381303885</v>
      </c>
      <c r="E59" s="40">
        <f>G5</f>
        <v>635.9990023756197</v>
      </c>
    </row>
    <row r="60" spans="2:5" ht="14.25">
      <c r="B60" s="37" t="str">
        <f t="shared" si="0"/>
        <v>КІНТО-Казначейський</v>
      </c>
      <c r="C60" s="38">
        <f t="shared" si="0"/>
        <v>212.8435</v>
      </c>
      <c r="D60" s="95">
        <f t="shared" si="0"/>
        <v>0.05824801526449469</v>
      </c>
      <c r="E60" s="40">
        <f>G6</f>
        <v>203.86514806355382</v>
      </c>
    </row>
    <row r="61" spans="2:5" ht="14.25">
      <c r="B61" s="37" t="str">
        <f t="shared" si="0"/>
        <v>ВСІ</v>
      </c>
      <c r="C61" s="38">
        <f t="shared" si="0"/>
        <v>202.87119999999996</v>
      </c>
      <c r="D61" s="95">
        <f t="shared" si="0"/>
        <v>0.09988136013827864</v>
      </c>
      <c r="E61" s="40">
        <f>G7</f>
        <v>199.49144041293863</v>
      </c>
    </row>
    <row r="62" spans="2:5" ht="14.25">
      <c r="B62" s="126" t="str">
        <f t="shared" si="0"/>
        <v>ОТП Фонд Акцій</v>
      </c>
      <c r="C62" s="127">
        <f t="shared" si="0"/>
        <v>314.00696999999974</v>
      </c>
      <c r="D62" s="128">
        <f t="shared" si="0"/>
        <v>0.05779907183303941</v>
      </c>
      <c r="E62" s="129">
        <f>G8</f>
        <v>9.312194509377449</v>
      </c>
    </row>
    <row r="63" spans="2:5" ht="14.25">
      <c r="B63" s="125" t="str">
        <f aca="true" t="shared" si="1" ref="B63:D66">B14</f>
        <v>ТАСК Ресурс</v>
      </c>
      <c r="C63" s="38">
        <f t="shared" si="1"/>
        <v>4.357950000000069</v>
      </c>
      <c r="D63" s="95">
        <f t="shared" si="1"/>
        <v>0.0042086572682922445</v>
      </c>
      <c r="E63" s="40">
        <f>G14</f>
        <v>0</v>
      </c>
    </row>
    <row r="64" spans="2:5" ht="14.25">
      <c r="B64" s="125" t="str">
        <f t="shared" si="1"/>
        <v>Софіївський</v>
      </c>
      <c r="C64" s="38">
        <f t="shared" si="1"/>
        <v>141.66774000000024</v>
      </c>
      <c r="D64" s="95">
        <f t="shared" si="1"/>
        <v>0.02808612307353305</v>
      </c>
      <c r="E64" s="40">
        <f>G15</f>
        <v>-7.149239211700163</v>
      </c>
    </row>
    <row r="65" spans="2:5" ht="14.25">
      <c r="B65" s="125" t="str">
        <f t="shared" si="1"/>
        <v>УНІВЕР.УА/Володимир Великий: Фонд Збалансований</v>
      </c>
      <c r="C65" s="38">
        <f t="shared" si="1"/>
        <v>-3.027370000000112</v>
      </c>
      <c r="D65" s="95">
        <f t="shared" si="1"/>
        <v>-0.002017791842933398</v>
      </c>
      <c r="E65" s="40">
        <f>G16</f>
        <v>-16.763554301675963</v>
      </c>
    </row>
    <row r="66" spans="2:5" ht="14.25">
      <c r="B66" s="125" t="str">
        <f t="shared" si="1"/>
        <v>КІНТО-Еквіті</v>
      </c>
      <c r="C66" s="38">
        <f t="shared" si="1"/>
        <v>-2.0853700000001116</v>
      </c>
      <c r="D66" s="95">
        <f t="shared" si="1"/>
        <v>-0.0004587734734954589</v>
      </c>
      <c r="E66" s="40">
        <f>G17</f>
        <v>-35.818437639759615</v>
      </c>
    </row>
    <row r="67" spans="2:5" ht="14.25">
      <c r="B67" s="125" t="str">
        <f>B18</f>
        <v>КІНТО-Класичний</v>
      </c>
      <c r="C67" s="38">
        <f>C18</f>
        <v>133.0497800000012</v>
      </c>
      <c r="D67" s="95">
        <f>D18</f>
        <v>0.004489382956840927</v>
      </c>
      <c r="E67" s="40">
        <f>G18</f>
        <v>-88.8278417704688</v>
      </c>
    </row>
    <row r="68" spans="2:5" ht="14.25">
      <c r="B68" s="136" t="s">
        <v>55</v>
      </c>
      <c r="C68" s="137">
        <f>C20-SUM(C58:C67)</f>
        <v>130.95884999999953</v>
      </c>
      <c r="D68" s="138"/>
      <c r="E68" s="137">
        <f>G20-SUM(E58:E67)</f>
        <v>0</v>
      </c>
    </row>
    <row r="69" spans="2:5" ht="15">
      <c r="B69" s="134" t="s">
        <v>49</v>
      </c>
      <c r="C69" s="135">
        <f>SUM(C58:C68)</f>
        <v>3808.2678899999974</v>
      </c>
      <c r="D69" s="135"/>
      <c r="E69" s="135">
        <f>SUM(E58:E68)</f>
        <v>3042.90054378191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14" sqref="A1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85</v>
      </c>
      <c r="C1" s="10"/>
    </row>
    <row r="2" spans="1:3" ht="14.25">
      <c r="A2" s="202" t="s">
        <v>78</v>
      </c>
      <c r="B2" s="203">
        <v>-0.043603959936278636</v>
      </c>
      <c r="C2" s="10"/>
    </row>
    <row r="3" spans="1:3" ht="14.25">
      <c r="A3" s="139" t="s">
        <v>70</v>
      </c>
      <c r="B3" s="146">
        <v>0.0013330929078427811</v>
      </c>
      <c r="C3" s="10"/>
    </row>
    <row r="4" spans="1:3" ht="14.25">
      <c r="A4" s="139" t="s">
        <v>101</v>
      </c>
      <c r="B4" s="146">
        <v>0.002295556566482837</v>
      </c>
      <c r="C4" s="10"/>
    </row>
    <row r="5" spans="1:3" ht="14.25">
      <c r="A5" s="139" t="s">
        <v>117</v>
      </c>
      <c r="B5" s="147">
        <v>0.004208657268375271</v>
      </c>
      <c r="C5" s="10"/>
    </row>
    <row r="6" spans="1:3" ht="14.25">
      <c r="A6" s="139" t="s">
        <v>63</v>
      </c>
      <c r="B6" s="147">
        <v>0.005042788289654654</v>
      </c>
      <c r="C6" s="10"/>
    </row>
    <row r="7" spans="1:3" ht="14.25">
      <c r="A7" s="139" t="s">
        <v>61</v>
      </c>
      <c r="B7" s="147">
        <v>0.005444043219552608</v>
      </c>
      <c r="C7" s="10"/>
    </row>
    <row r="8" spans="1:3" ht="14.25">
      <c r="A8" s="140" t="s">
        <v>80</v>
      </c>
      <c r="B8" s="148">
        <v>0.006081217887418555</v>
      </c>
      <c r="C8" s="10"/>
    </row>
    <row r="9" spans="1:3" ht="14.25">
      <c r="A9" s="139" t="s">
        <v>79</v>
      </c>
      <c r="B9" s="147">
        <v>0.0064242283396620525</v>
      </c>
      <c r="C9" s="10"/>
    </row>
    <row r="10" spans="1:3" ht="14.25">
      <c r="A10" s="139" t="s">
        <v>76</v>
      </c>
      <c r="B10" s="147">
        <v>0.007502417289889873</v>
      </c>
      <c r="C10" s="10"/>
    </row>
    <row r="11" spans="1:3" ht="14.25">
      <c r="A11" s="140" t="s">
        <v>74</v>
      </c>
      <c r="B11" s="148">
        <v>0.007534617945472721</v>
      </c>
      <c r="C11" s="10"/>
    </row>
    <row r="12" spans="1:3" ht="14.25">
      <c r="A12" s="139" t="s">
        <v>20</v>
      </c>
      <c r="B12" s="147">
        <v>0.008174318305457007</v>
      </c>
      <c r="C12" s="10"/>
    </row>
    <row r="13" spans="1:3" ht="14.25">
      <c r="A13" s="139" t="s">
        <v>81</v>
      </c>
      <c r="B13" s="147">
        <v>0.009258843277418771</v>
      </c>
      <c r="C13" s="10"/>
    </row>
    <row r="14" spans="1:3" ht="14.25">
      <c r="A14" s="139" t="s">
        <v>60</v>
      </c>
      <c r="B14" s="147">
        <v>0.02953046997304143</v>
      </c>
      <c r="C14" s="10"/>
    </row>
    <row r="15" spans="1:3" ht="14.25">
      <c r="A15" s="139" t="s">
        <v>23</v>
      </c>
      <c r="B15" s="147">
        <v>0.03229963533268565</v>
      </c>
      <c r="C15" s="10"/>
    </row>
    <row r="16" spans="1:3" ht="14.25">
      <c r="A16" s="139" t="s">
        <v>59</v>
      </c>
      <c r="B16" s="147">
        <v>0.05590887091077157</v>
      </c>
      <c r="C16" s="10"/>
    </row>
    <row r="17" spans="1:3" ht="14.25">
      <c r="A17" s="141" t="s">
        <v>30</v>
      </c>
      <c r="B17" s="146">
        <v>0.009162319838496476</v>
      </c>
      <c r="C17" s="10"/>
    </row>
    <row r="18" spans="1:3" ht="14.25">
      <c r="A18" s="141" t="s">
        <v>1</v>
      </c>
      <c r="B18" s="146">
        <v>0.0023847194515145276</v>
      </c>
      <c r="C18" s="10"/>
    </row>
    <row r="19" spans="1:3" ht="14.25">
      <c r="A19" s="141" t="s">
        <v>0</v>
      </c>
      <c r="B19" s="146">
        <v>-0.00017992083483275856</v>
      </c>
      <c r="C19" s="58"/>
    </row>
    <row r="20" spans="1:3" ht="14.25">
      <c r="A20" s="141" t="s">
        <v>31</v>
      </c>
      <c r="B20" s="146">
        <v>0.006294813057230897</v>
      </c>
      <c r="C20" s="9"/>
    </row>
    <row r="21" spans="1:3" ht="14.25">
      <c r="A21" s="141" t="s">
        <v>32</v>
      </c>
      <c r="B21" s="146">
        <v>0.00657791965097454</v>
      </c>
      <c r="C21" s="74"/>
    </row>
    <row r="22" spans="1:3" ht="14.25">
      <c r="A22" s="141" t="s">
        <v>33</v>
      </c>
      <c r="B22" s="146">
        <v>0.008219178082191782</v>
      </c>
      <c r="C22" s="10"/>
    </row>
    <row r="23" spans="1:3" ht="15" thickBot="1">
      <c r="A23" s="142" t="s">
        <v>104</v>
      </c>
      <c r="B23" s="149">
        <v>-0.0038680359685142607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1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111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1576971.55</v>
      </c>
      <c r="F3" s="113">
        <v>680</v>
      </c>
      <c r="G3" s="112">
        <v>2319.0758088235293</v>
      </c>
      <c r="H3" s="53">
        <v>1000</v>
      </c>
      <c r="I3" s="109" t="s">
        <v>24</v>
      </c>
      <c r="J3" s="114" t="s">
        <v>97</v>
      </c>
    </row>
    <row r="4" spans="1:10" ht="14.25">
      <c r="A4" s="21">
        <v>2</v>
      </c>
      <c r="B4" s="109" t="s">
        <v>105</v>
      </c>
      <c r="C4" s="110" t="s">
        <v>39</v>
      </c>
      <c r="D4" s="111" t="s">
        <v>107</v>
      </c>
      <c r="E4" s="112">
        <v>801509.8203</v>
      </c>
      <c r="F4" s="113">
        <v>1982</v>
      </c>
      <c r="G4" s="112">
        <v>404.3944602926337</v>
      </c>
      <c r="H4" s="53">
        <v>1000</v>
      </c>
      <c r="I4" s="109" t="s">
        <v>22</v>
      </c>
      <c r="J4" s="114" t="s">
        <v>35</v>
      </c>
    </row>
    <row r="5" spans="1:10" ht="15.75" thickBot="1">
      <c r="A5" s="178" t="s">
        <v>49</v>
      </c>
      <c r="B5" s="179"/>
      <c r="C5" s="115" t="s">
        <v>50</v>
      </c>
      <c r="D5" s="115" t="s">
        <v>50</v>
      </c>
      <c r="E5" s="97">
        <f>SUM(E3:E4)</f>
        <v>2378481.3703</v>
      </c>
      <c r="F5" s="98">
        <f>SUM(F3:F4)</f>
        <v>2662</v>
      </c>
      <c r="G5" s="115" t="s">
        <v>50</v>
      </c>
      <c r="H5" s="115" t="s">
        <v>50</v>
      </c>
      <c r="I5" s="115" t="s">
        <v>50</v>
      </c>
      <c r="J5" s="115" t="s">
        <v>50</v>
      </c>
    </row>
    <row r="6" spans="1:8" ht="14.25">
      <c r="A6" s="181"/>
      <c r="B6" s="181"/>
      <c r="C6" s="181"/>
      <c r="D6" s="181"/>
      <c r="E6" s="181"/>
      <c r="F6" s="181"/>
      <c r="G6" s="181"/>
      <c r="H6" s="181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3" t="s">
        <v>112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ht="15.75" customHeight="1" thickBot="1">
      <c r="A2" s="184" t="s">
        <v>41</v>
      </c>
      <c r="B2" s="101"/>
      <c r="C2" s="102"/>
      <c r="D2" s="103"/>
      <c r="E2" s="186" t="s">
        <v>68</v>
      </c>
      <c r="F2" s="186"/>
      <c r="G2" s="186"/>
      <c r="H2" s="186"/>
      <c r="I2" s="186"/>
      <c r="J2" s="186"/>
      <c r="K2" s="186"/>
    </row>
    <row r="3" spans="1:11" ht="45.75" thickBot="1">
      <c r="A3" s="185"/>
      <c r="B3" s="104" t="s">
        <v>25</v>
      </c>
      <c r="C3" s="26" t="s">
        <v>13</v>
      </c>
      <c r="D3" s="26" t="s">
        <v>14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ht="14.25" collapsed="1">
      <c r="A4" s="21">
        <v>1</v>
      </c>
      <c r="B4" s="27" t="s">
        <v>105</v>
      </c>
      <c r="C4" s="105">
        <v>39048</v>
      </c>
      <c r="D4" s="105">
        <v>39140</v>
      </c>
      <c r="E4" s="99">
        <v>0.006957608644216684</v>
      </c>
      <c r="F4" s="99">
        <v>0.0034082788957310317</v>
      </c>
      <c r="G4" s="99">
        <v>-0.03707969057138949</v>
      </c>
      <c r="H4" s="99">
        <v>-0.15896312345603214</v>
      </c>
      <c r="I4" s="99">
        <v>-0.14842350237039137</v>
      </c>
      <c r="J4" s="106">
        <v>-0.595605539707359</v>
      </c>
      <c r="K4" s="166">
        <v>-0.06402921258951577</v>
      </c>
    </row>
    <row r="5" spans="1:11" ht="14.25">
      <c r="A5" s="21">
        <v>2</v>
      </c>
      <c r="B5" s="27" t="s">
        <v>34</v>
      </c>
      <c r="C5" s="105">
        <v>39100</v>
      </c>
      <c r="D5" s="105">
        <v>39268</v>
      </c>
      <c r="E5" s="99">
        <v>0.014109951501432239</v>
      </c>
      <c r="F5" s="99">
        <v>0.02466536552017584</v>
      </c>
      <c r="G5" s="99">
        <v>0.06427546460500055</v>
      </c>
      <c r="H5" s="99">
        <v>0.1024994103523027</v>
      </c>
      <c r="I5" s="99">
        <v>0.09449160227603715</v>
      </c>
      <c r="J5" s="106">
        <v>1.3190758088233245</v>
      </c>
      <c r="K5" s="167">
        <v>0.06512940564965541</v>
      </c>
    </row>
    <row r="6" spans="1:11" ht="15.75" thickBot="1">
      <c r="A6" s="150"/>
      <c r="B6" s="155" t="s">
        <v>102</v>
      </c>
      <c r="C6" s="156" t="s">
        <v>50</v>
      </c>
      <c r="D6" s="156" t="s">
        <v>50</v>
      </c>
      <c r="E6" s="157">
        <f>AVERAGE(E4:E5)</f>
        <v>0.010533780072824461</v>
      </c>
      <c r="F6" s="157">
        <f>AVERAGE(F4:F5)</f>
        <v>0.014036822207953437</v>
      </c>
      <c r="G6" s="157">
        <f>AVERAGE(G4:G5)</f>
        <v>0.013597887016805532</v>
      </c>
      <c r="H6" s="157">
        <f>AVERAGE(H4:H5)</f>
        <v>-0.02823185655186472</v>
      </c>
      <c r="I6" s="157">
        <f>AVERAGE(I4:I5)</f>
        <v>-0.026965950047177112</v>
      </c>
      <c r="J6" s="156" t="s">
        <v>50</v>
      </c>
      <c r="K6" s="157">
        <f>AVERAGE(K4:K5)</f>
        <v>0.0005500965300698213</v>
      </c>
    </row>
    <row r="7" spans="1:11" ht="14.25">
      <c r="A7" s="194" t="s">
        <v>91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 ht="15" thickBo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120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mergeCells count="5">
    <mergeCell ref="A8:K8"/>
    <mergeCell ref="A2:A3"/>
    <mergeCell ref="A1:J1"/>
    <mergeCell ref="E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9" t="s">
        <v>113</v>
      </c>
      <c r="B1" s="189"/>
      <c r="C1" s="189"/>
      <c r="D1" s="189"/>
      <c r="E1" s="189"/>
      <c r="F1" s="189"/>
      <c r="G1" s="189"/>
    </row>
    <row r="2" spans="1:7" s="31" customFormat="1" ht="15.75" customHeight="1" thickBot="1">
      <c r="A2" s="184" t="s">
        <v>41</v>
      </c>
      <c r="B2" s="89"/>
      <c r="C2" s="190" t="s">
        <v>26</v>
      </c>
      <c r="D2" s="191"/>
      <c r="E2" s="190" t="s">
        <v>27</v>
      </c>
      <c r="F2" s="191"/>
      <c r="G2" s="90"/>
    </row>
    <row r="3" spans="1:7" s="31" customFormat="1" ht="45.75" thickBot="1">
      <c r="A3" s="185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31" customFormat="1" ht="14.25">
      <c r="A4" s="21">
        <v>1</v>
      </c>
      <c r="B4" s="37" t="s">
        <v>34</v>
      </c>
      <c r="C4" s="38">
        <v>21.94140000000014</v>
      </c>
      <c r="D4" s="99">
        <v>0.014109951501583517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105</v>
      </c>
      <c r="C5" s="38">
        <v>5.538060000000056</v>
      </c>
      <c r="D5" s="99">
        <v>0.006957608644197093</v>
      </c>
      <c r="E5" s="39">
        <v>0</v>
      </c>
      <c r="F5" s="99">
        <v>0</v>
      </c>
      <c r="G5" s="40">
        <v>0</v>
      </c>
    </row>
    <row r="6" spans="1:7" s="31" customFormat="1" ht="15.75" thickBot="1">
      <c r="A6" s="116"/>
      <c r="B6" s="91" t="s">
        <v>49</v>
      </c>
      <c r="C6" s="117">
        <v>27.479460000000195</v>
      </c>
      <c r="D6" s="96">
        <v>0.011688403943701466</v>
      </c>
      <c r="E6" s="93">
        <v>0</v>
      </c>
      <c r="F6" s="96">
        <v>0</v>
      </c>
      <c r="G6" s="94">
        <v>0</v>
      </c>
    </row>
    <row r="7" spans="1:11" s="31" customFormat="1" ht="15" customHeight="1" thickBot="1">
      <c r="A7" s="192"/>
      <c r="B7" s="192"/>
      <c r="C7" s="192"/>
      <c r="D7" s="192"/>
      <c r="E7" s="192"/>
      <c r="F7" s="192"/>
      <c r="G7" s="192"/>
      <c r="H7" s="7"/>
      <c r="I7" s="7"/>
      <c r="J7" s="7"/>
      <c r="K7" s="7"/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25</v>
      </c>
      <c r="C32" s="35" t="s">
        <v>56</v>
      </c>
      <c r="D32" s="35" t="s">
        <v>57</v>
      </c>
      <c r="E32" s="36" t="s">
        <v>53</v>
      </c>
    </row>
    <row r="33" spans="1:5" ht="14.25">
      <c r="A33" s="22">
        <v>1</v>
      </c>
      <c r="B33" s="37" t="str">
        <f>B4</f>
        <v>Збалансований фонд "Паритет"</v>
      </c>
      <c r="C33" s="121">
        <f>C4</f>
        <v>21.94140000000014</v>
      </c>
      <c r="D33" s="99">
        <f>D4</f>
        <v>0.014109951501583517</v>
      </c>
      <c r="E33" s="122">
        <f>G4</f>
        <v>0</v>
      </c>
    </row>
    <row r="34" spans="1:5" ht="14.25">
      <c r="A34" s="22">
        <v>2</v>
      </c>
      <c r="B34" s="37" t="str">
        <f>B5</f>
        <v>ТАСК Український Капітал</v>
      </c>
      <c r="C34" s="121">
        <f>C5</f>
        <v>5.538060000000056</v>
      </c>
      <c r="D34" s="99">
        <f>D5</f>
        <v>0.006957608644197093</v>
      </c>
      <c r="E34" s="122">
        <f>G5</f>
        <v>0</v>
      </c>
    </row>
    <row r="35" spans="2:5" ht="14.25">
      <c r="B35" s="37"/>
      <c r="C35" s="121"/>
      <c r="D35" s="99"/>
      <c r="E35" s="122"/>
    </row>
  </sheetData>
  <mergeCells count="5">
    <mergeCell ref="A7:G7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0">
      <selection activeCell="A8" sqref="A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85</v>
      </c>
      <c r="C1" s="10"/>
      <c r="D1" s="10"/>
    </row>
    <row r="2" spans="1:4" ht="14.25">
      <c r="A2" s="27" t="s">
        <v>105</v>
      </c>
      <c r="B2" s="143">
        <v>0.006957608644216684</v>
      </c>
      <c r="C2" s="10"/>
      <c r="D2" s="10"/>
    </row>
    <row r="3" spans="1:4" ht="14.25">
      <c r="A3" s="27" t="s">
        <v>34</v>
      </c>
      <c r="B3" s="143">
        <v>0.014109951501432239</v>
      </c>
      <c r="C3" s="10"/>
      <c r="D3" s="10"/>
    </row>
    <row r="4" spans="1:4" ht="14.25">
      <c r="A4" s="27" t="s">
        <v>30</v>
      </c>
      <c r="B4" s="144">
        <v>0.010533780072824461</v>
      </c>
      <c r="C4" s="10"/>
      <c r="D4" s="10"/>
    </row>
    <row r="5" spans="1:4" ht="14.25">
      <c r="A5" s="27" t="s">
        <v>1</v>
      </c>
      <c r="B5" s="144">
        <v>0.0023847194515145276</v>
      </c>
      <c r="C5" s="10"/>
      <c r="D5" s="10"/>
    </row>
    <row r="6" spans="1:4" ht="14.25">
      <c r="A6" s="27" t="s">
        <v>0</v>
      </c>
      <c r="B6" s="144">
        <v>-0.00017992083483275856</v>
      </c>
      <c r="C6" s="10"/>
      <c r="D6" s="10"/>
    </row>
    <row r="7" spans="1:4" ht="14.25">
      <c r="A7" s="27" t="s">
        <v>31</v>
      </c>
      <c r="B7" s="144">
        <v>0.006294813057230897</v>
      </c>
      <c r="C7" s="10"/>
      <c r="D7" s="10"/>
    </row>
    <row r="8" spans="1:4" ht="14.25">
      <c r="A8" s="27" t="s">
        <v>32</v>
      </c>
      <c r="B8" s="144">
        <v>0.00657791965097454</v>
      </c>
      <c r="C8" s="10"/>
      <c r="D8" s="10"/>
    </row>
    <row r="9" spans="1:4" ht="14.25">
      <c r="A9" s="27" t="s">
        <v>33</v>
      </c>
      <c r="B9" s="144">
        <v>0.008219178082191782</v>
      </c>
      <c r="C9" s="10"/>
      <c r="D9" s="10"/>
    </row>
    <row r="10" spans="1:4" ht="15" thickBot="1">
      <c r="A10" s="76" t="s">
        <v>104</v>
      </c>
      <c r="B10" s="145">
        <v>-0.0038680359685142607</v>
      </c>
      <c r="C10" s="10"/>
      <c r="D10" s="10"/>
    </row>
    <row r="11" spans="2:4" ht="12.75">
      <c r="B11" s="10"/>
      <c r="C11" s="10"/>
      <c r="D11" s="10"/>
    </row>
    <row r="12" spans="1:4" ht="14.25">
      <c r="A12" s="55"/>
      <c r="B12" s="56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2020-11-12T16:38:54Z</dcterms:modified>
  <cp:category/>
  <cp:version/>
  <cp:contentType/>
  <cp:contentStatus/>
</cp:coreProperties>
</file>