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<sst xmlns="http://schemas.openxmlformats.org/spreadsheetml/2006/main" count="424" uniqueCount="144">
  <si>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</si>
  <si>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</si>
  <si>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</si>
  <si>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</si>
  <si>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</si>
  <si>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</si>
  <si>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</si>
  <si>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</si>
  <si>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</si>
  <si>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</si>
  <si>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</si>
  <si>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</si>
  <si>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</si>
  <si>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</si>
  <si>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</si>
  <si>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</si>
  <si>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</si>
  <si>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</si>
  <si>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</si>
  <si>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</si>
  <si>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Преміум-фонд Індексний</t>
  </si>
  <si>
    <t>ОТП Класичний</t>
  </si>
  <si>
    <t>ТОВ КУА "ОТП Капітал"</t>
  </si>
  <si>
    <t>ТАСК Ресурс</t>
  </si>
  <si>
    <t>ТОВ КУА "ТАСК-Інвест"</t>
  </si>
  <si>
    <t>СЕМ Ажіо</t>
  </si>
  <si>
    <t>ТОВ КУА "Співдружність Ессет Менеджмент"</t>
  </si>
  <si>
    <t>н.д.</t>
  </si>
  <si>
    <t>Надбання</t>
  </si>
  <si>
    <t>ТОВ КУА "АРТ-КАПІТАЛ Менеджмент"</t>
  </si>
  <si>
    <t>Аргентум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</si>
  <si>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</si>
  <si>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</si>
  <si>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</si>
  <si>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</si>
  <si>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</si>
  <si>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</si>
  <si>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</si>
  <si>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</si>
  <si>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</si>
  <si>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</si>
  <si>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</si>
  <si>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</si>
  <si>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</si>
  <si>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</si>
  <si>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ТОВ КУА "ПІОГЛОБАЛ Україна"</t>
  </si>
  <si>
    <t>http://pioglobal.ua/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</si>
  <si>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</si>
  <si>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</si>
  <si>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</si>
  <si>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</si>
  <si>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</si>
  <si>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</si>
  <si>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КУА "Драгон Есет Менеджмент"</t>
  </si>
  <si>
    <t>http://www.dragon-am.com/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</si>
  <si>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</si>
  <si>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</si>
  <si>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</si>
  <si>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</si>
  <si>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</si>
  <si>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</si>
  <si>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</si>
  <si>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</si>
  <si>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</si>
  <si>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</si>
  <si>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АнтиБанк</t>
  </si>
  <si>
    <t>РТС (RTSI) (Росія)</t>
  </si>
  <si>
    <t>Інші</t>
  </si>
  <si>
    <t>Зміна ВЧА, тис. грн.</t>
  </si>
  <si>
    <t>Зміна ВЧА, %</t>
  </si>
  <si>
    <t>Період</t>
  </si>
  <si>
    <t>Платинум</t>
  </si>
  <si>
    <t>ТОВ "Драгон Есет Менеджмент"</t>
  </si>
  <si>
    <t>http://dragon-am.com/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</si>
  <si>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</si>
  <si>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</si>
  <si>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</si>
  <si>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</si>
  <si>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</si>
  <si>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Альтус-Стратегічний</t>
  </si>
  <si>
    <t>ТОВ КУА "УНІВЕР Менеджмент"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</si>
  <si>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</si>
  <si>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</si>
  <si>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</si>
  <si>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</si>
  <si>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Аурум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</si>
  <si>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</si>
  <si>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</si>
  <si>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</si>
  <si>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</si>
  <si>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</si>
  <si>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</si>
  <si>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</si>
  <si>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</si>
  <si>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</si>
  <si>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</si>
  <si>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</si>
  <si>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</si>
  <si>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</si>
  <si>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</si>
  <si>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</si>
  <si>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</si>
  <si>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УНІВЕР.УА/Отаман: Фонд Перспективних Акцій</t>
  </si>
  <si>
    <t>Індекс Української Біржі</t>
  </si>
  <si>
    <t>УНІВЕР.УА/Скiф: Фонд Нерухомостi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</si>
  <si>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</si>
  <si>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</si>
  <si>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</si>
  <si>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</si>
  <si>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</si>
  <si>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</si>
  <si>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</si>
  <si>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</si>
  <si>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</si>
  <si>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Доходність відкритих фондів. Сортування за датою досягнення нормативів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</si>
  <si>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</si>
  <si>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</si>
  <si>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</si>
  <si>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</si>
  <si>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</si>
  <si>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</si>
  <si>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</si>
  <si>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</si>
  <si>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</si>
  <si>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</si>
  <si>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</si>
  <si>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</si>
  <si>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Відкриті фонди. Ренкінг за ВЧА</t>
  </si>
  <si>
    <t>Інтервальні фонди. Ренкінг за ВЧА</t>
  </si>
  <si>
    <t>Закриті фонди. Ренкінг за ВЧА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</si>
  <si>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</si>
  <si>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</si>
  <si>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</si>
  <si>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</si>
  <si>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</si>
  <si>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ОТП Облігаційний</t>
  </si>
  <si>
    <t>"Золотий" депозит (за офіційним курсом золота)</t>
  </si>
  <si>
    <t>ТАСК Український Капітал</t>
  </si>
  <si>
    <t>ТАСК Універсал</t>
  </si>
  <si>
    <t>з початку 2015 року</t>
  </si>
  <si>
    <t>спец.</t>
  </si>
  <si>
    <t>липень</t>
  </si>
  <si>
    <t>серпень</t>
  </si>
  <si>
    <t>Преміум - фонд збалансований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</si>
</sst>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25" fillId="0" borderId="0" xfId="15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4" fontId="29" fillId="0" borderId="17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1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2" xfId="20" applyFont="1" applyFill="1" applyBorder="1" applyAlignment="1">
      <alignment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10" fontId="22" fillId="0" borderId="24" xfId="21" applyNumberFormat="1" applyFont="1" applyFill="1" applyBorder="1" applyAlignment="1">
      <alignment horizontal="center" vertical="center" wrapText="1"/>
      <protection/>
    </xf>
    <xf numFmtId="0" fontId="12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/>
    </xf>
    <xf numFmtId="4" fontId="11" fillId="0" borderId="25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 applyProtection="1">
      <alignment vertical="center" wrapText="1"/>
      <protection/>
    </xf>
    <xf numFmtId="0" fontId="22" fillId="0" borderId="26" xfId="20" applyFont="1" applyFill="1" applyBorder="1" applyAlignment="1">
      <alignment vertical="center" wrapText="1"/>
      <protection/>
    </xf>
    <xf numFmtId="10" fontId="22" fillId="0" borderId="27" xfId="21" applyNumberFormat="1" applyFont="1" applyFill="1" applyBorder="1" applyAlignment="1">
      <alignment horizontal="center" vertical="center" wrapText="1"/>
      <protection/>
    </xf>
    <xf numFmtId="0" fontId="11" fillId="0" borderId="28" xfId="0" applyFont="1" applyFill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0" fontId="12" fillId="0" borderId="31" xfId="0" applyFont="1" applyFill="1" applyBorder="1" applyAlignment="1">
      <alignment horizontal="center" vertical="center" wrapText="1" shrinkToFit="1"/>
    </xf>
    <xf numFmtId="4" fontId="12" fillId="0" borderId="32" xfId="0" applyNumberFormat="1" applyFont="1" applyFill="1" applyBorder="1" applyAlignment="1">
      <alignment horizontal="right" vertical="center" indent="1"/>
    </xf>
    <xf numFmtId="3" fontId="12" fillId="0" borderId="33" xfId="0" applyNumberFormat="1" applyFont="1" applyFill="1" applyBorder="1" applyAlignment="1">
      <alignment horizontal="right" vertical="center" indent="1"/>
    </xf>
    <xf numFmtId="4" fontId="12" fillId="0" borderId="34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5" xfId="0" applyFont="1" applyBorder="1" applyAlignment="1">
      <alignment vertical="center"/>
    </xf>
    <xf numFmtId="14" fontId="11" fillId="0" borderId="35" xfId="0" applyNumberFormat="1" applyFont="1" applyBorder="1" applyAlignment="1">
      <alignment horizontal="center" vertical="center"/>
    </xf>
    <xf numFmtId="14" fontId="11" fillId="0" borderId="3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" fontId="12" fillId="0" borderId="33" xfId="0" applyNumberFormat="1" applyFont="1" applyFill="1" applyBorder="1" applyAlignment="1">
      <alignment horizontal="right" vertical="center" indent="1"/>
    </xf>
    <xf numFmtId="0" fontId="11" fillId="0" borderId="38" xfId="0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9" xfId="0" applyNumberFormat="1" applyFont="1" applyBorder="1" applyAlignment="1">
      <alignment horizontal="right" vertical="center" indent="1"/>
    </xf>
    <xf numFmtId="10" fontId="11" fillId="0" borderId="21" xfId="0" applyNumberFormat="1" applyFont="1" applyBorder="1" applyAlignment="1">
      <alignment horizontal="right" vertical="center" indent="1"/>
    </xf>
    <xf numFmtId="0" fontId="11" fillId="0" borderId="40" xfId="0" applyFont="1" applyFill="1" applyBorder="1" applyAlignment="1">
      <alignment horizontal="left" vertical="center" wrapText="1" shrinkToFit="1"/>
    </xf>
    <xf numFmtId="0" fontId="11" fillId="0" borderId="41" xfId="0" applyFont="1" applyFill="1" applyBorder="1" applyAlignment="1">
      <alignment horizontal="left" vertical="center" wrapText="1" shrinkToFi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42" xfId="26" applyNumberFormat="1" applyFont="1" applyFill="1" applyBorder="1" applyAlignment="1">
      <alignment horizontal="right" vertical="center" indent="1"/>
    </xf>
    <xf numFmtId="4" fontId="11" fillId="0" borderId="4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4" xfId="0" applyFont="1" applyFill="1" applyBorder="1" applyAlignment="1">
      <alignment horizontal="left" vertical="center" wrapText="1" shrinkToFit="1"/>
    </xf>
    <xf numFmtId="4" fontId="11" fillId="0" borderId="45" xfId="0" applyNumberFormat="1" applyFont="1" applyFill="1" applyBorder="1" applyAlignment="1">
      <alignment horizontal="right" vertical="center" indent="1"/>
    </xf>
    <xf numFmtId="4" fontId="11" fillId="0" borderId="4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7" xfId="0" applyFont="1" applyFill="1" applyBorder="1" applyAlignment="1">
      <alignment horizontal="left" vertical="center" wrapText="1" shrinkToFit="1"/>
    </xf>
    <xf numFmtId="4" fontId="11" fillId="0" borderId="48" xfId="0" applyNumberFormat="1" applyFont="1" applyFill="1" applyBorder="1" applyAlignment="1">
      <alignment horizontal="right" vertical="center" indent="1"/>
    </xf>
    <xf numFmtId="10" fontId="11" fillId="0" borderId="48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9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1" xfId="21" applyNumberFormat="1" applyFont="1" applyFill="1" applyBorder="1" applyAlignment="1">
      <alignment horizontal="right" vertical="center" indent="1"/>
      <protection/>
    </xf>
    <xf numFmtId="10" fontId="22" fillId="0" borderId="24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50" xfId="21" applyNumberFormat="1" applyFont="1" applyFill="1" applyBorder="1" applyAlignment="1">
      <alignment horizontal="right" vertical="center" indent="1"/>
      <protection/>
    </xf>
    <xf numFmtId="10" fontId="20" fillId="0" borderId="50" xfId="0" applyNumberFormat="1" applyFont="1" applyBorder="1" applyAlignment="1">
      <alignment horizontal="right" vertical="center" indent="1"/>
    </xf>
    <xf numFmtId="10" fontId="22" fillId="0" borderId="34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45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51" xfId="0" applyFont="1" applyFill="1" applyBorder="1" applyAlignment="1">
      <alignment horizontal="left" vertical="center" wrapText="1" shrinkToFit="1"/>
    </xf>
    <xf numFmtId="4" fontId="11" fillId="0" borderId="52" xfId="0" applyNumberFormat="1" applyFont="1" applyFill="1" applyBorder="1" applyAlignment="1">
      <alignment horizontal="right" vertical="center" indent="1"/>
    </xf>
    <xf numFmtId="10" fontId="22" fillId="0" borderId="52" xfId="21" applyNumberFormat="1" applyFont="1" applyFill="1" applyBorder="1" applyAlignment="1">
      <alignment horizontal="right" vertical="center" wrapText="1" indent="1"/>
      <protection/>
    </xf>
    <xf numFmtId="4" fontId="11" fillId="0" borderId="53" xfId="0" applyNumberFormat="1" applyFont="1" applyFill="1" applyBorder="1" applyAlignment="1">
      <alignment horizontal="right" vertical="center" indent="1"/>
    </xf>
    <xf numFmtId="4" fontId="11" fillId="0" borderId="19" xfId="0" applyNumberFormat="1" applyFont="1" applyFill="1" applyBorder="1" applyAlignment="1">
      <alignment horizontal="right" vertical="center" indent="1"/>
    </xf>
    <xf numFmtId="10" fontId="20" fillId="0" borderId="39" xfId="0" applyNumberFormat="1" applyFont="1" applyBorder="1" applyAlignment="1">
      <alignment horizontal="right" vertical="center" indent="1"/>
    </xf>
    <xf numFmtId="10" fontId="20" fillId="0" borderId="21" xfId="0" applyNumberFormat="1" applyFont="1" applyBorder="1" applyAlignment="1">
      <alignment horizontal="right" vertical="center" indent="1"/>
    </xf>
    <xf numFmtId="0" fontId="22" fillId="0" borderId="44" xfId="20" applyFont="1" applyFill="1" applyBorder="1" applyAlignment="1">
      <alignment horizontal="left" vertical="center" wrapText="1"/>
      <protection/>
    </xf>
    <xf numFmtId="10" fontId="22" fillId="0" borderId="46" xfId="21" applyNumberFormat="1" applyFont="1" applyFill="1" applyBorder="1" applyAlignment="1">
      <alignment horizontal="right" vertical="center" indent="1"/>
      <protection/>
    </xf>
    <xf numFmtId="10" fontId="20" fillId="0" borderId="12" xfId="0" applyNumberFormat="1" applyFont="1" applyBorder="1" applyAlignment="1">
      <alignment horizontal="right" vertical="center" indent="1"/>
    </xf>
    <xf numFmtId="0" fontId="7" fillId="0" borderId="25" xfId="0" applyFont="1" applyBorder="1" applyAlignment="1">
      <alignment horizontal="left" vertical="center"/>
    </xf>
    <xf numFmtId="0" fontId="41" fillId="0" borderId="25" xfId="22" applyFont="1" applyFill="1" applyBorder="1" applyAlignment="1">
      <alignment horizontal="center" vertical="center" wrapText="1"/>
      <protection/>
    </xf>
    <xf numFmtId="0" fontId="41" fillId="0" borderId="54" xfId="22" applyFont="1" applyFill="1" applyBorder="1" applyAlignment="1">
      <alignment horizontal="center" vertical="center" wrapText="1"/>
      <protection/>
    </xf>
    <xf numFmtId="0" fontId="10" fillId="0" borderId="6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57" xfId="0" applyBorder="1" applyAlignment="1">
      <alignment/>
    </xf>
    <xf numFmtId="0" fontId="10" fillId="0" borderId="38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11348662"/>
        <c:axId val="35029095"/>
      </c:barChart>
      <c:catAx>
        <c:axId val="1134866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35029095"/>
        <c:crosses val="autoZero"/>
        <c:auto val="1"/>
        <c:lblOffset val="0"/>
        <c:noMultiLvlLbl val="0"/>
      </c:catAx>
      <c:valAx>
        <c:axId val="35029095"/>
        <c:scaling>
          <c:orientation val="minMax"/>
          <c:max val="0.08"/>
          <c:min val="-0.15"/>
        </c:scaling>
        <c:axPos val="l"/>
        <c:delete val="0"/>
        <c:numFmt formatCode="0%" sourceLinked="0"/>
        <c:majorTickMark val="out"/>
        <c:minorTickMark val="none"/>
        <c:tickLblPos val="nextTo"/>
        <c:crossAx val="113486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725"/>
          <c:w val="1"/>
          <c:h val="0.62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46826400"/>
        <c:axId val="18784417"/>
      </c:barChart>
      <c:catAx>
        <c:axId val="468264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784417"/>
        <c:crosses val="autoZero"/>
        <c:auto val="0"/>
        <c:lblOffset val="100"/>
        <c:tickLblSkip val="1"/>
        <c:noMultiLvlLbl val="0"/>
      </c:catAx>
      <c:valAx>
        <c:axId val="18784417"/>
        <c:scaling>
          <c:orientation val="minMax"/>
          <c:max val="0.25"/>
          <c:min val="-0.4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8264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В_ВЧА!$B$27:$B$37</c:f>
              <c:strCache/>
            </c:strRef>
          </c:cat>
          <c:val>
            <c:numRef>
              <c:f>В_ВЧА!$C$27:$C$37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В_ВЧА!$B$27:$B$37</c:f>
              <c:strCache/>
            </c:strRef>
          </c:cat>
          <c:val>
            <c:numRef>
              <c:f>В_ВЧА!$D$27:$D$37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75"/>
          <c:w val="0.97075"/>
          <c:h val="0.51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ВЧА'!$C$59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ВЧА'!$B$60:$B$70</c:f>
              <c:strCache/>
            </c:strRef>
          </c:cat>
          <c:val>
            <c:numRef>
              <c:f>'В_динаміка ВЧА'!$C$60:$C$70</c:f>
              <c:numCache/>
            </c:numRef>
          </c:val>
        </c:ser>
        <c:ser>
          <c:idx val="0"/>
          <c:order val="1"/>
          <c:tx>
            <c:strRef>
              <c:f>'В_динаміка ВЧА'!$E$59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ВЧА'!$B$60:$B$70</c:f>
              <c:strCache/>
            </c:strRef>
          </c:cat>
          <c:val>
            <c:numRef>
              <c:f>'В_динаміка ВЧА'!$E$60:$E$70</c:f>
              <c:numCache/>
            </c:numRef>
          </c:val>
        </c:ser>
        <c:overlap val="-30"/>
        <c:axId val="34842026"/>
        <c:axId val="45142779"/>
      </c:barChart>
      <c:lineChart>
        <c:grouping val="standard"/>
        <c:varyColors val="0"/>
        <c:ser>
          <c:idx val="2"/>
          <c:order val="2"/>
          <c:tx>
            <c:strRef>
              <c:f>'В_динаміка ВЧА'!$D$59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ВЧА'!$B$60:$B$69</c:f>
              <c:strCache/>
            </c:strRef>
          </c:cat>
          <c:val>
            <c:numRef>
              <c:f>'В_динаміка ВЧА'!$D$60:$D$69</c:f>
              <c:numCache/>
            </c:numRef>
          </c:val>
          <c:smooth val="0"/>
        </c:ser>
        <c:axId val="3631828"/>
        <c:axId val="32686453"/>
      </c:lineChart>
      <c:catAx>
        <c:axId val="3484202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45142779"/>
        <c:crosses val="autoZero"/>
        <c:auto val="0"/>
        <c:lblOffset val="40"/>
        <c:noMultiLvlLbl val="0"/>
      </c:catAx>
      <c:valAx>
        <c:axId val="45142779"/>
        <c:scaling>
          <c:orientation val="minMax"/>
          <c:max val="250"/>
          <c:min val="-250"/>
        </c:scaling>
        <c:axPos val="l"/>
        <c:delete val="0"/>
        <c:numFmt formatCode="#,##0" sourceLinked="0"/>
        <c:majorTickMark val="in"/>
        <c:minorTickMark val="none"/>
        <c:tickLblPos val="nextTo"/>
        <c:crossAx val="34842026"/>
        <c:crossesAt val="1"/>
        <c:crossBetween val="between"/>
        <c:dispUnits/>
      </c:valAx>
      <c:catAx>
        <c:axId val="3631828"/>
        <c:scaling>
          <c:orientation val="minMax"/>
        </c:scaling>
        <c:axPos val="b"/>
        <c:delete val="1"/>
        <c:majorTickMark val="in"/>
        <c:minorTickMark val="none"/>
        <c:tickLblPos val="nextTo"/>
        <c:crossAx val="32686453"/>
        <c:crosses val="autoZero"/>
        <c:auto val="0"/>
        <c:lblOffset val="100"/>
        <c:noMultiLvlLbl val="0"/>
      </c:catAx>
      <c:valAx>
        <c:axId val="32686453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363182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575"/>
          <c:y val="0.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5"/>
          <c:w val="1"/>
          <c:h val="0.90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'В_діаграма(дох)'!$A$2:$A$28</c:f>
              <c:strCache/>
            </c:strRef>
          </c:cat>
          <c:val>
            <c:numRef>
              <c:f>'В_діаграма(дох)'!$B$2:$B$28</c:f>
              <c:numCache/>
            </c:numRef>
          </c:val>
        </c:ser>
        <c:gapWidth val="60"/>
        <c:axId val="25742622"/>
        <c:axId val="30357007"/>
      </c:barChart>
      <c:catAx>
        <c:axId val="257426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357007"/>
        <c:crosses val="autoZero"/>
        <c:auto val="0"/>
        <c:lblOffset val="0"/>
        <c:tickLblSkip val="1"/>
        <c:noMultiLvlLbl val="0"/>
      </c:catAx>
      <c:valAx>
        <c:axId val="30357007"/>
        <c:scaling>
          <c:orientation val="minMax"/>
          <c:max val="0.03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7426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ВЧА'!$C$37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ВЧА'!$B$38:$B$43</c:f>
              <c:strCache/>
            </c:strRef>
          </c:cat>
          <c:val>
            <c:numRef>
              <c:f>'І_динаміка ВЧА'!$C$38:$C$43</c:f>
              <c:numCache/>
            </c:numRef>
          </c:val>
        </c:ser>
        <c:ser>
          <c:idx val="0"/>
          <c:order val="1"/>
          <c:tx>
            <c:strRef>
              <c:f>'І_динаміка ВЧА'!$E$37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ВЧА'!$B$38:$B$43</c:f>
              <c:strCache/>
            </c:strRef>
          </c:cat>
          <c:val>
            <c:numRef>
              <c:f>'І_динаміка ВЧА'!$E$38:$E$43</c:f>
              <c:numCache/>
            </c:numRef>
          </c:val>
        </c:ser>
        <c:overlap val="-20"/>
        <c:axId val="4777608"/>
        <c:axId val="42998473"/>
      </c:barChart>
      <c:lineChart>
        <c:grouping val="standard"/>
        <c:varyColors val="0"/>
        <c:ser>
          <c:idx val="2"/>
          <c:order val="2"/>
          <c:tx>
            <c:strRef>
              <c:f>'І_динаміка ВЧА'!$D$37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ВЧА'!$D$38:$D$43</c:f>
              <c:numCache/>
            </c:numRef>
          </c:val>
          <c:smooth val="0"/>
        </c:ser>
        <c:axId val="51441938"/>
        <c:axId val="60324259"/>
      </c:lineChart>
      <c:catAx>
        <c:axId val="477760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42998473"/>
        <c:crosses val="autoZero"/>
        <c:auto val="0"/>
        <c:lblOffset val="100"/>
        <c:noMultiLvlLbl val="0"/>
      </c:catAx>
      <c:valAx>
        <c:axId val="42998473"/>
        <c:scaling>
          <c:orientation val="minMax"/>
          <c:max val="2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777608"/>
        <c:crossesAt val="1"/>
        <c:crossBetween val="between"/>
        <c:dispUnits/>
      </c:valAx>
      <c:catAx>
        <c:axId val="51441938"/>
        <c:scaling>
          <c:orientation val="minMax"/>
        </c:scaling>
        <c:axPos val="b"/>
        <c:delete val="1"/>
        <c:majorTickMark val="in"/>
        <c:minorTickMark val="none"/>
        <c:tickLblPos val="nextTo"/>
        <c:crossAx val="60324259"/>
        <c:crosses val="autoZero"/>
        <c:auto val="0"/>
        <c:lblOffset val="100"/>
        <c:noMultiLvlLbl val="0"/>
      </c:catAx>
      <c:valAx>
        <c:axId val="60324259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144193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1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15"/>
          <c:w val="0.964"/>
          <c:h val="0.8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'І_діаграма(дох)'!$A$2:$A$14</c:f>
              <c:strCache/>
            </c:strRef>
          </c:cat>
          <c:val>
            <c:numRef>
              <c:f>'І_діаграма(дох)'!$B$2:$B$14</c:f>
              <c:numCache/>
            </c:numRef>
          </c:val>
        </c:ser>
        <c:gapWidth val="60"/>
        <c:axId val="6047420"/>
        <c:axId val="54426781"/>
      </c:barChart>
      <c:catAx>
        <c:axId val="60474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426781"/>
        <c:crosses val="autoZero"/>
        <c:auto val="0"/>
        <c:lblOffset val="100"/>
        <c:tickLblSkip val="1"/>
        <c:noMultiLvlLbl val="0"/>
      </c:catAx>
      <c:valAx>
        <c:axId val="54426781"/>
        <c:scaling>
          <c:orientation val="minMax"/>
          <c:max val="0.03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474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ВЧА'!$C$36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ВЧА'!$B$37:$B$40</c:f>
              <c:strCache/>
            </c:strRef>
          </c:cat>
          <c:val>
            <c:numRef>
              <c:f>'3_динаміка ВЧА'!$C$37:$C$40</c:f>
              <c:numCache/>
            </c:numRef>
          </c:val>
        </c:ser>
        <c:ser>
          <c:idx val="0"/>
          <c:order val="1"/>
          <c:tx>
            <c:strRef>
              <c:f>'3_динаміка ВЧА'!$E$36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ВЧА'!$B$37:$B$40</c:f>
              <c:strCache/>
            </c:strRef>
          </c:cat>
          <c:val>
            <c:numRef>
              <c:f>'3_динаміка ВЧА'!$E$37:$E$40</c:f>
              <c:numCache/>
            </c:numRef>
          </c:val>
        </c:ser>
        <c:overlap val="-20"/>
        <c:axId val="20078982"/>
        <c:axId val="46493111"/>
      </c:barChart>
      <c:lineChart>
        <c:grouping val="standard"/>
        <c:varyColors val="0"/>
        <c:ser>
          <c:idx val="2"/>
          <c:order val="2"/>
          <c:tx>
            <c:strRef>
              <c:f>'3_динаміка ВЧА'!$D$36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ВЧА'!$D$37:$D$40</c:f>
              <c:numCache/>
            </c:numRef>
          </c:val>
          <c:smooth val="0"/>
        </c:ser>
        <c:axId val="15784816"/>
        <c:axId val="7845617"/>
      </c:lineChart>
      <c:catAx>
        <c:axId val="2007898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46493111"/>
        <c:crosses val="autoZero"/>
        <c:auto val="0"/>
        <c:lblOffset val="100"/>
        <c:noMultiLvlLbl val="0"/>
      </c:catAx>
      <c:valAx>
        <c:axId val="46493111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0078982"/>
        <c:crossesAt val="1"/>
        <c:crossBetween val="between"/>
        <c:dispUnits/>
      </c:valAx>
      <c:catAx>
        <c:axId val="15784816"/>
        <c:scaling>
          <c:orientation val="minMax"/>
        </c:scaling>
        <c:axPos val="b"/>
        <c:delete val="1"/>
        <c:majorTickMark val="in"/>
        <c:minorTickMark val="none"/>
        <c:tickLblPos val="nextTo"/>
        <c:crossAx val="7845617"/>
        <c:crosses val="autoZero"/>
        <c:auto val="0"/>
        <c:lblOffset val="100"/>
        <c:noMultiLvlLbl val="0"/>
      </c:catAx>
      <c:valAx>
        <c:axId val="7845617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578481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025"/>
          <c:w val="1"/>
          <c:h val="0.82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'З_діаграма(дох)'!$A$2:$A$12</c:f>
              <c:strCache/>
            </c:strRef>
          </c:cat>
          <c:val>
            <c:numRef>
              <c:f>'З_діаграма(дох)'!$B$2:$B$12</c:f>
              <c:numCache/>
            </c:numRef>
          </c:val>
        </c:ser>
        <c:gapWidth val="60"/>
        <c:axId val="3501690"/>
        <c:axId val="31515211"/>
      </c:barChart>
      <c:catAx>
        <c:axId val="35016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515211"/>
        <c:crosses val="autoZero"/>
        <c:auto val="0"/>
        <c:lblOffset val="100"/>
        <c:tickLblSkip val="1"/>
        <c:noMultiLvlLbl val="0"/>
      </c:catAx>
      <c:valAx>
        <c:axId val="31515211"/>
        <c:scaling>
          <c:orientation val="minMax"/>
          <c:max val="0.03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016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41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37</xdr:row>
      <xdr:rowOff>95250</xdr:rowOff>
    </xdr:from>
    <xdr:to>
      <xdr:col>4</xdr:col>
      <xdr:colOff>609600</xdr:colOff>
      <xdr:row>61</xdr:row>
      <xdr:rowOff>95250</xdr:rowOff>
    </xdr:to>
    <xdr:graphicFrame>
      <xdr:nvGraphicFramePr>
        <xdr:cNvPr id="1" name="Chart 2"/>
        <xdr:cNvGraphicFramePr/>
      </xdr:nvGraphicFramePr>
      <xdr:xfrm>
        <a:off x="304800" y="7029450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104775</xdr:rowOff>
    </xdr:from>
    <xdr:to>
      <xdr:col>12</xdr:col>
      <xdr:colOff>390525</xdr:colOff>
      <xdr:row>50</xdr:row>
      <xdr:rowOff>161925</xdr:rowOff>
    </xdr:to>
    <xdr:graphicFrame>
      <xdr:nvGraphicFramePr>
        <xdr:cNvPr id="1" name="Chart 7"/>
        <xdr:cNvGraphicFramePr/>
      </xdr:nvGraphicFramePr>
      <xdr:xfrm>
        <a:off x="47625" y="5095875"/>
        <a:ext cx="1825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18</xdr:col>
      <xdr:colOff>390525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6105525" y="190500"/>
        <a:ext cx="10658475" cy="882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11</xdr:row>
      <xdr:rowOff>19050</xdr:rowOff>
    </xdr:from>
    <xdr:to>
      <xdr:col>9</xdr:col>
      <xdr:colOff>666750</xdr:colOff>
      <xdr:row>30</xdr:row>
      <xdr:rowOff>152400</xdr:rowOff>
    </xdr:to>
    <xdr:graphicFrame>
      <xdr:nvGraphicFramePr>
        <xdr:cNvPr id="1" name="Chart 8"/>
        <xdr:cNvGraphicFramePr/>
      </xdr:nvGraphicFramePr>
      <xdr:xfrm>
        <a:off x="85725" y="2476500"/>
        <a:ext cx="15582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51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63225" cy="843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9525</xdr:rowOff>
    </xdr:from>
    <xdr:to>
      <xdr:col>9</xdr:col>
      <xdr:colOff>647700</xdr:colOff>
      <xdr:row>26</xdr:row>
      <xdr:rowOff>152400</xdr:rowOff>
    </xdr:to>
    <xdr:graphicFrame>
      <xdr:nvGraphicFramePr>
        <xdr:cNvPr id="1" name="Chart 8"/>
        <xdr:cNvGraphicFramePr/>
      </xdr:nvGraphicFramePr>
      <xdr:xfrm>
        <a:off x="323850" y="210502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hyperlink" Target="http://pioglobal.ua/" TargetMode="External" /><Relationship Id="rId3" Type="http://schemas.openxmlformats.org/officeDocument/2006/relationships/hyperlink" Target="http://pioglobal.ua/" TargetMode="External" /><Relationship Id="rId4" Type="http://schemas.openxmlformats.org/officeDocument/2006/relationships/hyperlink" Target="http://www.kinto.com/" TargetMode="External" /><Relationship Id="rId5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tpcapital.com.ua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citadele.com.ua/" TargetMode="External" /><Relationship Id="rId4" Type="http://schemas.openxmlformats.org/officeDocument/2006/relationships/hyperlink" Target="http://raam.com.ua/" TargetMode="External" /><Relationship Id="rId5" Type="http://schemas.openxmlformats.org/officeDocument/2006/relationships/hyperlink" Target="http://citadele.com.ua/" TargetMode="External" /><Relationship Id="rId6" Type="http://schemas.openxmlformats.org/officeDocument/2006/relationships/hyperlink" Target="http://www.seb.ua/" TargetMode="External" /><Relationship Id="rId7" Type="http://schemas.openxmlformats.org/officeDocument/2006/relationships/hyperlink" Target="http://pioglobal.ua/" TargetMode="External" /><Relationship Id="rId8" Type="http://schemas.openxmlformats.org/officeDocument/2006/relationships/hyperlink" Target="http://www.kinto.com/" TargetMode="External" /><Relationship Id="rId9" Type="http://schemas.openxmlformats.org/officeDocument/2006/relationships/hyperlink" Target="http://otpcapital.com.ua/" TargetMode="External" /><Relationship Id="rId10" Type="http://schemas.openxmlformats.org/officeDocument/2006/relationships/hyperlink" Target="http://www.delta-capital.com.ua/" TargetMode="External" /><Relationship Id="rId11" Type="http://schemas.openxmlformats.org/officeDocument/2006/relationships/hyperlink" Target="http://www.am.eavex.com.ua/" TargetMode="External" /><Relationship Id="rId12" Type="http://schemas.openxmlformats.org/officeDocument/2006/relationships/hyperlink" Target="http://www.altus.ua/" TargetMode="External" /><Relationship Id="rId13" Type="http://schemas.openxmlformats.org/officeDocument/2006/relationships/hyperlink" Target="http://www.delta-capital.com.ua/" TargetMode="External" /><Relationship Id="rId14" Type="http://schemas.openxmlformats.org/officeDocument/2006/relationships/hyperlink" Target="http://am.concorde.ua/" TargetMode="External" /><Relationship Id="rId15" Type="http://schemas.openxmlformats.org/officeDocument/2006/relationships/hyperlink" Target="http://www.vseswit.com.ua/" TargetMode="External" /><Relationship Id="rId16" Type="http://schemas.openxmlformats.org/officeDocument/2006/relationships/hyperlink" Target="http://pioglobal.ua/" TargetMode="External" /><Relationship Id="rId17" Type="http://schemas.openxmlformats.org/officeDocument/2006/relationships/hyperlink" Target="http://www.seb.ua/" TargetMode="External" /><Relationship Id="rId18" Type="http://schemas.openxmlformats.org/officeDocument/2006/relationships/hyperlink" Target="http://art-capital.com.ua/" TargetMode="External" /><Relationship Id="rId19" Type="http://schemas.openxmlformats.org/officeDocument/2006/relationships/hyperlink" Target="http://www.dragon-am.com/" TargetMode="External" /><Relationship Id="rId20" Type="http://schemas.openxmlformats.org/officeDocument/2006/relationships/drawing" Target="../drawings/drawing2.xml" /><Relationship Id="rId2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m.concorde.ua/" TargetMode="External" /><Relationship Id="rId2" Type="http://schemas.openxmlformats.org/officeDocument/2006/relationships/hyperlink" Target="http://www.dragon-am.com/" TargetMode="External" /><Relationship Id="rId3" Type="http://schemas.openxmlformats.org/officeDocument/2006/relationships/hyperlink" Target="http://otpcapital.com.ua/" TargetMode="External" /><Relationship Id="rId4" Type="http://schemas.openxmlformats.org/officeDocument/2006/relationships/hyperlink" Target="http://dragon-am.com/" TargetMode="External" /><Relationship Id="rId5" Type="http://schemas.openxmlformats.org/officeDocument/2006/relationships/hyperlink" Target="http://www.sem.biz.ua/" TargetMode="External" /><Relationship Id="rId6" Type="http://schemas.openxmlformats.org/officeDocument/2006/relationships/hyperlink" Target="http://www.kua-absolut.com/" TargetMode="External" /><Relationship Id="rId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7"/>
  <sheetViews>
    <sheetView tabSelected="1" zoomScale="85" zoomScaleNormal="85" workbookViewId="0" topLeftCell="A1">
      <selection activeCell="F5" sqref="F5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9" t="s">
        <v>121</v>
      </c>
      <c r="B1" s="79"/>
      <c r="C1" s="79"/>
      <c r="D1" s="80"/>
      <c r="E1" s="80"/>
      <c r="F1" s="80"/>
    </row>
    <row r="2" spans="1:9" ht="15.75" thickBot="1">
      <c r="A2" s="25" t="s">
        <v>70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94" t="s">
        <v>141</v>
      </c>
      <c r="B3" s="95">
        <v>-0.03676889750313528</v>
      </c>
      <c r="C3" s="95">
        <v>-0.03604030823947835</v>
      </c>
      <c r="D3" s="95">
        <v>-0.007324087360389591</v>
      </c>
      <c r="E3" s="95">
        <v>-0.01587731088986999</v>
      </c>
      <c r="F3" s="95">
        <v>-0.018755328593719978</v>
      </c>
      <c r="G3" s="62"/>
      <c r="H3" s="62"/>
      <c r="I3" s="2"/>
      <c r="J3" s="2"/>
      <c r="K3" s="2"/>
      <c r="L3" s="2"/>
    </row>
    <row r="4" spans="1:12" ht="14.25">
      <c r="A4" s="94" t="s">
        <v>142</v>
      </c>
      <c r="B4" s="95">
        <v>-0.02127596614783689</v>
      </c>
      <c r="C4" s="95">
        <v>0.004161029803632088</v>
      </c>
      <c r="D4" s="95">
        <v>0.004233487382937412</v>
      </c>
      <c r="E4" s="95">
        <v>-0.0029316165576339648</v>
      </c>
      <c r="F4" s="95">
        <v>0.001241675992049468</v>
      </c>
      <c r="G4" s="62"/>
      <c r="H4" s="62"/>
      <c r="I4" s="2"/>
      <c r="J4" s="2"/>
      <c r="K4" s="2"/>
      <c r="L4" s="2"/>
    </row>
    <row r="5" spans="1:12" ht="15" thickBot="1">
      <c r="A5" s="83" t="s">
        <v>139</v>
      </c>
      <c r="B5" s="85">
        <v>-0.14517212860539652</v>
      </c>
      <c r="C5" s="85">
        <v>-0.05179521920061936</v>
      </c>
      <c r="D5" s="85">
        <v>0.0737691662929787</v>
      </c>
      <c r="E5" s="85">
        <v>-0.015253350538598508</v>
      </c>
      <c r="F5" s="85">
        <v>-0.05278515051778595</v>
      </c>
      <c r="G5" s="62"/>
      <c r="H5" s="62"/>
      <c r="I5" s="2"/>
      <c r="J5" s="2"/>
      <c r="K5" s="2"/>
      <c r="L5" s="2"/>
    </row>
    <row r="6" spans="1:14" ht="14.25">
      <c r="A6" s="77"/>
      <c r="B6" s="76"/>
      <c r="C6" s="76"/>
      <c r="D6" s="78"/>
      <c r="E6" s="78"/>
      <c r="F6" s="78"/>
      <c r="G6" s="10"/>
      <c r="J6" s="2"/>
      <c r="K6" s="2"/>
      <c r="L6" s="2"/>
      <c r="M6" s="2"/>
      <c r="N6" s="2"/>
    </row>
    <row r="7" spans="1:14" ht="14.25">
      <c r="A7" s="77"/>
      <c r="B7" s="78"/>
      <c r="C7" s="78"/>
      <c r="D7" s="78"/>
      <c r="E7" s="78"/>
      <c r="F7" s="78"/>
      <c r="J7" s="4"/>
      <c r="K7" s="4"/>
      <c r="L7" s="4"/>
      <c r="M7" s="4"/>
      <c r="N7" s="4"/>
    </row>
    <row r="8" spans="1:6" ht="14.25">
      <c r="A8" s="77"/>
      <c r="B8" s="78"/>
      <c r="C8" s="78"/>
      <c r="D8" s="78"/>
      <c r="E8" s="78"/>
      <c r="F8" s="78"/>
    </row>
    <row r="9" spans="1:6" ht="14.25">
      <c r="A9" s="77"/>
      <c r="B9" s="78"/>
      <c r="C9" s="78"/>
      <c r="D9" s="78"/>
      <c r="E9" s="78"/>
      <c r="F9" s="78"/>
    </row>
    <row r="10" spans="1:14" ht="14.25">
      <c r="A10" s="77"/>
      <c r="B10" s="78"/>
      <c r="C10" s="78"/>
      <c r="D10" s="78"/>
      <c r="E10" s="78"/>
      <c r="F10" s="78"/>
      <c r="N10" s="10"/>
    </row>
    <row r="11" spans="1:6" ht="14.25">
      <c r="A11" s="77"/>
      <c r="B11" s="78"/>
      <c r="C11" s="78"/>
      <c r="D11" s="78"/>
      <c r="E11" s="78"/>
      <c r="F11" s="78"/>
    </row>
    <row r="12" spans="1:6" ht="14.25">
      <c r="A12" s="77"/>
      <c r="B12" s="78"/>
      <c r="C12" s="78"/>
      <c r="D12" s="78"/>
      <c r="E12" s="78"/>
      <c r="F12" s="78"/>
    </row>
    <row r="13" spans="1:6" ht="14.25">
      <c r="A13" s="77"/>
      <c r="B13" s="78"/>
      <c r="C13" s="78"/>
      <c r="D13" s="78"/>
      <c r="E13" s="78"/>
      <c r="F13" s="78"/>
    </row>
    <row r="14" spans="1:6" ht="14.25">
      <c r="A14" s="77"/>
      <c r="B14" s="78"/>
      <c r="C14" s="78"/>
      <c r="D14" s="78"/>
      <c r="E14" s="78"/>
      <c r="F14" s="78"/>
    </row>
    <row r="15" spans="1:6" ht="14.25">
      <c r="A15" s="77"/>
      <c r="B15" s="78"/>
      <c r="C15" s="78"/>
      <c r="D15" s="78"/>
      <c r="E15" s="78"/>
      <c r="F15" s="78"/>
    </row>
    <row r="16" spans="1:6" ht="14.25">
      <c r="A16" s="77"/>
      <c r="B16" s="78"/>
      <c r="C16" s="78"/>
      <c r="D16" s="78"/>
      <c r="E16" s="78"/>
      <c r="F16" s="78"/>
    </row>
    <row r="17" spans="1:6" ht="14.25">
      <c r="A17" s="77"/>
      <c r="B17" s="78"/>
      <c r="C17" s="78"/>
      <c r="D17" s="78"/>
      <c r="E17" s="78"/>
      <c r="F17" s="78"/>
    </row>
    <row r="18" spans="1:6" ht="14.25">
      <c r="A18" s="77"/>
      <c r="B18" s="78"/>
      <c r="C18" s="78"/>
      <c r="D18" s="78"/>
      <c r="E18" s="78"/>
      <c r="F18" s="78"/>
    </row>
    <row r="19" spans="1:6" ht="14.25">
      <c r="A19" s="77"/>
      <c r="B19" s="78"/>
      <c r="C19" s="78"/>
      <c r="D19" s="78"/>
      <c r="E19" s="78"/>
      <c r="F19" s="78"/>
    </row>
    <row r="20" spans="1:6" ht="14.25">
      <c r="A20" s="77"/>
      <c r="B20" s="78"/>
      <c r="C20" s="78"/>
      <c r="D20" s="78"/>
      <c r="E20" s="78"/>
      <c r="F20" s="78"/>
    </row>
    <row r="21" spans="1:6" ht="15" thickBot="1">
      <c r="A21" s="77"/>
      <c r="B21" s="78"/>
      <c r="C21" s="78"/>
      <c r="D21" s="78"/>
      <c r="E21" s="78"/>
      <c r="F21" s="78"/>
    </row>
    <row r="22" spans="1:6" ht="30.75" thickBot="1">
      <c r="A22" s="25" t="s">
        <v>105</v>
      </c>
      <c r="B22" s="18" t="s">
        <v>110</v>
      </c>
      <c r="C22" s="18" t="s">
        <v>89</v>
      </c>
      <c r="D22" s="82"/>
      <c r="E22" s="78"/>
      <c r="F22" s="78"/>
    </row>
    <row r="23" spans="1:6" ht="14.25">
      <c r="A23" s="27" t="s">
        <v>8</v>
      </c>
      <c r="B23" s="28">
        <v>-0.3743386991905596</v>
      </c>
      <c r="C23" s="69">
        <v>-0.07789082213172982</v>
      </c>
      <c r="D23" s="82"/>
      <c r="E23" s="78"/>
      <c r="F23" s="78"/>
    </row>
    <row r="24" spans="1:6" ht="28.5">
      <c r="A24" s="27" t="s">
        <v>5</v>
      </c>
      <c r="B24" s="28">
        <v>-0.12493814355608024</v>
      </c>
      <c r="C24" s="69">
        <v>0.012690591033574394</v>
      </c>
      <c r="D24" s="82"/>
      <c r="E24" s="78"/>
      <c r="F24" s="78"/>
    </row>
    <row r="25" spans="1:6" ht="14.25">
      <c r="A25" s="27" t="s">
        <v>10</v>
      </c>
      <c r="B25" s="28">
        <v>-0.09280492776101146</v>
      </c>
      <c r="C25" s="69">
        <v>0.04629113104313376</v>
      </c>
      <c r="D25" s="82"/>
      <c r="E25" s="78"/>
      <c r="F25" s="78"/>
    </row>
    <row r="26" spans="1:6" ht="14.25">
      <c r="A26" s="27" t="s">
        <v>6</v>
      </c>
      <c r="B26" s="28">
        <v>-0.0845353076470553</v>
      </c>
      <c r="C26" s="69">
        <v>0.0959618799964197</v>
      </c>
      <c r="D26" s="82"/>
      <c r="E26" s="78"/>
      <c r="F26" s="78"/>
    </row>
    <row r="27" spans="1:6" ht="14.25">
      <c r="A27" s="27" t="s">
        <v>9</v>
      </c>
      <c r="B27" s="28">
        <v>-0.08232889196336801</v>
      </c>
      <c r="C27" s="69">
        <v>0.08250123060472392</v>
      </c>
      <c r="D27" s="82"/>
      <c r="E27" s="78"/>
      <c r="F27" s="78"/>
    </row>
    <row r="28" spans="1:6" ht="14.25">
      <c r="A28" s="27" t="s">
        <v>7</v>
      </c>
      <c r="B28" s="28">
        <v>-0.06695359214369767</v>
      </c>
      <c r="C28" s="69">
        <v>-0.04567893691767233</v>
      </c>
      <c r="D28" s="82"/>
      <c r="E28" s="78"/>
      <c r="F28" s="78"/>
    </row>
    <row r="29" spans="1:6" ht="14.25">
      <c r="A29" s="27" t="s">
        <v>11</v>
      </c>
      <c r="B29" s="28">
        <v>-0.06567773854626335</v>
      </c>
      <c r="C29" s="69">
        <v>-0.08091165746449303</v>
      </c>
      <c r="D29" s="82"/>
      <c r="E29" s="78"/>
      <c r="F29" s="78"/>
    </row>
    <row r="30" spans="1:6" ht="14.25">
      <c r="A30" s="27" t="s">
        <v>12</v>
      </c>
      <c r="B30" s="28">
        <v>-0.06258080462392579</v>
      </c>
      <c r="C30" s="69">
        <v>-0.05199605835556509</v>
      </c>
      <c r="D30" s="82"/>
      <c r="E30" s="78"/>
      <c r="F30" s="78"/>
    </row>
    <row r="31" spans="1:6" ht="14.25">
      <c r="A31" s="27" t="s">
        <v>66</v>
      </c>
      <c r="B31" s="28">
        <v>-0.029365874106331957</v>
      </c>
      <c r="C31" s="69">
        <v>0.054242389750983167</v>
      </c>
      <c r="D31" s="82"/>
      <c r="E31" s="78"/>
      <c r="F31" s="78"/>
    </row>
    <row r="32" spans="1:6" ht="14.25">
      <c r="A32" s="27" t="s">
        <v>134</v>
      </c>
      <c r="B32" s="28">
        <v>-0.028641846725716236</v>
      </c>
      <c r="C32" s="69">
        <v>-0.06573140927657883</v>
      </c>
      <c r="D32" s="82"/>
      <c r="E32" s="78"/>
      <c r="F32" s="78"/>
    </row>
    <row r="33" spans="1:6" ht="14.25">
      <c r="A33" s="27" t="s">
        <v>0</v>
      </c>
      <c r="B33" s="28">
        <v>-0.02127596614783689</v>
      </c>
      <c r="C33" s="69">
        <v>-0.14517212860539652</v>
      </c>
      <c r="D33" s="82"/>
      <c r="E33" s="78"/>
      <c r="F33" s="78"/>
    </row>
    <row r="34" spans="1:6" ht="14.25">
      <c r="A34" s="27" t="s">
        <v>1</v>
      </c>
      <c r="B34" s="28">
        <v>0.004161029803632088</v>
      </c>
      <c r="C34" s="69">
        <v>-0.05179521920061936</v>
      </c>
      <c r="D34" s="82"/>
      <c r="E34" s="78"/>
      <c r="F34" s="78"/>
    </row>
    <row r="35" spans="1:6" ht="15" thickBot="1">
      <c r="A35" s="83" t="s">
        <v>93</v>
      </c>
      <c r="B35" s="84">
        <v>0.03844817255841826</v>
      </c>
      <c r="C35" s="85">
        <v>0.24098352439120463</v>
      </c>
      <c r="D35" s="82"/>
      <c r="E35" s="78"/>
      <c r="F35" s="78"/>
    </row>
    <row r="36" spans="1:6" ht="14.25">
      <c r="A36" s="77"/>
      <c r="B36" s="78"/>
      <c r="C36" s="78"/>
      <c r="D36" s="82"/>
      <c r="E36" s="78"/>
      <c r="F36" s="78"/>
    </row>
    <row r="37" spans="1:6" ht="14.25">
      <c r="A37" s="77"/>
      <c r="B37" s="78"/>
      <c r="C37" s="78"/>
      <c r="D37" s="82"/>
      <c r="E37" s="78"/>
      <c r="F37" s="78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7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46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45.253906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80" t="s">
        <v>129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30.75" thickBot="1">
      <c r="A2" s="15" t="s">
        <v>49</v>
      </c>
      <c r="B2" s="49" t="s">
        <v>31</v>
      </c>
      <c r="C2" s="18" t="s">
        <v>42</v>
      </c>
      <c r="D2" s="18" t="s">
        <v>43</v>
      </c>
      <c r="E2" s="17" t="s">
        <v>50</v>
      </c>
      <c r="F2" s="17" t="s">
        <v>81</v>
      </c>
      <c r="G2" s="17" t="s">
        <v>82</v>
      </c>
      <c r="H2" s="18" t="s">
        <v>83</v>
      </c>
      <c r="I2" s="18" t="s">
        <v>16</v>
      </c>
      <c r="J2" s="18" t="s">
        <v>17</v>
      </c>
    </row>
    <row r="3" spans="1:11" ht="14.25" customHeight="1">
      <c r="A3" s="21">
        <v>1</v>
      </c>
      <c r="B3" s="117" t="s">
        <v>103</v>
      </c>
      <c r="C3" s="118" t="s">
        <v>47</v>
      </c>
      <c r="D3" s="119" t="s">
        <v>44</v>
      </c>
      <c r="E3" s="120">
        <v>5967746.51</v>
      </c>
      <c r="F3" s="121">
        <v>174949</v>
      </c>
      <c r="G3" s="120">
        <v>34.11134965046956</v>
      </c>
      <c r="H3" s="55">
        <v>100</v>
      </c>
      <c r="I3" s="117" t="s">
        <v>122</v>
      </c>
      <c r="J3" s="122" t="s">
        <v>95</v>
      </c>
      <c r="K3" s="50"/>
    </row>
    <row r="4" spans="1:11" ht="14.25">
      <c r="A4" s="21">
        <v>2</v>
      </c>
      <c r="B4" s="117" t="s">
        <v>65</v>
      </c>
      <c r="C4" s="118" t="s">
        <v>47</v>
      </c>
      <c r="D4" s="119" t="s">
        <v>48</v>
      </c>
      <c r="E4" s="120">
        <v>3768134.65</v>
      </c>
      <c r="F4" s="121">
        <v>4806</v>
      </c>
      <c r="G4" s="120">
        <v>784.0479920932167</v>
      </c>
      <c r="H4" s="55">
        <v>1000</v>
      </c>
      <c r="I4" s="117" t="s">
        <v>29</v>
      </c>
      <c r="J4" s="122" t="s">
        <v>125</v>
      </c>
      <c r="K4" s="51"/>
    </row>
    <row r="5" spans="1:11" ht="14.25" customHeight="1">
      <c r="A5" s="21">
        <v>3</v>
      </c>
      <c r="B5" s="117" t="s">
        <v>104</v>
      </c>
      <c r="C5" s="118" t="s">
        <v>47</v>
      </c>
      <c r="D5" s="119" t="s">
        <v>44</v>
      </c>
      <c r="E5" s="120">
        <v>1625303.14</v>
      </c>
      <c r="F5" s="121">
        <v>1011</v>
      </c>
      <c r="G5" s="120">
        <v>1607.619327398615</v>
      </c>
      <c r="H5" s="55">
        <v>1000</v>
      </c>
      <c r="I5" s="117" t="s">
        <v>80</v>
      </c>
      <c r="J5" s="122" t="s">
        <v>56</v>
      </c>
      <c r="K5" s="52"/>
    </row>
    <row r="6" spans="1:11" ht="14.25" customHeight="1">
      <c r="A6" s="21">
        <v>4</v>
      </c>
      <c r="B6" s="117" t="s">
        <v>138</v>
      </c>
      <c r="C6" s="118" t="s">
        <v>47</v>
      </c>
      <c r="D6" s="119" t="s">
        <v>44</v>
      </c>
      <c r="E6" s="120">
        <v>1027595.24</v>
      </c>
      <c r="F6" s="121">
        <v>648</v>
      </c>
      <c r="G6" s="120">
        <v>1585.7951234567902</v>
      </c>
      <c r="H6" s="55">
        <v>5000</v>
      </c>
      <c r="I6" s="117" t="s">
        <v>24</v>
      </c>
      <c r="J6" s="122" t="s">
        <v>41</v>
      </c>
      <c r="K6" s="52"/>
    </row>
    <row r="7" spans="1:10" ht="15.75" thickBot="1">
      <c r="A7" s="181" t="s">
        <v>60</v>
      </c>
      <c r="B7" s="182"/>
      <c r="C7" s="123" t="s">
        <v>61</v>
      </c>
      <c r="D7" s="123" t="s">
        <v>61</v>
      </c>
      <c r="E7" s="105">
        <f>SUM(E3:E6)</f>
        <v>12388779.540000001</v>
      </c>
      <c r="F7" s="106">
        <f>SUM(F3:F6)</f>
        <v>181414</v>
      </c>
      <c r="G7" s="123" t="s">
        <v>61</v>
      </c>
      <c r="H7" s="123" t="s">
        <v>61</v>
      </c>
      <c r="I7" s="123" t="s">
        <v>61</v>
      </c>
      <c r="J7" s="124" t="s">
        <v>61</v>
      </c>
    </row>
  </sheetData>
  <mergeCells count="2">
    <mergeCell ref="A1:J1"/>
    <mergeCell ref="A7:B7"/>
  </mergeCells>
  <hyperlinks>
    <hyperlink ref="J3" r:id="rId1" display="http://www.kinto.com/"/>
    <hyperlink ref="J5" r:id="rId2" display="http://pioglobal.ua/"/>
    <hyperlink ref="J4" r:id="rId3" display="http://pioglobal.ua/"/>
    <hyperlink ref="J7" r:id="rId4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5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4"/>
  <sheetViews>
    <sheetView zoomScale="85" zoomScaleNormal="85" workbookViewId="0" topLeftCell="A1">
      <selection activeCell="I8" sqref="I8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3" customFormat="1" ht="16.5" thickBot="1">
      <c r="A1" s="192" t="s">
        <v>120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1" s="22" customFormat="1" ht="15.75" customHeight="1" thickBot="1">
      <c r="A2" s="185" t="s">
        <v>49</v>
      </c>
      <c r="B2" s="109"/>
      <c r="C2" s="110"/>
      <c r="D2" s="111"/>
      <c r="E2" s="187" t="s">
        <v>86</v>
      </c>
      <c r="F2" s="187"/>
      <c r="G2" s="187"/>
      <c r="H2" s="187"/>
      <c r="I2" s="187"/>
      <c r="J2" s="187"/>
      <c r="K2" s="187"/>
    </row>
    <row r="3" spans="1:11" s="22" customFormat="1" ht="60.75" thickBot="1">
      <c r="A3" s="186"/>
      <c r="B3" s="112" t="s">
        <v>31</v>
      </c>
      <c r="C3" s="26" t="s">
        <v>13</v>
      </c>
      <c r="D3" s="26" t="s">
        <v>14</v>
      </c>
      <c r="E3" s="17" t="s">
        <v>115</v>
      </c>
      <c r="F3" s="17" t="s">
        <v>126</v>
      </c>
      <c r="G3" s="17" t="s">
        <v>130</v>
      </c>
      <c r="H3" s="17" t="s">
        <v>109</v>
      </c>
      <c r="I3" s="17" t="s">
        <v>131</v>
      </c>
      <c r="J3" s="17" t="s">
        <v>62</v>
      </c>
      <c r="K3" s="18" t="s">
        <v>116</v>
      </c>
    </row>
    <row r="4" spans="1:11" s="22" customFormat="1" ht="14.25" collapsed="1">
      <c r="A4" s="21">
        <v>1</v>
      </c>
      <c r="B4" s="27" t="s">
        <v>138</v>
      </c>
      <c r="C4" s="113">
        <v>38945</v>
      </c>
      <c r="D4" s="113">
        <v>39016</v>
      </c>
      <c r="E4" s="107">
        <v>-0.0157600287703209</v>
      </c>
      <c r="F4" s="107">
        <v>-0.029681020416188364</v>
      </c>
      <c r="G4" s="107">
        <v>-0.06933662630540505</v>
      </c>
      <c r="H4" s="107">
        <v>-0.1739731727976872</v>
      </c>
      <c r="I4" s="107">
        <v>-0.11058192394625876</v>
      </c>
      <c r="J4" s="114">
        <v>-0.682840975308648</v>
      </c>
      <c r="K4" s="132">
        <v>-0.1216649615047728</v>
      </c>
    </row>
    <row r="5" spans="1:11" s="22" customFormat="1" ht="14.25" collapsed="1">
      <c r="A5" s="21">
        <v>2</v>
      </c>
      <c r="B5" s="27" t="s">
        <v>65</v>
      </c>
      <c r="C5" s="113">
        <v>39205</v>
      </c>
      <c r="D5" s="113">
        <v>39322</v>
      </c>
      <c r="E5" s="107">
        <v>-0.007113432862524194</v>
      </c>
      <c r="F5" s="107">
        <v>-0.01081278968208288</v>
      </c>
      <c r="G5" s="107">
        <v>-0.02710516475346647</v>
      </c>
      <c r="H5" s="107">
        <v>-0.058653393440967205</v>
      </c>
      <c r="I5" s="107" t="s">
        <v>27</v>
      </c>
      <c r="J5" s="114">
        <v>-0.21595200790675972</v>
      </c>
      <c r="K5" s="133">
        <v>-0.02990245121014312</v>
      </c>
    </row>
    <row r="6" spans="1:11" s="22" customFormat="1" ht="14.25" collapsed="1">
      <c r="A6" s="21">
        <v>3</v>
      </c>
      <c r="B6" s="27" t="s">
        <v>104</v>
      </c>
      <c r="C6" s="113">
        <v>40050</v>
      </c>
      <c r="D6" s="113">
        <v>40319</v>
      </c>
      <c r="E6" s="107">
        <v>0.015917406680719726</v>
      </c>
      <c r="F6" s="107">
        <v>0.003191139108084551</v>
      </c>
      <c r="G6" s="107">
        <v>-0.013436737443488056</v>
      </c>
      <c r="H6" s="107">
        <v>0.15141131947306063</v>
      </c>
      <c r="I6" s="107">
        <v>-0.006491055197007989</v>
      </c>
      <c r="J6" s="114">
        <v>0.607619327398609</v>
      </c>
      <c r="K6" s="133">
        <v>0.09404112841627499</v>
      </c>
    </row>
    <row r="7" spans="1:11" s="22" customFormat="1" ht="14.25" collapsed="1">
      <c r="A7" s="21">
        <v>4</v>
      </c>
      <c r="B7" s="27" t="s">
        <v>103</v>
      </c>
      <c r="C7" s="113">
        <v>40555</v>
      </c>
      <c r="D7" s="113">
        <v>40626</v>
      </c>
      <c r="E7" s="107">
        <v>0.01192275892032324</v>
      </c>
      <c r="F7" s="107">
        <v>-0.03323397213077328</v>
      </c>
      <c r="G7" s="107">
        <v>-0.12712380783766142</v>
      </c>
      <c r="H7" s="107">
        <v>-0.16148395937911497</v>
      </c>
      <c r="I7" s="107">
        <v>-0.04128247241009109</v>
      </c>
      <c r="J7" s="114">
        <v>-0.6588865034953051</v>
      </c>
      <c r="K7" s="133">
        <v>-0.2150843103799136</v>
      </c>
    </row>
    <row r="8" spans="1:11" s="22" customFormat="1" ht="15.75" collapsed="1" thickBot="1">
      <c r="A8" s="21"/>
      <c r="B8" s="164" t="s">
        <v>133</v>
      </c>
      <c r="C8" s="165" t="s">
        <v>61</v>
      </c>
      <c r="D8" s="165" t="s">
        <v>61</v>
      </c>
      <c r="E8" s="166">
        <f>AVERAGE(E4:E7)</f>
        <v>0.001241675992049468</v>
      </c>
      <c r="F8" s="166">
        <f>AVERAGE(F4:F7)</f>
        <v>-0.017634160780239994</v>
      </c>
      <c r="G8" s="166">
        <f>AVERAGE(G4:G7)</f>
        <v>-0.05925058408500525</v>
      </c>
      <c r="H8" s="166">
        <f>AVERAGE(H4:H7)</f>
        <v>-0.060674801536177186</v>
      </c>
      <c r="I8" s="166">
        <f>AVERAGE(I4:I7)</f>
        <v>-0.05278515051778595</v>
      </c>
      <c r="J8" s="165" t="s">
        <v>61</v>
      </c>
      <c r="K8" s="165" t="s">
        <v>61</v>
      </c>
    </row>
    <row r="9" spans="1:11" s="22" customFormat="1" ht="14.25">
      <c r="A9" s="195" t="s">
        <v>117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</row>
    <row r="10" spans="1:11" s="22" customFormat="1" ht="15" hidden="1" thickBot="1">
      <c r="A10" s="194" t="s">
        <v>118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</row>
    <row r="11" spans="3:4" s="22" customFormat="1" ht="15.75" customHeight="1" hidden="1">
      <c r="C11" s="68"/>
      <c r="D11" s="68"/>
    </row>
    <row r="12" spans="2:8" ht="14.25">
      <c r="B12" s="29"/>
      <c r="C12" s="115"/>
      <c r="E12" s="115"/>
      <c r="F12" s="115"/>
      <c r="G12" s="115"/>
      <c r="H12" s="115"/>
    </row>
    <row r="13" spans="2:5" ht="14.25">
      <c r="B13" s="29"/>
      <c r="C13" s="115"/>
      <c r="E13" s="115"/>
    </row>
    <row r="14" spans="5:6" ht="14.25">
      <c r="E14" s="115"/>
      <c r="F14" s="115"/>
    </row>
  </sheetData>
  <mergeCells count="5">
    <mergeCell ref="A10:K10"/>
    <mergeCell ref="A1:J1"/>
    <mergeCell ref="A2:A3"/>
    <mergeCell ref="E2:K2"/>
    <mergeCell ref="A9:K9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23"/>
  <sheetViews>
    <sheetView zoomScale="85" zoomScaleNormal="85" workbookViewId="0" topLeftCell="A1">
      <selection activeCell="B6" sqref="B6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4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89" t="s">
        <v>113</v>
      </c>
      <c r="B1" s="189"/>
      <c r="C1" s="189"/>
      <c r="D1" s="189"/>
      <c r="E1" s="189"/>
      <c r="F1" s="189"/>
      <c r="G1" s="189"/>
    </row>
    <row r="2" spans="1:7" s="29" customFormat="1" ht="15.75" customHeight="1" thickBot="1">
      <c r="A2" s="199" t="s">
        <v>49</v>
      </c>
      <c r="B2" s="97"/>
      <c r="C2" s="190" t="s">
        <v>32</v>
      </c>
      <c r="D2" s="196"/>
      <c r="E2" s="197" t="s">
        <v>84</v>
      </c>
      <c r="F2" s="198"/>
      <c r="G2" s="98"/>
    </row>
    <row r="3" spans="1:7" s="29" customFormat="1" ht="45.75" thickBot="1">
      <c r="A3" s="186"/>
      <c r="B3" s="35" t="s">
        <v>31</v>
      </c>
      <c r="C3" s="35" t="s">
        <v>63</v>
      </c>
      <c r="D3" s="35" t="s">
        <v>34</v>
      </c>
      <c r="E3" s="35" t="s">
        <v>35</v>
      </c>
      <c r="F3" s="35" t="s">
        <v>34</v>
      </c>
      <c r="G3" s="36" t="s">
        <v>124</v>
      </c>
    </row>
    <row r="4" spans="1:7" s="29" customFormat="1" ht="14.25">
      <c r="A4" s="21">
        <v>1</v>
      </c>
      <c r="B4" s="37" t="s">
        <v>103</v>
      </c>
      <c r="C4" s="38">
        <v>70.31366999999993</v>
      </c>
      <c r="D4" s="107">
        <v>0.011922758920303351</v>
      </c>
      <c r="E4" s="39">
        <v>0</v>
      </c>
      <c r="F4" s="107">
        <v>0</v>
      </c>
      <c r="G4" s="40">
        <v>0</v>
      </c>
    </row>
    <row r="5" spans="1:7" s="29" customFormat="1" ht="14.25">
      <c r="A5" s="21">
        <v>2</v>
      </c>
      <c r="B5" s="37" t="s">
        <v>104</v>
      </c>
      <c r="C5" s="38">
        <v>25.465269999999787</v>
      </c>
      <c r="D5" s="107">
        <v>0.01591740668071558</v>
      </c>
      <c r="E5" s="39">
        <v>0</v>
      </c>
      <c r="F5" s="107">
        <v>0</v>
      </c>
      <c r="G5" s="40">
        <v>0</v>
      </c>
    </row>
    <row r="6" spans="1:7" s="45" customFormat="1" ht="14.25">
      <c r="A6" s="21">
        <v>3</v>
      </c>
      <c r="B6" s="37" t="s">
        <v>138</v>
      </c>
      <c r="C6" s="38">
        <v>-16.454250000000002</v>
      </c>
      <c r="D6" s="107">
        <v>-0.015760028770283676</v>
      </c>
      <c r="E6" s="39">
        <v>0</v>
      </c>
      <c r="F6" s="107">
        <v>0</v>
      </c>
      <c r="G6" s="40">
        <v>0</v>
      </c>
    </row>
    <row r="7" spans="1:7" s="45" customFormat="1" ht="14.25">
      <c r="A7" s="21">
        <v>4</v>
      </c>
      <c r="B7" s="37" t="s">
        <v>65</v>
      </c>
      <c r="C7" s="38">
        <v>-26.996410000000147</v>
      </c>
      <c r="D7" s="107">
        <v>-0.0071134328625794925</v>
      </c>
      <c r="E7" s="39">
        <v>0</v>
      </c>
      <c r="F7" s="107">
        <v>0</v>
      </c>
      <c r="G7" s="40">
        <v>0</v>
      </c>
    </row>
    <row r="8" spans="1:7" s="29" customFormat="1" ht="15.75" thickBot="1">
      <c r="A8" s="127"/>
      <c r="B8" s="99" t="s">
        <v>60</v>
      </c>
      <c r="C8" s="100">
        <v>52.32827999999957</v>
      </c>
      <c r="D8" s="104">
        <v>0.004241761175652679</v>
      </c>
      <c r="E8" s="101">
        <v>0</v>
      </c>
      <c r="F8" s="104">
        <v>0</v>
      </c>
      <c r="G8" s="128">
        <v>0</v>
      </c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="29" customFormat="1" ht="14.25">
      <c r="D29" s="6"/>
    </row>
    <row r="30" spans="2:5" s="29" customFormat="1" ht="15" thickBot="1">
      <c r="B30" s="87"/>
      <c r="C30" s="87"/>
      <c r="D30" s="88"/>
      <c r="E30" s="87"/>
    </row>
    <row r="31" s="29" customFormat="1" ht="14.25"/>
    <row r="32" s="29" customFormat="1" ht="14.25"/>
    <row r="33" s="29" customFormat="1" ht="14.25"/>
    <row r="34" s="29" customFormat="1" ht="14.25"/>
    <row r="35" s="29" customFormat="1" ht="14.25"/>
    <row r="36" spans="2:5" s="29" customFormat="1" ht="30.75" thickBot="1">
      <c r="B36" s="48" t="s">
        <v>31</v>
      </c>
      <c r="C36" s="35" t="s">
        <v>68</v>
      </c>
      <c r="D36" s="35" t="s">
        <v>69</v>
      </c>
      <c r="E36" s="36" t="s">
        <v>64</v>
      </c>
    </row>
    <row r="37" spans="2:5" s="29" customFormat="1" ht="14.25">
      <c r="B37" s="140" t="str">
        <f aca="true" t="shared" si="0" ref="B37:D40">B4</f>
        <v>Індекс Української Біржі</v>
      </c>
      <c r="C37" s="141">
        <f t="shared" si="0"/>
        <v>70.31366999999993</v>
      </c>
      <c r="D37" s="168">
        <f t="shared" si="0"/>
        <v>0.011922758920303351</v>
      </c>
      <c r="E37" s="142">
        <f>G4</f>
        <v>0</v>
      </c>
    </row>
    <row r="38" spans="2:5" s="29" customFormat="1" ht="14.25">
      <c r="B38" s="37" t="str">
        <f t="shared" si="0"/>
        <v>УНІВЕР.УА/Скiф: Фонд Нерухомостi</v>
      </c>
      <c r="C38" s="38">
        <f t="shared" si="0"/>
        <v>25.465269999999787</v>
      </c>
      <c r="D38" s="169">
        <f t="shared" si="0"/>
        <v>0.01591740668071558</v>
      </c>
      <c r="E38" s="40">
        <f>G5</f>
        <v>0</v>
      </c>
    </row>
    <row r="39" spans="2:5" s="29" customFormat="1" ht="14.25">
      <c r="B39" s="37" t="str">
        <f t="shared" si="0"/>
        <v>ТАСК Універсал</v>
      </c>
      <c r="C39" s="38">
        <f t="shared" si="0"/>
        <v>-16.454250000000002</v>
      </c>
      <c r="D39" s="169">
        <f t="shared" si="0"/>
        <v>-0.015760028770283676</v>
      </c>
      <c r="E39" s="40">
        <f>G6</f>
        <v>0</v>
      </c>
    </row>
    <row r="40" spans="2:5" s="29" customFormat="1" ht="14.25">
      <c r="B40" s="37" t="str">
        <f t="shared" si="0"/>
        <v>АнтиБанк</v>
      </c>
      <c r="C40" s="38">
        <f t="shared" si="0"/>
        <v>-26.996410000000147</v>
      </c>
      <c r="D40" s="169">
        <f t="shared" si="0"/>
        <v>-0.0071134328625794925</v>
      </c>
      <c r="E40" s="40">
        <f>G7</f>
        <v>0</v>
      </c>
    </row>
    <row r="41" spans="2:6" ht="14.25">
      <c r="B41" s="37"/>
      <c r="C41" s="38"/>
      <c r="D41" s="169"/>
      <c r="E41" s="40"/>
      <c r="F41" s="19"/>
    </row>
    <row r="42" spans="2:6" ht="14.25">
      <c r="B42" s="37"/>
      <c r="C42" s="38"/>
      <c r="D42" s="169"/>
      <c r="E42" s="40"/>
      <c r="F42" s="19"/>
    </row>
    <row r="43" spans="2:6" ht="14.25">
      <c r="B43" s="170"/>
      <c r="C43" s="171"/>
      <c r="D43" s="172"/>
      <c r="E43" s="173"/>
      <c r="F43" s="19"/>
    </row>
    <row r="44" spans="2:6" ht="14.25">
      <c r="B44" s="29"/>
      <c r="C44" s="174"/>
      <c r="D44" s="6"/>
      <c r="F44" s="19"/>
    </row>
    <row r="45" spans="2:6" ht="14.25">
      <c r="B45" s="29"/>
      <c r="C45" s="29"/>
      <c r="D45" s="6"/>
      <c r="F45" s="19"/>
    </row>
    <row r="46" spans="2:6" ht="14.25">
      <c r="B46" s="29"/>
      <c r="C46" s="29"/>
      <c r="D46" s="6"/>
      <c r="F46" s="19"/>
    </row>
    <row r="47" spans="2:6" ht="14.25">
      <c r="B47" s="29"/>
      <c r="C47" s="29"/>
      <c r="D47" s="6"/>
      <c r="F47" s="19"/>
    </row>
    <row r="48" spans="2:6" ht="14.25">
      <c r="B48" s="29"/>
      <c r="C48" s="29"/>
      <c r="D48" s="6"/>
      <c r="F48" s="19"/>
    </row>
    <row r="49" spans="2:6" ht="14.25">
      <c r="B49" s="29"/>
      <c r="C49" s="29"/>
      <c r="D49" s="6"/>
      <c r="F49" s="19"/>
    </row>
    <row r="50" spans="2:6" ht="14.25">
      <c r="B50" s="29"/>
      <c r="C50" s="29"/>
      <c r="D50" s="6"/>
      <c r="F50" s="19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  <row r="120" spans="2:4" ht="14.25">
      <c r="B120" s="29"/>
      <c r="C120" s="29"/>
      <c r="D120" s="6"/>
    </row>
    <row r="121" spans="2:4" ht="14.25">
      <c r="B121" s="29"/>
      <c r="C121" s="29"/>
      <c r="D121" s="6"/>
    </row>
    <row r="122" spans="2:4" ht="14.25">
      <c r="B122" s="29"/>
      <c r="C122" s="29"/>
      <c r="D122" s="6"/>
    </row>
    <row r="123" spans="2:4" ht="14.25">
      <c r="B123" s="29"/>
      <c r="C123" s="29"/>
      <c r="D123" s="6"/>
    </row>
  </sheetData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0" t="s">
        <v>31</v>
      </c>
      <c r="B1" s="71" t="s">
        <v>107</v>
      </c>
      <c r="C1" s="10"/>
      <c r="D1" s="10"/>
    </row>
    <row r="2" spans="1:4" ht="14.25">
      <c r="A2" s="27" t="s">
        <v>138</v>
      </c>
      <c r="B2" s="152">
        <v>-0.0157600287703209</v>
      </c>
      <c r="C2" s="10"/>
      <c r="D2" s="10"/>
    </row>
    <row r="3" spans="1:4" ht="14.25">
      <c r="A3" s="27" t="s">
        <v>65</v>
      </c>
      <c r="B3" s="152">
        <v>-0.007113432862524194</v>
      </c>
      <c r="C3" s="10"/>
      <c r="D3" s="10"/>
    </row>
    <row r="4" spans="1:4" ht="14.25">
      <c r="A4" s="27" t="s">
        <v>103</v>
      </c>
      <c r="B4" s="152">
        <v>0.01192275892032324</v>
      </c>
      <c r="C4" s="10"/>
      <c r="D4" s="10"/>
    </row>
    <row r="5" spans="1:4" ht="14.25">
      <c r="A5" s="27" t="s">
        <v>104</v>
      </c>
      <c r="B5" s="152">
        <v>0.015917406680719726</v>
      </c>
      <c r="C5" s="10"/>
      <c r="D5" s="10"/>
    </row>
    <row r="6" spans="1:4" ht="14.25">
      <c r="A6" s="27" t="s">
        <v>36</v>
      </c>
      <c r="B6" s="153">
        <v>0.001241675992049468</v>
      </c>
      <c r="C6" s="10"/>
      <c r="D6" s="10"/>
    </row>
    <row r="7" spans="1:4" ht="14.25">
      <c r="A7" s="27" t="s">
        <v>1</v>
      </c>
      <c r="B7" s="153">
        <v>0.004161029803632088</v>
      </c>
      <c r="C7" s="10"/>
      <c r="D7" s="10"/>
    </row>
    <row r="8" spans="1:4" ht="14.25">
      <c r="A8" s="27" t="s">
        <v>0</v>
      </c>
      <c r="B8" s="153">
        <v>-0.02127596614783689</v>
      </c>
      <c r="C8" s="10"/>
      <c r="D8" s="10"/>
    </row>
    <row r="9" spans="1:4" ht="14.25">
      <c r="A9" s="27" t="s">
        <v>37</v>
      </c>
      <c r="B9" s="153">
        <v>-0.002880193101155837</v>
      </c>
      <c r="C9" s="10"/>
      <c r="D9" s="10"/>
    </row>
    <row r="10" spans="1:4" ht="14.25">
      <c r="A10" s="27" t="s">
        <v>38</v>
      </c>
      <c r="B10" s="153">
        <v>0.007614726248040382</v>
      </c>
      <c r="C10" s="10"/>
      <c r="D10" s="10"/>
    </row>
    <row r="11" spans="1:4" ht="14.25">
      <c r="A11" s="27" t="s">
        <v>39</v>
      </c>
      <c r="B11" s="153">
        <v>0.018273972602739726</v>
      </c>
      <c r="C11" s="10"/>
      <c r="D11" s="10"/>
    </row>
    <row r="12" spans="1:4" ht="15" thickBot="1">
      <c r="A12" s="83" t="s">
        <v>136</v>
      </c>
      <c r="B12" s="154">
        <v>-0.017985180637313025</v>
      </c>
      <c r="C12" s="10"/>
      <c r="D12" s="10"/>
    </row>
    <row r="13" spans="3:4" ht="12.75">
      <c r="C13" s="10"/>
      <c r="D13" s="10"/>
    </row>
    <row r="14" spans="1:4" ht="12.75">
      <c r="A14" s="10"/>
      <c r="B14" s="10"/>
      <c r="C14" s="10"/>
      <c r="D14" s="10"/>
    </row>
    <row r="15" spans="2:4" ht="12.75">
      <c r="B15" s="10"/>
      <c r="C15" s="10"/>
      <c r="D15" s="10"/>
    </row>
    <row r="16" ht="12.75">
      <c r="C16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7"/>
  <sheetViews>
    <sheetView zoomScale="80" zoomScaleNormal="80" workbookViewId="0" topLeftCell="A1">
      <selection activeCell="C32" sqref="C32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55.753906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80" t="s">
        <v>127</v>
      </c>
      <c r="B1" s="180"/>
      <c r="C1" s="180"/>
      <c r="D1" s="180"/>
      <c r="E1" s="180"/>
      <c r="F1" s="180"/>
      <c r="G1" s="180"/>
      <c r="H1" s="180"/>
      <c r="I1" s="13"/>
    </row>
    <row r="2" spans="1:9" ht="30.75" thickBot="1">
      <c r="A2" s="15" t="s">
        <v>49</v>
      </c>
      <c r="B2" s="16" t="s">
        <v>108</v>
      </c>
      <c r="C2" s="17" t="s">
        <v>50</v>
      </c>
      <c r="D2" s="17" t="s">
        <v>51</v>
      </c>
      <c r="E2" s="17" t="s">
        <v>52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90" t="s">
        <v>94</v>
      </c>
      <c r="C3" s="91">
        <v>21870780.482</v>
      </c>
      <c r="D3" s="92">
        <v>52354</v>
      </c>
      <c r="E3" s="91">
        <v>417.74803228024604</v>
      </c>
      <c r="F3" s="92">
        <v>100</v>
      </c>
      <c r="G3" s="90" t="s">
        <v>122</v>
      </c>
      <c r="H3" s="93" t="s">
        <v>95</v>
      </c>
      <c r="I3" s="19"/>
    </row>
    <row r="4" spans="1:9" ht="14.25">
      <c r="A4" s="21">
        <v>2</v>
      </c>
      <c r="B4" s="90" t="s">
        <v>75</v>
      </c>
      <c r="C4" s="91">
        <v>3829032.55</v>
      </c>
      <c r="D4" s="92">
        <v>4597</v>
      </c>
      <c r="E4" s="91">
        <v>832.941603219491</v>
      </c>
      <c r="F4" s="92">
        <v>1000</v>
      </c>
      <c r="G4" s="90" t="s">
        <v>97</v>
      </c>
      <c r="H4" s="93" t="s">
        <v>106</v>
      </c>
      <c r="I4" s="19"/>
    </row>
    <row r="5" spans="1:9" ht="14.25" customHeight="1">
      <c r="A5" s="21">
        <v>3</v>
      </c>
      <c r="B5" s="90" t="s">
        <v>99</v>
      </c>
      <c r="C5" s="91">
        <v>3759558.12</v>
      </c>
      <c r="D5" s="92">
        <v>1756</v>
      </c>
      <c r="E5" s="91">
        <v>2140.9784282460137</v>
      </c>
      <c r="F5" s="92">
        <v>1000</v>
      </c>
      <c r="G5" s="90" t="s">
        <v>19</v>
      </c>
      <c r="H5" s="93" t="s">
        <v>56</v>
      </c>
      <c r="I5" s="19"/>
    </row>
    <row r="6" spans="1:9" ht="14.25">
      <c r="A6" s="21">
        <v>4</v>
      </c>
      <c r="B6" s="90" t="s">
        <v>96</v>
      </c>
      <c r="C6" s="91">
        <v>3705255.49</v>
      </c>
      <c r="D6" s="92">
        <v>4694</v>
      </c>
      <c r="E6" s="91">
        <v>789.3599254367277</v>
      </c>
      <c r="F6" s="92">
        <v>1000</v>
      </c>
      <c r="G6" s="90" t="s">
        <v>122</v>
      </c>
      <c r="H6" s="93" t="s">
        <v>95</v>
      </c>
      <c r="I6" s="19"/>
    </row>
    <row r="7" spans="1:9" ht="14.25" customHeight="1">
      <c r="A7" s="21">
        <v>5</v>
      </c>
      <c r="B7" s="90" t="s">
        <v>20</v>
      </c>
      <c r="C7" s="91">
        <v>3234900.1936</v>
      </c>
      <c r="D7" s="92">
        <v>10454</v>
      </c>
      <c r="E7" s="91">
        <v>309.4413806772527</v>
      </c>
      <c r="F7" s="92">
        <v>1000</v>
      </c>
      <c r="G7" s="90" t="s">
        <v>45</v>
      </c>
      <c r="H7" s="93" t="s">
        <v>46</v>
      </c>
      <c r="I7" s="19"/>
    </row>
    <row r="8" spans="1:9" ht="14.25">
      <c r="A8" s="21">
        <v>6</v>
      </c>
      <c r="B8" s="90" t="s">
        <v>78</v>
      </c>
      <c r="C8" s="91">
        <v>2851813.42</v>
      </c>
      <c r="D8" s="92">
        <v>1269</v>
      </c>
      <c r="E8" s="91">
        <v>2247.291899133176</v>
      </c>
      <c r="F8" s="92">
        <v>1000</v>
      </c>
      <c r="G8" s="90" t="s">
        <v>55</v>
      </c>
      <c r="H8" s="93" t="s">
        <v>77</v>
      </c>
      <c r="I8" s="19"/>
    </row>
    <row r="9" spans="1:9" ht="14.25">
      <c r="A9" s="21">
        <v>7</v>
      </c>
      <c r="B9" s="90" t="s">
        <v>100</v>
      </c>
      <c r="C9" s="91">
        <v>2765743.31</v>
      </c>
      <c r="D9" s="92">
        <v>1514</v>
      </c>
      <c r="E9" s="91">
        <v>1826.7789365918097</v>
      </c>
      <c r="F9" s="92">
        <v>1000</v>
      </c>
      <c r="G9" s="90" t="s">
        <v>19</v>
      </c>
      <c r="H9" s="93" t="s">
        <v>56</v>
      </c>
      <c r="I9" s="19"/>
    </row>
    <row r="10" spans="1:9" ht="14.25">
      <c r="A10" s="21">
        <v>8</v>
      </c>
      <c r="B10" s="90" t="s">
        <v>76</v>
      </c>
      <c r="C10" s="91">
        <v>2313817.87</v>
      </c>
      <c r="D10" s="92">
        <v>738</v>
      </c>
      <c r="E10" s="91">
        <v>3135.254566395664</v>
      </c>
      <c r="F10" s="92">
        <v>1000</v>
      </c>
      <c r="G10" s="90" t="s">
        <v>18</v>
      </c>
      <c r="H10" s="93" t="s">
        <v>77</v>
      </c>
      <c r="I10" s="19"/>
    </row>
    <row r="11" spans="1:9" ht="14.25">
      <c r="A11" s="21">
        <v>9</v>
      </c>
      <c r="B11" s="90" t="s">
        <v>74</v>
      </c>
      <c r="C11" s="91">
        <v>2063442</v>
      </c>
      <c r="D11" s="92">
        <v>2898206</v>
      </c>
      <c r="E11" s="91">
        <v>0.7119721648495656</v>
      </c>
      <c r="F11" s="92">
        <v>1</v>
      </c>
      <c r="G11" s="90" t="s">
        <v>22</v>
      </c>
      <c r="H11" s="93" t="s">
        <v>59</v>
      </c>
      <c r="I11" s="19"/>
    </row>
    <row r="12" spans="1:9" ht="14.25">
      <c r="A12" s="21">
        <v>10</v>
      </c>
      <c r="B12" s="90" t="s">
        <v>132</v>
      </c>
      <c r="C12" s="91">
        <v>2031547.7196</v>
      </c>
      <c r="D12" s="92">
        <v>14692</v>
      </c>
      <c r="E12" s="91">
        <v>138.27577726653962</v>
      </c>
      <c r="F12" s="92">
        <v>100</v>
      </c>
      <c r="G12" s="90" t="s">
        <v>122</v>
      </c>
      <c r="H12" s="93" t="s">
        <v>95</v>
      </c>
      <c r="I12" s="19"/>
    </row>
    <row r="13" spans="1:9" ht="14.25">
      <c r="A13" s="21">
        <v>11</v>
      </c>
      <c r="B13" s="90" t="s">
        <v>30</v>
      </c>
      <c r="C13" s="91">
        <v>1691567.63</v>
      </c>
      <c r="D13" s="92">
        <v>51474</v>
      </c>
      <c r="E13" s="91">
        <v>32.862564207172554</v>
      </c>
      <c r="F13" s="92">
        <v>100</v>
      </c>
      <c r="G13" s="90" t="s">
        <v>53</v>
      </c>
      <c r="H13" s="93" t="s">
        <v>54</v>
      </c>
      <c r="I13" s="19"/>
    </row>
    <row r="14" spans="1:9" ht="14.25">
      <c r="A14" s="21">
        <v>12</v>
      </c>
      <c r="B14" s="90" t="s">
        <v>90</v>
      </c>
      <c r="C14" s="91">
        <v>1525940.55</v>
      </c>
      <c r="D14" s="92">
        <v>1535</v>
      </c>
      <c r="E14" s="91">
        <v>994.0980781758958</v>
      </c>
      <c r="F14" s="92">
        <v>1000</v>
      </c>
      <c r="G14" s="90" t="s">
        <v>91</v>
      </c>
      <c r="H14" s="93" t="s">
        <v>92</v>
      </c>
      <c r="I14" s="19"/>
    </row>
    <row r="15" spans="1:9" ht="14.25">
      <c r="A15" s="21">
        <v>13</v>
      </c>
      <c r="B15" s="90" t="s">
        <v>21</v>
      </c>
      <c r="C15" s="91">
        <v>1289686.25</v>
      </c>
      <c r="D15" s="92">
        <v>622</v>
      </c>
      <c r="E15" s="91">
        <v>2073.450562700965</v>
      </c>
      <c r="F15" s="92">
        <v>1000</v>
      </c>
      <c r="G15" s="90" t="s">
        <v>22</v>
      </c>
      <c r="H15" s="93" t="s">
        <v>59</v>
      </c>
      <c r="I15" s="19"/>
    </row>
    <row r="16" spans="1:9" ht="14.25">
      <c r="A16" s="21">
        <v>14</v>
      </c>
      <c r="B16" s="90" t="s">
        <v>101</v>
      </c>
      <c r="C16" s="91">
        <v>1114623.7</v>
      </c>
      <c r="D16" s="92">
        <v>615</v>
      </c>
      <c r="E16" s="91">
        <v>1812.3962601626015</v>
      </c>
      <c r="F16" s="92">
        <v>1000</v>
      </c>
      <c r="G16" s="90" t="s">
        <v>19</v>
      </c>
      <c r="H16" s="93" t="s">
        <v>56</v>
      </c>
      <c r="I16" s="19"/>
    </row>
    <row r="17" spans="1:9" ht="14.25">
      <c r="A17" s="21">
        <v>15</v>
      </c>
      <c r="B17" s="90" t="s">
        <v>23</v>
      </c>
      <c r="C17" s="91">
        <v>960829.43</v>
      </c>
      <c r="D17" s="92">
        <v>952</v>
      </c>
      <c r="E17" s="91">
        <v>1009.2746113445379</v>
      </c>
      <c r="F17" s="92">
        <v>1000</v>
      </c>
      <c r="G17" s="90" t="s">
        <v>24</v>
      </c>
      <c r="H17" s="93" t="s">
        <v>41</v>
      </c>
      <c r="I17" s="19"/>
    </row>
    <row r="18" spans="1:9" ht="14.25">
      <c r="A18" s="21">
        <v>16</v>
      </c>
      <c r="B18" s="90" t="s">
        <v>98</v>
      </c>
      <c r="C18" s="91">
        <v>960527.3</v>
      </c>
      <c r="D18" s="92">
        <v>1477</v>
      </c>
      <c r="E18" s="91">
        <v>650.3231550440081</v>
      </c>
      <c r="F18" s="92">
        <v>1000</v>
      </c>
      <c r="G18" s="90" t="s">
        <v>19</v>
      </c>
      <c r="H18" s="93" t="s">
        <v>56</v>
      </c>
      <c r="I18" s="19"/>
    </row>
    <row r="19" spans="1:9" ht="14.25">
      <c r="A19" s="21">
        <v>17</v>
      </c>
      <c r="B19" s="90" t="s">
        <v>143</v>
      </c>
      <c r="C19" s="91">
        <v>753789.87</v>
      </c>
      <c r="D19" s="92">
        <v>2484</v>
      </c>
      <c r="E19" s="91">
        <v>303.45807971014494</v>
      </c>
      <c r="F19" s="92">
        <v>1000</v>
      </c>
      <c r="G19" s="90" t="s">
        <v>45</v>
      </c>
      <c r="H19" s="93" t="s">
        <v>46</v>
      </c>
      <c r="I19" s="19"/>
    </row>
    <row r="20" spans="1:9" ht="14.25">
      <c r="A20" s="21">
        <v>18</v>
      </c>
      <c r="B20" s="90" t="s">
        <v>28</v>
      </c>
      <c r="C20" s="91">
        <v>631837.23</v>
      </c>
      <c r="D20" s="92">
        <v>9869</v>
      </c>
      <c r="E20" s="91">
        <v>64.02241665822271</v>
      </c>
      <c r="F20" s="92">
        <v>100</v>
      </c>
      <c r="G20" s="90" t="s">
        <v>57</v>
      </c>
      <c r="H20" s="93" t="s">
        <v>125</v>
      </c>
      <c r="I20" s="19"/>
    </row>
    <row r="21" spans="1:9" ht="14.25">
      <c r="A21" s="21">
        <v>19</v>
      </c>
      <c r="B21" s="90" t="s">
        <v>135</v>
      </c>
      <c r="C21" s="91">
        <v>533191.76</v>
      </c>
      <c r="D21" s="92">
        <v>330</v>
      </c>
      <c r="E21" s="91">
        <v>1615.732606060606</v>
      </c>
      <c r="F21" s="92">
        <v>1000</v>
      </c>
      <c r="G21" s="90" t="s">
        <v>22</v>
      </c>
      <c r="H21" s="93" t="s">
        <v>59</v>
      </c>
      <c r="I21" s="19"/>
    </row>
    <row r="22" spans="1:9" ht="14.25">
      <c r="A22" s="21">
        <v>20</v>
      </c>
      <c r="B22" s="90" t="s">
        <v>25</v>
      </c>
      <c r="C22" s="91">
        <v>495945.83</v>
      </c>
      <c r="D22" s="92">
        <v>1121</v>
      </c>
      <c r="E22" s="91">
        <v>442.41376449598573</v>
      </c>
      <c r="F22" s="92">
        <v>1000</v>
      </c>
      <c r="G22" s="90" t="s">
        <v>26</v>
      </c>
      <c r="H22" s="93" t="s">
        <v>58</v>
      </c>
      <c r="I22" s="19"/>
    </row>
    <row r="23" spans="1:9" ht="14.25">
      <c r="A23" s="21">
        <v>21</v>
      </c>
      <c r="B23" s="90" t="s">
        <v>79</v>
      </c>
      <c r="C23" s="91">
        <v>494057.57</v>
      </c>
      <c r="D23" s="92">
        <v>199</v>
      </c>
      <c r="E23" s="91">
        <v>2482.7013567839194</v>
      </c>
      <c r="F23" s="92">
        <v>1000</v>
      </c>
      <c r="G23" s="90" t="s">
        <v>55</v>
      </c>
      <c r="H23" s="93" t="s">
        <v>77</v>
      </c>
      <c r="I23" s="19"/>
    </row>
    <row r="24" spans="1:8" ht="15" customHeight="1" thickBot="1">
      <c r="A24" s="181" t="s">
        <v>60</v>
      </c>
      <c r="B24" s="182"/>
      <c r="C24" s="105">
        <f>SUM(C3:C23)</f>
        <v>58877888.275199994</v>
      </c>
      <c r="D24" s="106">
        <f>SUM(D3:D23)</f>
        <v>3060952</v>
      </c>
      <c r="E24" s="59" t="s">
        <v>61</v>
      </c>
      <c r="F24" s="59" t="s">
        <v>61</v>
      </c>
      <c r="G24" s="59" t="s">
        <v>61</v>
      </c>
      <c r="H24" s="60" t="s">
        <v>61</v>
      </c>
    </row>
    <row r="25" spans="1:8" ht="15" customHeight="1" thickBot="1">
      <c r="A25" s="183" t="s">
        <v>123</v>
      </c>
      <c r="B25" s="183"/>
      <c r="C25" s="183"/>
      <c r="D25" s="183"/>
      <c r="E25" s="183"/>
      <c r="F25" s="183"/>
      <c r="G25" s="183"/>
      <c r="H25" s="183"/>
    </row>
    <row r="27" spans="2:4" ht="14.25">
      <c r="B27" s="20" t="s">
        <v>67</v>
      </c>
      <c r="C27" s="23">
        <f>C24-SUM(C3:C13)</f>
        <v>8760429.489999987</v>
      </c>
      <c r="D27" s="139">
        <f>C27/$C$24</f>
        <v>0.14878980457065705</v>
      </c>
    </row>
    <row r="28" spans="2:8" ht="14.25">
      <c r="B28" s="90" t="str">
        <f>B3</f>
        <v>КІНТО-Класичний</v>
      </c>
      <c r="C28" s="91">
        <f>C3</f>
        <v>21870780.482</v>
      </c>
      <c r="D28" s="139">
        <f>C28/$C$24</f>
        <v>0.3714600017543804</v>
      </c>
      <c r="H28" s="19"/>
    </row>
    <row r="29" spans="2:8" ht="14.25">
      <c r="B29" s="90" t="str">
        <f>B4</f>
        <v>Софіївський</v>
      </c>
      <c r="C29" s="91">
        <f>C4</f>
        <v>3829032.55</v>
      </c>
      <c r="D29" s="139">
        <f aca="true" t="shared" si="0" ref="D29:D37">C29/$C$24</f>
        <v>0.065033455889294</v>
      </c>
      <c r="H29" s="19"/>
    </row>
    <row r="30" spans="2:8" ht="14.25">
      <c r="B30" s="90" t="str">
        <f aca="true" t="shared" si="1" ref="B30:C37">B5</f>
        <v>УНIВЕР.УА/Михайло Грушевський: Фонд Державних Паперiв</v>
      </c>
      <c r="C30" s="91">
        <f t="shared" si="1"/>
        <v>3759558.12</v>
      </c>
      <c r="D30" s="139">
        <f t="shared" si="0"/>
        <v>0.06385348099489442</v>
      </c>
      <c r="H30" s="19"/>
    </row>
    <row r="31" spans="2:8" ht="14.25">
      <c r="B31" s="90" t="str">
        <f t="shared" si="1"/>
        <v>КІНТО-Еквіті</v>
      </c>
      <c r="C31" s="91">
        <f t="shared" si="1"/>
        <v>3705255.49</v>
      </c>
      <c r="D31" s="139">
        <f t="shared" si="0"/>
        <v>0.06293118857594446</v>
      </c>
      <c r="H31" s="19"/>
    </row>
    <row r="32" spans="2:8" ht="14.25">
      <c r="B32" s="90" t="str">
        <f t="shared" si="1"/>
        <v>Преміум-фонд Індексний</v>
      </c>
      <c r="C32" s="91">
        <f t="shared" si="1"/>
        <v>3234900.1936</v>
      </c>
      <c r="D32" s="139">
        <f t="shared" si="0"/>
        <v>0.0549425308611582</v>
      </c>
      <c r="H32" s="19"/>
    </row>
    <row r="33" spans="2:8" ht="14.25">
      <c r="B33" s="90" t="str">
        <f t="shared" si="1"/>
        <v>Альтус-Депозит</v>
      </c>
      <c r="C33" s="91">
        <f t="shared" si="1"/>
        <v>2851813.42</v>
      </c>
      <c r="D33" s="139">
        <f t="shared" si="0"/>
        <v>0.048436068336391316</v>
      </c>
      <c r="H33" s="19"/>
    </row>
    <row r="34" spans="2:8" ht="14.25">
      <c r="B34" s="90" t="str">
        <f t="shared" si="1"/>
        <v>УНIВЕР.УА/Тарас Шевченко: Фонд Заощаджень</v>
      </c>
      <c r="C34" s="91">
        <f t="shared" si="1"/>
        <v>2765743.31</v>
      </c>
      <c r="D34" s="139">
        <f t="shared" si="0"/>
        <v>0.046974227354634274</v>
      </c>
      <c r="H34" s="19"/>
    </row>
    <row r="35" spans="2:8" ht="14.25">
      <c r="B35" s="90" t="str">
        <f t="shared" si="1"/>
        <v>Альтус-Збалансований</v>
      </c>
      <c r="C35" s="91">
        <f t="shared" si="1"/>
        <v>2313817.87</v>
      </c>
      <c r="D35" s="139">
        <f t="shared" si="0"/>
        <v>0.03929858793822613</v>
      </c>
      <c r="H35" s="19"/>
    </row>
    <row r="36" spans="2:4" ht="14.25">
      <c r="B36" s="90" t="str">
        <f t="shared" si="1"/>
        <v>ОТП Фонд Акцій</v>
      </c>
      <c r="C36" s="91">
        <f t="shared" si="1"/>
        <v>2063442</v>
      </c>
      <c r="D36" s="139">
        <f t="shared" si="0"/>
        <v>0.035046127849479004</v>
      </c>
    </row>
    <row r="37" spans="2:4" ht="14.25">
      <c r="B37" s="90" t="str">
        <f t="shared" si="1"/>
        <v>КІНТО-Казначейський</v>
      </c>
      <c r="C37" s="91">
        <f t="shared" si="1"/>
        <v>2031547.7196</v>
      </c>
      <c r="D37" s="139">
        <f t="shared" si="0"/>
        <v>0.03450442567003052</v>
      </c>
    </row>
  </sheetData>
  <mergeCells count="3">
    <mergeCell ref="A1:H1"/>
    <mergeCell ref="A24:B24"/>
    <mergeCell ref="A25:H25"/>
  </mergeCells>
  <hyperlinks>
    <hyperlink ref="H3" r:id="rId1" display="http://otpcapital.com.ua/"/>
    <hyperlink ref="H4" r:id="rId2" display="http://www.kinto.com/"/>
    <hyperlink ref="H5" r:id="rId3" display="http://citadele.com.ua/"/>
    <hyperlink ref="H6" r:id="rId4" display="http://raam.com.ua/"/>
    <hyperlink ref="H7" r:id="rId5" display="http://citadele.com.ua/"/>
    <hyperlink ref="H8" r:id="rId6" display="http://www.seb.ua/"/>
    <hyperlink ref="H9" r:id="rId7" display="http://pioglobal.ua/"/>
    <hyperlink ref="H10" r:id="rId8" display="http://www.kinto.com/"/>
    <hyperlink ref="H12" r:id="rId9" display="http://otpcapital.com.ua/"/>
    <hyperlink ref="H16" r:id="rId10" display="http://www.delta-capital.com.ua/"/>
    <hyperlink ref="H17" r:id="rId11" display="http://www.am.eavex.com.ua/"/>
    <hyperlink ref="H18" r:id="rId12" display="http://www.altus.ua/"/>
    <hyperlink ref="H22" r:id="rId13" display="http://www.delta-capital.com.ua/"/>
    <hyperlink ref="H23" r:id="rId14" display="http://am.concorde.ua/"/>
    <hyperlink ref="H13" r:id="rId15" display="http://www.vseswit.com.ua/"/>
    <hyperlink ref="H21" r:id="rId16" display="http://pioglobal.ua/"/>
    <hyperlink ref="H19" r:id="rId17" display="http://www.seb.ua/"/>
    <hyperlink ref="H24" r:id="rId18" display="http://art-capital.com.ua/"/>
    <hyperlink ref="H20" r:id="rId19" display="http://www.dragon-am.com/"/>
  </hyperlinks>
  <printOptions/>
  <pageMargins left="0.75" right="0.75" top="1" bottom="1" header="0.5" footer="0.5"/>
  <pageSetup horizontalDpi="600" verticalDpi="600" orientation="portrait" paperSize="9" scale="29" r:id="rId21"/>
  <drawing r:id="rId2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6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84" t="s">
        <v>114</v>
      </c>
      <c r="B1" s="184"/>
      <c r="C1" s="184"/>
      <c r="D1" s="184"/>
      <c r="E1" s="184"/>
      <c r="F1" s="184"/>
      <c r="G1" s="184"/>
      <c r="H1" s="184"/>
      <c r="I1" s="184"/>
      <c r="J1" s="108"/>
    </row>
    <row r="2" spans="1:11" s="20" customFormat="1" ht="15.75" customHeight="1" thickBot="1">
      <c r="A2" s="185" t="s">
        <v>49</v>
      </c>
      <c r="B2" s="109"/>
      <c r="C2" s="110"/>
      <c r="D2" s="111"/>
      <c r="E2" s="187" t="s">
        <v>86</v>
      </c>
      <c r="F2" s="187"/>
      <c r="G2" s="187"/>
      <c r="H2" s="187"/>
      <c r="I2" s="187"/>
      <c r="J2" s="187"/>
      <c r="K2" s="187"/>
    </row>
    <row r="3" spans="1:11" s="22" customFormat="1" ht="60.75" thickBot="1">
      <c r="A3" s="186"/>
      <c r="B3" s="112" t="s">
        <v>31</v>
      </c>
      <c r="C3" s="26" t="s">
        <v>13</v>
      </c>
      <c r="D3" s="26" t="s">
        <v>14</v>
      </c>
      <c r="E3" s="17" t="s">
        <v>115</v>
      </c>
      <c r="F3" s="17" t="s">
        <v>126</v>
      </c>
      <c r="G3" s="17" t="s">
        <v>130</v>
      </c>
      <c r="H3" s="17" t="s">
        <v>109</v>
      </c>
      <c r="I3" s="17" t="s">
        <v>131</v>
      </c>
      <c r="J3" s="17" t="s">
        <v>62</v>
      </c>
      <c r="K3" s="18" t="s">
        <v>116</v>
      </c>
    </row>
    <row r="4" spans="1:11" s="20" customFormat="1" ht="14.25" collapsed="1">
      <c r="A4" s="21">
        <v>1</v>
      </c>
      <c r="B4" s="160" t="s">
        <v>94</v>
      </c>
      <c r="C4" s="161">
        <v>38118</v>
      </c>
      <c r="D4" s="161">
        <v>38182</v>
      </c>
      <c r="E4" s="162">
        <v>0.005248831857963543</v>
      </c>
      <c r="F4" s="162">
        <v>0.000936203716379147</v>
      </c>
      <c r="G4" s="162">
        <v>0.019668233493066456</v>
      </c>
      <c r="H4" s="162">
        <v>0.10017458037224558</v>
      </c>
      <c r="I4" s="162">
        <v>0.08619413532297249</v>
      </c>
      <c r="J4" s="163">
        <v>3.17748032280244</v>
      </c>
      <c r="K4" s="132">
        <v>0.13697905057022286</v>
      </c>
    </row>
    <row r="5" spans="1:11" s="20" customFormat="1" ht="14.25" collapsed="1">
      <c r="A5" s="21">
        <v>2</v>
      </c>
      <c r="B5" s="160" t="s">
        <v>143</v>
      </c>
      <c r="C5" s="161">
        <v>38492</v>
      </c>
      <c r="D5" s="161">
        <v>38629</v>
      </c>
      <c r="E5" s="162" t="s">
        <v>27</v>
      </c>
      <c r="F5" s="162">
        <v>-0.0003494120480913576</v>
      </c>
      <c r="G5" s="162">
        <v>-0.04406253098531587</v>
      </c>
      <c r="H5" s="162">
        <v>-0.02571654728882955</v>
      </c>
      <c r="I5" s="162">
        <v>-0.024409477889357656</v>
      </c>
      <c r="J5" s="163">
        <v>-0.6965419202898585</v>
      </c>
      <c r="K5" s="133">
        <v>-0.1133508457314556</v>
      </c>
    </row>
    <row r="6" spans="1:11" s="20" customFormat="1" ht="14.25" collapsed="1">
      <c r="A6" s="21">
        <v>3</v>
      </c>
      <c r="B6" s="160" t="s">
        <v>76</v>
      </c>
      <c r="C6" s="161">
        <v>38828</v>
      </c>
      <c r="D6" s="161">
        <v>39028</v>
      </c>
      <c r="E6" s="162">
        <v>0.0011154359519800483</v>
      </c>
      <c r="F6" s="162">
        <v>0.021932977702717293</v>
      </c>
      <c r="G6" s="162">
        <v>-0.022561892710574516</v>
      </c>
      <c r="H6" s="162">
        <v>0.23893924724196847</v>
      </c>
      <c r="I6" s="162">
        <v>0.1469094949931975</v>
      </c>
      <c r="J6" s="163">
        <v>2.135254566395656</v>
      </c>
      <c r="K6" s="133">
        <v>0.1383400144861977</v>
      </c>
    </row>
    <row r="7" spans="1:11" s="20" customFormat="1" ht="14.25" collapsed="1">
      <c r="A7" s="21">
        <v>4</v>
      </c>
      <c r="B7" s="160" t="s">
        <v>101</v>
      </c>
      <c r="C7" s="161">
        <v>38919</v>
      </c>
      <c r="D7" s="161">
        <v>39092</v>
      </c>
      <c r="E7" s="162">
        <v>0.013880728992216262</v>
      </c>
      <c r="F7" s="162">
        <v>0.0037584759549340596</v>
      </c>
      <c r="G7" s="162">
        <v>-0.09745192475966447</v>
      </c>
      <c r="H7" s="162">
        <v>0.07045349238170773</v>
      </c>
      <c r="I7" s="162">
        <v>0.0776341918013228</v>
      </c>
      <c r="J7" s="163">
        <v>0.8123962601625896</v>
      </c>
      <c r="K7" s="133">
        <v>0.07121624012695293</v>
      </c>
    </row>
    <row r="8" spans="1:11" s="20" customFormat="1" ht="14.25" collapsed="1">
      <c r="A8" s="21">
        <v>5</v>
      </c>
      <c r="B8" s="160" t="s">
        <v>98</v>
      </c>
      <c r="C8" s="161">
        <v>38919</v>
      </c>
      <c r="D8" s="161">
        <v>39092</v>
      </c>
      <c r="E8" s="162">
        <v>0.0003856765131673434</v>
      </c>
      <c r="F8" s="162">
        <v>-0.031015949841287638</v>
      </c>
      <c r="G8" s="162">
        <v>-0.11506611808669176</v>
      </c>
      <c r="H8" s="162">
        <v>-0.11541485946884744</v>
      </c>
      <c r="I8" s="162">
        <v>0.024380792252604033</v>
      </c>
      <c r="J8" s="163">
        <v>-0.34967684495599827</v>
      </c>
      <c r="K8" s="133">
        <v>-0.048560813215259735</v>
      </c>
    </row>
    <row r="9" spans="1:11" s="20" customFormat="1" ht="14.25" collapsed="1">
      <c r="A9" s="21">
        <v>6</v>
      </c>
      <c r="B9" s="160" t="s">
        <v>20</v>
      </c>
      <c r="C9" s="161">
        <v>39378</v>
      </c>
      <c r="D9" s="161">
        <v>39478</v>
      </c>
      <c r="E9" s="162">
        <v>0.0054991734822844585</v>
      </c>
      <c r="F9" s="162">
        <v>0.0006548136190409615</v>
      </c>
      <c r="G9" s="162">
        <v>-0.013397859029106618</v>
      </c>
      <c r="H9" s="162">
        <v>-0.048101776998826784</v>
      </c>
      <c r="I9" s="162">
        <v>-0.011937280670576866</v>
      </c>
      <c r="J9" s="163">
        <v>-0.6905586193227432</v>
      </c>
      <c r="K9" s="133">
        <v>-0.14325849703840343</v>
      </c>
    </row>
    <row r="10" spans="1:11" s="20" customFormat="1" ht="14.25" collapsed="1">
      <c r="A10" s="21">
        <v>7</v>
      </c>
      <c r="B10" s="160" t="s">
        <v>21</v>
      </c>
      <c r="C10" s="161">
        <v>39413</v>
      </c>
      <c r="D10" s="161">
        <v>39589</v>
      </c>
      <c r="E10" s="162">
        <v>0.015795182929296825</v>
      </c>
      <c r="F10" s="162">
        <v>0.03448495934314755</v>
      </c>
      <c r="G10" s="162">
        <v>0.08934901458802047</v>
      </c>
      <c r="H10" s="162">
        <v>0.18471551655024077</v>
      </c>
      <c r="I10" s="162">
        <v>0.11735579430067333</v>
      </c>
      <c r="J10" s="163">
        <v>1.0734505627008568</v>
      </c>
      <c r="K10" s="133">
        <v>0.10532193002446988</v>
      </c>
    </row>
    <row r="11" spans="1:11" s="20" customFormat="1" ht="14.25" collapsed="1">
      <c r="A11" s="21">
        <v>8</v>
      </c>
      <c r="B11" s="160" t="s">
        <v>23</v>
      </c>
      <c r="C11" s="161">
        <v>39429</v>
      </c>
      <c r="D11" s="161">
        <v>39618</v>
      </c>
      <c r="E11" s="162">
        <v>0.00354553643189659</v>
      </c>
      <c r="F11" s="162">
        <v>-0.005473640005371316</v>
      </c>
      <c r="G11" s="162">
        <v>-0.027517142597667466</v>
      </c>
      <c r="H11" s="162">
        <v>-0.04595192463869591</v>
      </c>
      <c r="I11" s="162">
        <v>-0.01934180846590261</v>
      </c>
      <c r="J11" s="163">
        <v>0.009274611344554762</v>
      </c>
      <c r="K11" s="133">
        <v>0.0012825376765750462</v>
      </c>
    </row>
    <row r="12" spans="1:11" s="20" customFormat="1" ht="14.25" collapsed="1">
      <c r="A12" s="21">
        <v>9</v>
      </c>
      <c r="B12" s="160" t="s">
        <v>25</v>
      </c>
      <c r="C12" s="161">
        <v>39429</v>
      </c>
      <c r="D12" s="161">
        <v>39651</v>
      </c>
      <c r="E12" s="162">
        <v>0.014555469688512623</v>
      </c>
      <c r="F12" s="162">
        <v>0.003854940638266857</v>
      </c>
      <c r="G12" s="162">
        <v>-0.046278175774707164</v>
      </c>
      <c r="H12" s="162">
        <v>-0.11823522314623591</v>
      </c>
      <c r="I12" s="162">
        <v>-0.09280872511875071</v>
      </c>
      <c r="J12" s="163">
        <v>-0.557586235504014</v>
      </c>
      <c r="K12" s="133">
        <v>-0.10833200625641026</v>
      </c>
    </row>
    <row r="13" spans="1:11" s="20" customFormat="1" ht="14.25" collapsed="1">
      <c r="A13" s="21">
        <v>10</v>
      </c>
      <c r="B13" s="160" t="s">
        <v>79</v>
      </c>
      <c r="C13" s="161">
        <v>39527</v>
      </c>
      <c r="D13" s="161">
        <v>39715</v>
      </c>
      <c r="E13" s="162">
        <v>0.013665137441698949</v>
      </c>
      <c r="F13" s="162">
        <v>0.023015624949879188</v>
      </c>
      <c r="G13" s="162">
        <v>0.008024582855868712</v>
      </c>
      <c r="H13" s="162">
        <v>0.2909280500629241</v>
      </c>
      <c r="I13" s="162">
        <v>0.19948965721526024</v>
      </c>
      <c r="J13" s="163">
        <v>1.4827013567839615</v>
      </c>
      <c r="K13" s="133">
        <v>0.14006671644334534</v>
      </c>
    </row>
    <row r="14" spans="1:11" s="20" customFormat="1" ht="14.25" collapsed="1">
      <c r="A14" s="21">
        <v>11</v>
      </c>
      <c r="B14" s="160" t="s">
        <v>28</v>
      </c>
      <c r="C14" s="161">
        <v>39560</v>
      </c>
      <c r="D14" s="161">
        <v>39770</v>
      </c>
      <c r="E14" s="162">
        <v>-0.02517490969673486</v>
      </c>
      <c r="F14" s="162">
        <v>-0.05162607125941909</v>
      </c>
      <c r="G14" s="162">
        <v>-0.11921425820115872</v>
      </c>
      <c r="H14" s="162">
        <v>-0.10671477665852247</v>
      </c>
      <c r="I14" s="162" t="s">
        <v>27</v>
      </c>
      <c r="J14" s="163">
        <v>-0.35977583341779773</v>
      </c>
      <c r="K14" s="133">
        <v>-0.06359886585662089</v>
      </c>
    </row>
    <row r="15" spans="1:11" s="20" customFormat="1" ht="14.25" collapsed="1">
      <c r="A15" s="21">
        <v>12</v>
      </c>
      <c r="B15" s="160" t="s">
        <v>96</v>
      </c>
      <c r="C15" s="161">
        <v>39884</v>
      </c>
      <c r="D15" s="161">
        <v>40001</v>
      </c>
      <c r="E15" s="162">
        <v>0.0016459083897517601</v>
      </c>
      <c r="F15" s="162">
        <v>-0.01801624167246274</v>
      </c>
      <c r="G15" s="162">
        <v>-0.032146014803967504</v>
      </c>
      <c r="H15" s="162">
        <v>-0.02659956972907862</v>
      </c>
      <c r="I15" s="162">
        <v>0.07216329780315989</v>
      </c>
      <c r="J15" s="163">
        <v>-0.21064007456323264</v>
      </c>
      <c r="K15" s="133">
        <v>-0.037709815096375054</v>
      </c>
    </row>
    <row r="16" spans="1:11" s="20" customFormat="1" ht="14.25" collapsed="1">
      <c r="A16" s="21">
        <v>13</v>
      </c>
      <c r="B16" s="160" t="s">
        <v>30</v>
      </c>
      <c r="C16" s="161">
        <v>40031</v>
      </c>
      <c r="D16" s="161">
        <v>40129</v>
      </c>
      <c r="E16" s="162">
        <v>-0.0006768597450829139</v>
      </c>
      <c r="F16" s="162">
        <v>-0.040843713782793944</v>
      </c>
      <c r="G16" s="162">
        <v>-0.13812095213171616</v>
      </c>
      <c r="H16" s="162">
        <v>-0.18426033067660197</v>
      </c>
      <c r="I16" s="162">
        <v>-0.07890872530132909</v>
      </c>
      <c r="J16" s="163">
        <v>-0.6713743579282765</v>
      </c>
      <c r="K16" s="133">
        <v>-0.17450964024298998</v>
      </c>
    </row>
    <row r="17" spans="1:11" s="20" customFormat="1" ht="14.25" collapsed="1">
      <c r="A17" s="21">
        <v>14</v>
      </c>
      <c r="B17" s="160" t="s">
        <v>74</v>
      </c>
      <c r="C17" s="161">
        <v>40253</v>
      </c>
      <c r="D17" s="161">
        <v>40366</v>
      </c>
      <c r="E17" s="162">
        <v>0.005500596146796433</v>
      </c>
      <c r="F17" s="162">
        <v>-0.008899287091195252</v>
      </c>
      <c r="G17" s="162">
        <v>-0.038788846169159674</v>
      </c>
      <c r="H17" s="162">
        <v>-0.08504671544035969</v>
      </c>
      <c r="I17" s="162">
        <v>0.0031361218245908873</v>
      </c>
      <c r="J17" s="163">
        <v>-0.2880278351504252</v>
      </c>
      <c r="K17" s="133">
        <v>-0.06379473441890449</v>
      </c>
    </row>
    <row r="18" spans="1:11" s="20" customFormat="1" ht="14.25" collapsed="1">
      <c r="A18" s="21">
        <v>15</v>
      </c>
      <c r="B18" s="160" t="s">
        <v>75</v>
      </c>
      <c r="C18" s="161">
        <v>40114</v>
      </c>
      <c r="D18" s="161">
        <v>40401</v>
      </c>
      <c r="E18" s="162">
        <v>-0.013018039621446986</v>
      </c>
      <c r="F18" s="162">
        <v>-0.03310977947434257</v>
      </c>
      <c r="G18" s="162">
        <v>-0.07975807409098512</v>
      </c>
      <c r="H18" s="162">
        <v>-0.031941260864022936</v>
      </c>
      <c r="I18" s="162">
        <v>-0.0038088707633928687</v>
      </c>
      <c r="J18" s="163">
        <v>-0.16705839678051293</v>
      </c>
      <c r="K18" s="133">
        <v>-0.0354971221016428</v>
      </c>
    </row>
    <row r="19" spans="1:11" s="20" customFormat="1" ht="14.25" collapsed="1">
      <c r="A19" s="21">
        <v>16</v>
      </c>
      <c r="B19" s="160" t="s">
        <v>78</v>
      </c>
      <c r="C19" s="161">
        <v>40226</v>
      </c>
      <c r="D19" s="161">
        <v>40430</v>
      </c>
      <c r="E19" s="162">
        <v>0.0021130929939738863</v>
      </c>
      <c r="F19" s="162">
        <v>0.0228263107319584</v>
      </c>
      <c r="G19" s="162">
        <v>-0.013664871653790378</v>
      </c>
      <c r="H19" s="162">
        <v>0.25579490376646064</v>
      </c>
      <c r="I19" s="162">
        <v>0.15698166352979248</v>
      </c>
      <c r="J19" s="163">
        <v>1.2472918991331547</v>
      </c>
      <c r="K19" s="133">
        <v>0.17663444780449922</v>
      </c>
    </row>
    <row r="20" spans="1:11" s="20" customFormat="1" ht="14.25" collapsed="1">
      <c r="A20" s="21">
        <v>17</v>
      </c>
      <c r="B20" s="160" t="s">
        <v>100</v>
      </c>
      <c r="C20" s="161">
        <v>40427</v>
      </c>
      <c r="D20" s="161">
        <v>40543</v>
      </c>
      <c r="E20" s="162">
        <v>0.009638212396901435</v>
      </c>
      <c r="F20" s="162">
        <v>0.02282582617330431</v>
      </c>
      <c r="G20" s="162">
        <v>-0.010202476895049384</v>
      </c>
      <c r="H20" s="162">
        <v>0.31750513381517464</v>
      </c>
      <c r="I20" s="162">
        <v>0.17781642251458507</v>
      </c>
      <c r="J20" s="163">
        <v>0.8267789365918135</v>
      </c>
      <c r="K20" s="133">
        <v>0.1377677817081715</v>
      </c>
    </row>
    <row r="21" spans="1:11" s="20" customFormat="1" ht="14.25">
      <c r="A21" s="21">
        <v>18</v>
      </c>
      <c r="B21" s="160" t="s">
        <v>90</v>
      </c>
      <c r="C21" s="161">
        <v>40444</v>
      </c>
      <c r="D21" s="161">
        <v>40638</v>
      </c>
      <c r="E21" s="162">
        <v>0.0021151907106038426</v>
      </c>
      <c r="F21" s="162">
        <v>0.005172717230432777</v>
      </c>
      <c r="G21" s="162">
        <v>-0.1365121050388094</v>
      </c>
      <c r="H21" s="162">
        <v>0.08170603572572799</v>
      </c>
      <c r="I21" s="162">
        <v>0.17733623801106613</v>
      </c>
      <c r="J21" s="163">
        <v>-0.005901921824103984</v>
      </c>
      <c r="K21" s="133">
        <v>-0.001341910238988886</v>
      </c>
    </row>
    <row r="22" spans="1:11" s="20" customFormat="1" ht="14.25">
      <c r="A22" s="21">
        <v>19</v>
      </c>
      <c r="B22" s="160" t="s">
        <v>99</v>
      </c>
      <c r="C22" s="161">
        <v>40427</v>
      </c>
      <c r="D22" s="161">
        <v>40708</v>
      </c>
      <c r="E22" s="162">
        <v>0.016397956273212166</v>
      </c>
      <c r="F22" s="162">
        <v>0.02857713911939297</v>
      </c>
      <c r="G22" s="162">
        <v>0.0236213560380214</v>
      </c>
      <c r="H22" s="162">
        <v>0.3210991282851021</v>
      </c>
      <c r="I22" s="162">
        <v>0.19731770618562505</v>
      </c>
      <c r="J22" s="163">
        <v>1.1409784282460032</v>
      </c>
      <c r="K22" s="133">
        <v>0.1978717491599875</v>
      </c>
    </row>
    <row r="23" spans="1:11" s="20" customFormat="1" ht="14.25">
      <c r="A23" s="21">
        <v>20</v>
      </c>
      <c r="B23" s="160" t="s">
        <v>132</v>
      </c>
      <c r="C23" s="161">
        <v>41026</v>
      </c>
      <c r="D23" s="161">
        <v>41242</v>
      </c>
      <c r="E23" s="162">
        <v>0.008342531684997656</v>
      </c>
      <c r="F23" s="162">
        <v>-0.013527941238780983</v>
      </c>
      <c r="G23" s="162">
        <v>-0.11601035907893131</v>
      </c>
      <c r="H23" s="162">
        <v>0.12753405346774382</v>
      </c>
      <c r="I23" s="162">
        <v>0.12966687525558052</v>
      </c>
      <c r="J23" s="163">
        <v>0.3827577726654021</v>
      </c>
      <c r="K23" s="133">
        <v>0.12490732776732405</v>
      </c>
    </row>
    <row r="24" spans="1:11" s="20" customFormat="1" ht="14.25">
      <c r="A24" s="21">
        <v>21</v>
      </c>
      <c r="B24" s="160" t="s">
        <v>135</v>
      </c>
      <c r="C24" s="161">
        <v>41127</v>
      </c>
      <c r="D24" s="161">
        <v>41332</v>
      </c>
      <c r="E24" s="162">
        <v>0.0040948948367591775</v>
      </c>
      <c r="F24" s="162">
        <v>0.006124907998301454</v>
      </c>
      <c r="G24" s="162">
        <v>0.11295743643328948</v>
      </c>
      <c r="H24" s="162">
        <v>0.25394215135865617</v>
      </c>
      <c r="I24" s="162">
        <v>0.14021582305845315</v>
      </c>
      <c r="J24" s="163">
        <v>0.6157326060605899</v>
      </c>
      <c r="K24" s="133">
        <v>0.21093287416757467</v>
      </c>
    </row>
    <row r="25" spans="1:12" s="20" customFormat="1" ht="15.75" thickBot="1">
      <c r="A25" s="159"/>
      <c r="B25" s="164" t="s">
        <v>133</v>
      </c>
      <c r="C25" s="165" t="s">
        <v>61</v>
      </c>
      <c r="D25" s="165" t="s">
        <v>61</v>
      </c>
      <c r="E25" s="166">
        <f>AVERAGE(E4:E24)</f>
        <v>0.004233487382937412</v>
      </c>
      <c r="F25" s="166">
        <f>AVERAGE(F4:F24)</f>
        <v>-0.0013665304398090444</v>
      </c>
      <c r="G25" s="166">
        <f>AVERAGE(G4:G24)</f>
        <v>-0.037958713266620425</v>
      </c>
      <c r="H25" s="166">
        <f>AVERAGE(H4:H24)</f>
        <v>0.06927663371990146</v>
      </c>
      <c r="I25" s="166">
        <f>AVERAGE(I4:I24)</f>
        <v>0.0737691662929787</v>
      </c>
      <c r="J25" s="165" t="s">
        <v>61</v>
      </c>
      <c r="K25" s="165" t="s">
        <v>61</v>
      </c>
      <c r="L25" s="167"/>
    </row>
    <row r="26" spans="1:11" s="20" customFormat="1" ht="14.25">
      <c r="A26" s="188" t="s">
        <v>117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</row>
    <row r="27" s="20" customFormat="1" ht="14.25" collapsed="1">
      <c r="J27" s="19"/>
    </row>
    <row r="28" spans="5:10" s="20" customFormat="1" ht="14.25" collapsed="1">
      <c r="E28" s="115"/>
      <c r="J28" s="19"/>
    </row>
    <row r="29" spans="5:10" s="20" customFormat="1" ht="14.25" collapsed="1">
      <c r="E29" s="116"/>
      <c r="J29" s="19"/>
    </row>
    <row r="30" spans="5:10" s="20" customFormat="1" ht="14.25">
      <c r="E30" s="115"/>
      <c r="F30" s="115"/>
      <c r="J30" s="19"/>
    </row>
    <row r="31" spans="5:10" s="20" customFormat="1" ht="14.25" collapsed="1">
      <c r="E31" s="116"/>
      <c r="I31" s="116"/>
      <c r="J31" s="19"/>
    </row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 collapsed="1"/>
    <row r="40" s="20" customFormat="1" ht="14.25" collapsed="1"/>
    <row r="41" s="20" customFormat="1" ht="14.25" collapsed="1"/>
    <row r="42" s="20" customFormat="1" ht="14.25" collapsed="1"/>
    <row r="43" s="20" customFormat="1" ht="14.25" collapsed="1"/>
    <row r="44" s="20" customFormat="1" ht="14.25" collapsed="1"/>
    <row r="45" s="20" customFormat="1" ht="14.25"/>
    <row r="46" s="20" customFormat="1" ht="14.25"/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  <row r="62" spans="3:8" s="29" customFormat="1" ht="14.25">
      <c r="C62" s="30"/>
      <c r="D62" s="30"/>
      <c r="E62" s="31"/>
      <c r="F62" s="31"/>
      <c r="G62" s="31"/>
      <c r="H62" s="31"/>
    </row>
    <row r="63" spans="3:8" s="29" customFormat="1" ht="14.25">
      <c r="C63" s="30"/>
      <c r="D63" s="30"/>
      <c r="E63" s="31"/>
      <c r="F63" s="31"/>
      <c r="G63" s="31"/>
      <c r="H63" s="31"/>
    </row>
    <row r="64" spans="3:8" s="29" customFormat="1" ht="14.25">
      <c r="C64" s="30"/>
      <c r="D64" s="30"/>
      <c r="E64" s="31"/>
      <c r="F64" s="31"/>
      <c r="G64" s="31"/>
      <c r="H64" s="31"/>
    </row>
    <row r="65" spans="3:8" s="29" customFormat="1" ht="14.25">
      <c r="C65" s="30"/>
      <c r="D65" s="30"/>
      <c r="E65" s="31"/>
      <c r="F65" s="31"/>
      <c r="G65" s="31"/>
      <c r="H65" s="31"/>
    </row>
    <row r="66" spans="3:8" s="29" customFormat="1" ht="14.25">
      <c r="C66" s="30"/>
      <c r="D66" s="30"/>
      <c r="E66" s="31"/>
      <c r="F66" s="31"/>
      <c r="G66" s="31"/>
      <c r="H66" s="31"/>
    </row>
  </sheetData>
  <mergeCells count="4">
    <mergeCell ref="A1:I1"/>
    <mergeCell ref="A2:A3"/>
    <mergeCell ref="E2:K2"/>
    <mergeCell ref="A26:K26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71"/>
  <sheetViews>
    <sheetView zoomScale="85" zoomScaleNormal="85" workbookViewId="0" topLeftCell="A1">
      <selection activeCell="G21" sqref="G21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89" t="s">
        <v>111</v>
      </c>
      <c r="B1" s="189"/>
      <c r="C1" s="189"/>
      <c r="D1" s="189"/>
      <c r="E1" s="189"/>
      <c r="F1" s="189"/>
      <c r="G1" s="189"/>
    </row>
    <row r="2" spans="1:7" ht="15.75" thickBot="1">
      <c r="A2" s="185" t="s">
        <v>49</v>
      </c>
      <c r="B2" s="97"/>
      <c r="C2" s="190" t="s">
        <v>32</v>
      </c>
      <c r="D2" s="191"/>
      <c r="E2" s="190" t="s">
        <v>33</v>
      </c>
      <c r="F2" s="191"/>
      <c r="G2" s="98"/>
    </row>
    <row r="3" spans="1:7" ht="45.75" thickBot="1">
      <c r="A3" s="186"/>
      <c r="B3" s="42" t="s">
        <v>31</v>
      </c>
      <c r="C3" s="35" t="s">
        <v>63</v>
      </c>
      <c r="D3" s="35" t="s">
        <v>34</v>
      </c>
      <c r="E3" s="35" t="s">
        <v>35</v>
      </c>
      <c r="F3" s="35" t="s">
        <v>34</v>
      </c>
      <c r="G3" s="36" t="s">
        <v>124</v>
      </c>
    </row>
    <row r="4" spans="1:8" ht="15" customHeight="1">
      <c r="A4" s="21">
        <v>1</v>
      </c>
      <c r="B4" s="37" t="s">
        <v>99</v>
      </c>
      <c r="C4" s="38">
        <v>157.5505700000003</v>
      </c>
      <c r="D4" s="103">
        <v>0.043739655681732346</v>
      </c>
      <c r="E4" s="39">
        <v>46</v>
      </c>
      <c r="F4" s="103">
        <v>0.026900584795321637</v>
      </c>
      <c r="G4" s="40">
        <v>96.42664859649128</v>
      </c>
      <c r="H4" s="56"/>
    </row>
    <row r="5" spans="1:8" ht="14.25" customHeight="1">
      <c r="A5" s="21">
        <v>2</v>
      </c>
      <c r="B5" s="37" t="s">
        <v>90</v>
      </c>
      <c r="C5" s="38">
        <v>68.69283000000007</v>
      </c>
      <c r="D5" s="103">
        <v>0.047138745909309145</v>
      </c>
      <c r="E5" s="39">
        <v>66</v>
      </c>
      <c r="F5" s="103">
        <v>0.044928522804629</v>
      </c>
      <c r="G5" s="40">
        <v>65.04955198288103</v>
      </c>
      <c r="H5" s="56"/>
    </row>
    <row r="6" spans="1:7" ht="14.25">
      <c r="A6" s="21">
        <v>3</v>
      </c>
      <c r="B6" s="37" t="s">
        <v>100</v>
      </c>
      <c r="C6" s="38">
        <v>26.402350000000094</v>
      </c>
      <c r="D6" s="103">
        <v>0.009638212396897133</v>
      </c>
      <c r="E6" s="39">
        <v>0</v>
      </c>
      <c r="F6" s="103">
        <v>0</v>
      </c>
      <c r="G6" s="40">
        <v>0</v>
      </c>
    </row>
    <row r="7" spans="1:7" ht="14.25">
      <c r="A7" s="21">
        <v>4</v>
      </c>
      <c r="B7" s="37" t="s">
        <v>132</v>
      </c>
      <c r="C7" s="38">
        <v>16.80802969999984</v>
      </c>
      <c r="D7" s="103">
        <v>0.008342531684991073</v>
      </c>
      <c r="E7" s="39">
        <v>0</v>
      </c>
      <c r="F7" s="103">
        <v>0</v>
      </c>
      <c r="G7" s="40">
        <v>0</v>
      </c>
    </row>
    <row r="8" spans="1:7" ht="14.25">
      <c r="A8" s="21">
        <v>5</v>
      </c>
      <c r="B8" s="37" t="s">
        <v>101</v>
      </c>
      <c r="C8" s="38">
        <v>15.259969999999973</v>
      </c>
      <c r="D8" s="103">
        <v>0.013880728992214408</v>
      </c>
      <c r="E8" s="39">
        <v>0</v>
      </c>
      <c r="F8" s="103">
        <v>0</v>
      </c>
      <c r="G8" s="40">
        <v>0</v>
      </c>
    </row>
    <row r="9" spans="1:7" ht="14.25">
      <c r="A9" s="21">
        <v>6</v>
      </c>
      <c r="B9" s="37" t="s">
        <v>74</v>
      </c>
      <c r="C9" s="38">
        <v>11.288070000000065</v>
      </c>
      <c r="D9" s="103">
        <v>0.005500596146800774</v>
      </c>
      <c r="E9" s="39">
        <v>0</v>
      </c>
      <c r="F9" s="103">
        <v>0</v>
      </c>
      <c r="G9" s="40">
        <v>0</v>
      </c>
    </row>
    <row r="10" spans="1:8" ht="14.25">
      <c r="A10" s="21">
        <v>7</v>
      </c>
      <c r="B10" s="37" t="s">
        <v>25</v>
      </c>
      <c r="C10" s="38">
        <v>7.115160000000032</v>
      </c>
      <c r="D10" s="103">
        <v>0.014555469688512042</v>
      </c>
      <c r="E10" s="39">
        <v>0</v>
      </c>
      <c r="F10" s="103">
        <v>0</v>
      </c>
      <c r="G10" s="40">
        <v>0</v>
      </c>
      <c r="H10" s="56"/>
    </row>
    <row r="11" spans="1:7" ht="14.25">
      <c r="A11" s="21">
        <v>8</v>
      </c>
      <c r="B11" s="37" t="s">
        <v>79</v>
      </c>
      <c r="C11" s="38">
        <v>6.660350000000035</v>
      </c>
      <c r="D11" s="103">
        <v>0.01366513744169496</v>
      </c>
      <c r="E11" s="39">
        <v>0</v>
      </c>
      <c r="F11" s="103">
        <v>0</v>
      </c>
      <c r="G11" s="40">
        <v>0</v>
      </c>
    </row>
    <row r="12" spans="1:7" ht="14.25">
      <c r="A12" s="21">
        <v>9</v>
      </c>
      <c r="B12" s="37" t="s">
        <v>96</v>
      </c>
      <c r="C12" s="38">
        <v>6.088490000000223</v>
      </c>
      <c r="D12" s="103">
        <v>0.001645908389645621</v>
      </c>
      <c r="E12" s="39">
        <v>0</v>
      </c>
      <c r="F12" s="103">
        <v>0</v>
      </c>
      <c r="G12" s="40">
        <v>0</v>
      </c>
    </row>
    <row r="13" spans="1:7" ht="14.25">
      <c r="A13" s="21">
        <v>10</v>
      </c>
      <c r="B13" s="37" t="s">
        <v>78</v>
      </c>
      <c r="C13" s="38">
        <v>6.013439999999944</v>
      </c>
      <c r="D13" s="103">
        <v>0.002113092993977723</v>
      </c>
      <c r="E13" s="39">
        <v>0</v>
      </c>
      <c r="F13" s="103">
        <v>0</v>
      </c>
      <c r="G13" s="40">
        <v>0</v>
      </c>
    </row>
    <row r="14" spans="1:7" ht="14.25">
      <c r="A14" s="21">
        <v>11</v>
      </c>
      <c r="B14" s="37" t="s">
        <v>23</v>
      </c>
      <c r="C14" s="38">
        <v>3.3946199999999953</v>
      </c>
      <c r="D14" s="103">
        <v>0.003545536431874662</v>
      </c>
      <c r="E14" s="39">
        <v>0</v>
      </c>
      <c r="F14" s="103">
        <v>0</v>
      </c>
      <c r="G14" s="40">
        <v>0</v>
      </c>
    </row>
    <row r="15" spans="1:7" ht="14.25">
      <c r="A15" s="21">
        <v>12</v>
      </c>
      <c r="B15" s="37" t="s">
        <v>76</v>
      </c>
      <c r="C15" s="38">
        <v>2.5780400000000374</v>
      </c>
      <c r="D15" s="103">
        <v>0.001115435951966974</v>
      </c>
      <c r="E15" s="39">
        <v>0</v>
      </c>
      <c r="F15" s="103">
        <v>0</v>
      </c>
      <c r="G15" s="40">
        <v>0</v>
      </c>
    </row>
    <row r="16" spans="1:7" ht="14.25">
      <c r="A16" s="21">
        <v>13</v>
      </c>
      <c r="B16" s="37" t="s">
        <v>135</v>
      </c>
      <c r="C16" s="38">
        <v>2.1744599999999625</v>
      </c>
      <c r="D16" s="103">
        <v>0.0040948948367594854</v>
      </c>
      <c r="E16" s="39">
        <v>0</v>
      </c>
      <c r="F16" s="103">
        <v>0</v>
      </c>
      <c r="G16" s="40">
        <v>0</v>
      </c>
    </row>
    <row r="17" spans="1:7" ht="14.25">
      <c r="A17" s="21">
        <v>14</v>
      </c>
      <c r="B17" s="37" t="s">
        <v>98</v>
      </c>
      <c r="C17" s="38">
        <v>0.3703100000000559</v>
      </c>
      <c r="D17" s="103">
        <v>0.00038567651317109703</v>
      </c>
      <c r="E17" s="39">
        <v>0</v>
      </c>
      <c r="F17" s="103">
        <v>0</v>
      </c>
      <c r="G17" s="40">
        <v>0</v>
      </c>
    </row>
    <row r="18" spans="1:7" ht="14.25">
      <c r="A18" s="21">
        <v>15</v>
      </c>
      <c r="B18" s="37" t="s">
        <v>28</v>
      </c>
      <c r="C18" s="38">
        <v>-16.31722999999998</v>
      </c>
      <c r="D18" s="103">
        <v>-0.025174909696679373</v>
      </c>
      <c r="E18" s="39">
        <v>0</v>
      </c>
      <c r="F18" s="103">
        <v>0</v>
      </c>
      <c r="G18" s="40">
        <v>0</v>
      </c>
    </row>
    <row r="19" spans="1:7" ht="14.25">
      <c r="A19" s="21">
        <v>16</v>
      </c>
      <c r="B19" s="37" t="s">
        <v>75</v>
      </c>
      <c r="C19" s="38">
        <v>-50.50395999999996</v>
      </c>
      <c r="D19" s="103">
        <v>-0.0130180396214392</v>
      </c>
      <c r="E19" s="39">
        <v>0</v>
      </c>
      <c r="F19" s="103">
        <v>0</v>
      </c>
      <c r="G19" s="40">
        <v>0</v>
      </c>
    </row>
    <row r="20" spans="1:7" ht="14.25">
      <c r="A20" s="21">
        <v>17</v>
      </c>
      <c r="B20" s="37" t="s">
        <v>20</v>
      </c>
      <c r="C20" s="38">
        <v>16.46098999999976</v>
      </c>
      <c r="D20" s="103">
        <v>0.005114587835490956</v>
      </c>
      <c r="E20" s="39">
        <v>-4</v>
      </c>
      <c r="F20" s="103">
        <v>-0.00038248231019315357</v>
      </c>
      <c r="G20" s="40">
        <v>-1.2392455282461798</v>
      </c>
    </row>
    <row r="21" spans="1:7" ht="13.5" customHeight="1">
      <c r="A21" s="21">
        <v>18</v>
      </c>
      <c r="B21" s="37" t="s">
        <v>30</v>
      </c>
      <c r="C21" s="38">
        <v>-14.036580000000074</v>
      </c>
      <c r="D21" s="103">
        <v>-0.008229681843949056</v>
      </c>
      <c r="E21" s="39">
        <v>-392</v>
      </c>
      <c r="F21" s="103">
        <v>-0.007557937762696179</v>
      </c>
      <c r="G21" s="40">
        <v>-12.931028500901924</v>
      </c>
    </row>
    <row r="22" spans="1:7" ht="14.25">
      <c r="A22" s="21">
        <v>19</v>
      </c>
      <c r="B22" s="37" t="s">
        <v>94</v>
      </c>
      <c r="C22" s="38">
        <v>42.71916210000217</v>
      </c>
      <c r="D22" s="103">
        <v>0.001957075411963241</v>
      </c>
      <c r="E22" s="39">
        <v>-172</v>
      </c>
      <c r="F22" s="103">
        <v>-0.003274568784982675</v>
      </c>
      <c r="G22" s="40">
        <v>-71.7049619987335</v>
      </c>
    </row>
    <row r="23" spans="1:7" ht="14.25">
      <c r="A23" s="21">
        <v>20</v>
      </c>
      <c r="B23" s="37" t="s">
        <v>21</v>
      </c>
      <c r="C23" s="38">
        <v>-231.0146699999999</v>
      </c>
      <c r="D23" s="103">
        <v>-0.15191328351402583</v>
      </c>
      <c r="E23" s="39">
        <v>-123</v>
      </c>
      <c r="F23" s="103">
        <v>-0.1651006711409396</v>
      </c>
      <c r="G23" s="40">
        <v>-251.51540420134233</v>
      </c>
    </row>
    <row r="24" spans="1:7" ht="14.25">
      <c r="A24" s="21">
        <v>21</v>
      </c>
      <c r="B24" s="37" t="s">
        <v>143</v>
      </c>
      <c r="C24" s="38" t="s">
        <v>27</v>
      </c>
      <c r="D24" s="103" t="s">
        <v>27</v>
      </c>
      <c r="E24" s="39" t="s">
        <v>27</v>
      </c>
      <c r="F24" s="103" t="s">
        <v>27</v>
      </c>
      <c r="G24" s="40" t="s">
        <v>27</v>
      </c>
    </row>
    <row r="25" spans="1:8" ht="15.75" thickBot="1">
      <c r="A25" s="96"/>
      <c r="B25" s="99" t="s">
        <v>60</v>
      </c>
      <c r="C25" s="100">
        <v>77.70440180000267</v>
      </c>
      <c r="D25" s="104">
        <v>0.0013867947100980195</v>
      </c>
      <c r="E25" s="101">
        <v>-579</v>
      </c>
      <c r="F25" s="104">
        <v>-0.00019018806939400957</v>
      </c>
      <c r="G25" s="102">
        <v>-175.91443964985166</v>
      </c>
      <c r="H25" s="56"/>
    </row>
    <row r="26" spans="2:8" ht="14.25">
      <c r="B26" s="72"/>
      <c r="C26" s="73"/>
      <c r="D26" s="74"/>
      <c r="E26" s="75"/>
      <c r="F26" s="74"/>
      <c r="G26" s="73"/>
      <c r="H26" s="56"/>
    </row>
    <row r="45" spans="2:5" ht="15">
      <c r="B45" s="64"/>
      <c r="C45" s="65"/>
      <c r="D45" s="66"/>
      <c r="E45" s="67"/>
    </row>
    <row r="46" spans="2:5" ht="15">
      <c r="B46" s="64"/>
      <c r="C46" s="65"/>
      <c r="D46" s="66"/>
      <c r="E46" s="67"/>
    </row>
    <row r="47" spans="2:5" ht="15">
      <c r="B47" s="64"/>
      <c r="C47" s="65"/>
      <c r="D47" s="66"/>
      <c r="E47" s="67"/>
    </row>
    <row r="48" spans="2:5" ht="15">
      <c r="B48" s="64"/>
      <c r="C48" s="65"/>
      <c r="D48" s="66"/>
      <c r="E48" s="67"/>
    </row>
    <row r="49" spans="2:5" ht="15">
      <c r="B49" s="64"/>
      <c r="C49" s="65"/>
      <c r="D49" s="66"/>
      <c r="E49" s="67"/>
    </row>
    <row r="50" spans="2:5" ht="15">
      <c r="B50" s="64"/>
      <c r="C50" s="65"/>
      <c r="D50" s="66"/>
      <c r="E50" s="67"/>
    </row>
    <row r="51" spans="2:5" ht="15.75" thickBot="1">
      <c r="B51" s="86"/>
      <c r="C51" s="86"/>
      <c r="D51" s="86"/>
      <c r="E51" s="86"/>
    </row>
    <row r="54" ht="14.25" customHeight="1"/>
    <row r="55" ht="14.25">
      <c r="F55" s="56"/>
    </row>
    <row r="57" ht="14.25">
      <c r="F57"/>
    </row>
    <row r="58" ht="14.25">
      <c r="F58"/>
    </row>
    <row r="59" spans="2:6" ht="30.75" thickBot="1">
      <c r="B59" s="42" t="s">
        <v>31</v>
      </c>
      <c r="C59" s="35" t="s">
        <v>68</v>
      </c>
      <c r="D59" s="35" t="s">
        <v>69</v>
      </c>
      <c r="E59" s="63" t="s">
        <v>64</v>
      </c>
      <c r="F59"/>
    </row>
    <row r="60" spans="2:5" ht="14.25">
      <c r="B60" s="37" t="str">
        <f aca="true" t="shared" si="0" ref="B60:D64">B4</f>
        <v>УНIВЕР.УА/Михайло Грушевський: Фонд Державних Паперiв</v>
      </c>
      <c r="C60" s="38">
        <f t="shared" si="0"/>
        <v>157.5505700000003</v>
      </c>
      <c r="D60" s="103">
        <f t="shared" si="0"/>
        <v>0.043739655681732346</v>
      </c>
      <c r="E60" s="40">
        <f>G4</f>
        <v>96.42664859649128</v>
      </c>
    </row>
    <row r="61" spans="2:5" ht="14.25">
      <c r="B61" s="37" t="str">
        <f t="shared" si="0"/>
        <v>ВСІ</v>
      </c>
      <c r="C61" s="38">
        <f t="shared" si="0"/>
        <v>68.69283000000007</v>
      </c>
      <c r="D61" s="103">
        <f t="shared" si="0"/>
        <v>0.047138745909309145</v>
      </c>
      <c r="E61" s="40">
        <f>G5</f>
        <v>65.04955198288103</v>
      </c>
    </row>
    <row r="62" spans="2:5" ht="14.25">
      <c r="B62" s="37" t="str">
        <f t="shared" si="0"/>
        <v>УНIВЕР.УА/Тарас Шевченко: Фонд Заощаджень</v>
      </c>
      <c r="C62" s="38">
        <f t="shared" si="0"/>
        <v>26.402350000000094</v>
      </c>
      <c r="D62" s="103">
        <f t="shared" si="0"/>
        <v>0.009638212396897133</v>
      </c>
      <c r="E62" s="40">
        <f>G6</f>
        <v>0</v>
      </c>
    </row>
    <row r="63" spans="2:5" ht="14.25">
      <c r="B63" s="37" t="str">
        <f t="shared" si="0"/>
        <v>КІНТО-Казначейський</v>
      </c>
      <c r="C63" s="38">
        <f t="shared" si="0"/>
        <v>16.80802969999984</v>
      </c>
      <c r="D63" s="103">
        <f t="shared" si="0"/>
        <v>0.008342531684991073</v>
      </c>
      <c r="E63" s="40">
        <f>G7</f>
        <v>0</v>
      </c>
    </row>
    <row r="64" spans="2:5" ht="14.25">
      <c r="B64" s="135" t="str">
        <f t="shared" si="0"/>
        <v>УНІВЕР.УА/Володимир Великий: Фонд Збалансований</v>
      </c>
      <c r="C64" s="136">
        <f t="shared" si="0"/>
        <v>15.259969999999973</v>
      </c>
      <c r="D64" s="137">
        <f t="shared" si="0"/>
        <v>0.013880728992214408</v>
      </c>
      <c r="E64" s="138">
        <f>G8</f>
        <v>0</v>
      </c>
    </row>
    <row r="65" spans="2:5" ht="14.25">
      <c r="B65" s="134" t="str">
        <f aca="true" t="shared" si="1" ref="B65:D68">B19</f>
        <v>Софіївський</v>
      </c>
      <c r="C65" s="38">
        <f t="shared" si="1"/>
        <v>-50.50395999999996</v>
      </c>
      <c r="D65" s="103">
        <f t="shared" si="1"/>
        <v>-0.0130180396214392</v>
      </c>
      <c r="E65" s="40">
        <f>G19</f>
        <v>0</v>
      </c>
    </row>
    <row r="66" spans="2:5" ht="14.25">
      <c r="B66" s="134" t="str">
        <f t="shared" si="1"/>
        <v>Преміум-фонд Індексний</v>
      </c>
      <c r="C66" s="38">
        <f t="shared" si="1"/>
        <v>16.46098999999976</v>
      </c>
      <c r="D66" s="103">
        <f t="shared" si="1"/>
        <v>0.005114587835490956</v>
      </c>
      <c r="E66" s="40">
        <f>G20</f>
        <v>-1.2392455282461798</v>
      </c>
    </row>
    <row r="67" spans="2:5" ht="14.25">
      <c r="B67" s="134" t="str">
        <f t="shared" si="1"/>
        <v>Аргентум</v>
      </c>
      <c r="C67" s="38">
        <f t="shared" si="1"/>
        <v>-14.036580000000074</v>
      </c>
      <c r="D67" s="103">
        <f t="shared" si="1"/>
        <v>-0.008229681843949056</v>
      </c>
      <c r="E67" s="40">
        <f>G21</f>
        <v>-12.931028500901924</v>
      </c>
    </row>
    <row r="68" spans="2:5" ht="14.25">
      <c r="B68" s="134" t="str">
        <f t="shared" si="1"/>
        <v>КІНТО-Класичний</v>
      </c>
      <c r="C68" s="38">
        <f t="shared" si="1"/>
        <v>42.71916210000217</v>
      </c>
      <c r="D68" s="103">
        <f t="shared" si="1"/>
        <v>0.001957075411963241</v>
      </c>
      <c r="E68" s="40">
        <f>G22</f>
        <v>-71.7049619987335</v>
      </c>
    </row>
    <row r="69" spans="2:5" ht="14.25">
      <c r="B69" s="134" t="str">
        <f>B23</f>
        <v>ОТП Класичний</v>
      </c>
      <c r="C69" s="38">
        <f>C23</f>
        <v>-231.0146699999999</v>
      </c>
      <c r="D69" s="103">
        <f>D23</f>
        <v>-0.15191328351402583</v>
      </c>
      <c r="E69" s="40">
        <f>G23</f>
        <v>-251.51540420134233</v>
      </c>
    </row>
    <row r="70" spans="2:5" ht="14.25">
      <c r="B70" s="145" t="s">
        <v>67</v>
      </c>
      <c r="C70" s="146">
        <f>C25-SUM(C60:C69)</f>
        <v>29.365710000000405</v>
      </c>
      <c r="D70" s="147"/>
      <c r="E70" s="146">
        <f>G25-SUM(E60:E69)</f>
        <v>0</v>
      </c>
    </row>
    <row r="71" spans="2:5" ht="15">
      <c r="B71" s="143" t="s">
        <v>60</v>
      </c>
      <c r="C71" s="144">
        <f>SUM(C60:C70)</f>
        <v>77.70440180000267</v>
      </c>
      <c r="D71" s="144"/>
      <c r="E71" s="144">
        <f>SUM(E60:E70)</f>
        <v>-175.91443964985166</v>
      </c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10"/>
  <sheetViews>
    <sheetView zoomScale="80" zoomScaleNormal="80" workbookViewId="0" topLeftCell="A1">
      <selection activeCell="A4" sqref="A4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70" t="s">
        <v>31</v>
      </c>
      <c r="B1" s="71" t="s">
        <v>107</v>
      </c>
      <c r="C1" s="10"/>
    </row>
    <row r="2" spans="1:3" ht="14.25">
      <c r="A2" s="177" t="s">
        <v>28</v>
      </c>
      <c r="B2" s="178">
        <v>-0.02517490969673486</v>
      </c>
      <c r="C2" s="10"/>
    </row>
    <row r="3" spans="1:3" ht="14.25">
      <c r="A3" s="149" t="s">
        <v>75</v>
      </c>
      <c r="B3" s="179">
        <v>-0.013018039621446986</v>
      </c>
      <c r="C3" s="10"/>
    </row>
    <row r="4" spans="1:3" ht="14.25">
      <c r="A4" s="148" t="s">
        <v>30</v>
      </c>
      <c r="B4" s="155">
        <v>-0.0006768597450829139</v>
      </c>
      <c r="C4" s="10"/>
    </row>
    <row r="5" spans="1:3" ht="14.25">
      <c r="A5" s="148" t="s">
        <v>98</v>
      </c>
      <c r="B5" s="156">
        <v>0.0003856765131673434</v>
      </c>
      <c r="C5" s="10"/>
    </row>
    <row r="6" spans="1:3" ht="14.25">
      <c r="A6" s="148" t="s">
        <v>76</v>
      </c>
      <c r="B6" s="156">
        <v>0.0011154359519800483</v>
      </c>
      <c r="C6" s="10"/>
    </row>
    <row r="7" spans="1:3" ht="14.25">
      <c r="A7" s="148" t="s">
        <v>96</v>
      </c>
      <c r="B7" s="156">
        <v>0.0016459083897517601</v>
      </c>
      <c r="C7" s="10"/>
    </row>
    <row r="8" spans="1:3" ht="14.25">
      <c r="A8" s="148" t="s">
        <v>78</v>
      </c>
      <c r="B8" s="156">
        <v>0.0021130929939738863</v>
      </c>
      <c r="C8" s="10"/>
    </row>
    <row r="9" spans="1:3" ht="14.25">
      <c r="A9" s="148" t="s">
        <v>90</v>
      </c>
      <c r="B9" s="156">
        <v>0.0021151907106038426</v>
      </c>
      <c r="C9" s="10"/>
    </row>
    <row r="10" spans="1:3" ht="14.25">
      <c r="A10" s="149" t="s">
        <v>23</v>
      </c>
      <c r="B10" s="157">
        <v>0.00354553643189659</v>
      </c>
      <c r="C10" s="10"/>
    </row>
    <row r="11" spans="1:3" ht="14.25">
      <c r="A11" s="148" t="s">
        <v>135</v>
      </c>
      <c r="B11" s="156">
        <v>0.0040948948367591775</v>
      </c>
      <c r="C11" s="10"/>
    </row>
    <row r="12" spans="1:3" ht="14.25">
      <c r="A12" s="148" t="s">
        <v>94</v>
      </c>
      <c r="B12" s="156">
        <v>0.005248831857963543</v>
      </c>
      <c r="C12" s="10"/>
    </row>
    <row r="13" spans="1:3" ht="14.25">
      <c r="A13" s="148" t="s">
        <v>20</v>
      </c>
      <c r="B13" s="156">
        <v>0.0054991734822844585</v>
      </c>
      <c r="C13" s="10"/>
    </row>
    <row r="14" spans="1:3" ht="14.25">
      <c r="A14" s="148" t="s">
        <v>74</v>
      </c>
      <c r="B14" s="156">
        <v>0.005500596146796433</v>
      </c>
      <c r="C14" s="10"/>
    </row>
    <row r="15" spans="1:3" ht="14.25">
      <c r="A15" s="148" t="s">
        <v>132</v>
      </c>
      <c r="B15" s="156">
        <v>0.008342531684997656</v>
      </c>
      <c r="C15" s="10"/>
    </row>
    <row r="16" spans="1:3" ht="14.25">
      <c r="A16" s="148" t="s">
        <v>100</v>
      </c>
      <c r="B16" s="156">
        <v>0.009638212396901435</v>
      </c>
      <c r="C16" s="10"/>
    </row>
    <row r="17" spans="1:3" ht="14.25">
      <c r="A17" s="148" t="s">
        <v>79</v>
      </c>
      <c r="B17" s="156">
        <v>0.013665137441698949</v>
      </c>
      <c r="C17" s="10"/>
    </row>
    <row r="18" spans="1:3" ht="14.25">
      <c r="A18" s="148" t="s">
        <v>101</v>
      </c>
      <c r="B18" s="156">
        <v>0.013880728992216262</v>
      </c>
      <c r="C18" s="10"/>
    </row>
    <row r="19" spans="1:3" ht="14.25">
      <c r="A19" s="148" t="s">
        <v>25</v>
      </c>
      <c r="B19" s="156">
        <v>0.014555469688512623</v>
      </c>
      <c r="C19" s="10"/>
    </row>
    <row r="20" spans="1:3" ht="14.25">
      <c r="A20" s="148" t="s">
        <v>21</v>
      </c>
      <c r="B20" s="156">
        <v>0.015795182929296825</v>
      </c>
      <c r="C20" s="10"/>
    </row>
    <row r="21" spans="1:3" ht="14.25">
      <c r="A21" s="148" t="s">
        <v>99</v>
      </c>
      <c r="B21" s="156">
        <v>0.016397956273212166</v>
      </c>
      <c r="C21" s="10"/>
    </row>
    <row r="22" spans="1:3" ht="14.25">
      <c r="A22" s="150" t="s">
        <v>36</v>
      </c>
      <c r="B22" s="155">
        <v>0.004233487382937412</v>
      </c>
      <c r="C22" s="10"/>
    </row>
    <row r="23" spans="1:3" ht="14.25">
      <c r="A23" s="150" t="s">
        <v>1</v>
      </c>
      <c r="B23" s="155">
        <v>0.004161029803632088</v>
      </c>
      <c r="C23" s="10"/>
    </row>
    <row r="24" spans="1:3" ht="14.25">
      <c r="A24" s="150" t="s">
        <v>0</v>
      </c>
      <c r="B24" s="155">
        <v>-0.02127596614783689</v>
      </c>
      <c r="C24" s="61"/>
    </row>
    <row r="25" spans="1:3" ht="14.25">
      <c r="A25" s="150" t="s">
        <v>37</v>
      </c>
      <c r="B25" s="155">
        <v>-0.002880193101155837</v>
      </c>
      <c r="C25" s="9"/>
    </row>
    <row r="26" spans="1:3" ht="14.25">
      <c r="A26" s="150" t="s">
        <v>38</v>
      </c>
      <c r="B26" s="155">
        <v>0.007614726248040382</v>
      </c>
      <c r="C26" s="81"/>
    </row>
    <row r="27" spans="1:3" ht="14.25">
      <c r="A27" s="150" t="s">
        <v>39</v>
      </c>
      <c r="B27" s="155">
        <v>0.018273972602739726</v>
      </c>
      <c r="C27" s="10"/>
    </row>
    <row r="28" spans="1:3" ht="15" thickBot="1">
      <c r="A28" s="151" t="s">
        <v>136</v>
      </c>
      <c r="B28" s="158">
        <v>-0.017985180637313025</v>
      </c>
      <c r="C28" s="10"/>
    </row>
    <row r="29" spans="2:3" ht="12.75">
      <c r="B29" s="10"/>
      <c r="C29" s="10"/>
    </row>
    <row r="30" ht="12.75">
      <c r="C30" s="10"/>
    </row>
    <row r="31" spans="2:3" ht="12.75">
      <c r="B31" s="10"/>
      <c r="C31" s="10"/>
    </row>
    <row r="32" ht="12.75">
      <c r="C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9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48.875" style="29" bestFit="1" customWidth="1"/>
    <col min="3" max="4" width="12.75390625" style="31" customWidth="1"/>
    <col min="5" max="5" width="16.75390625" style="41" customWidth="1"/>
    <col min="6" max="6" width="14.75390625" style="46" customWidth="1"/>
    <col min="7" max="7" width="14.75390625" style="41" customWidth="1"/>
    <col min="8" max="8" width="12.75390625" style="46" customWidth="1"/>
    <col min="9" max="9" width="47.875" style="29" bestFit="1" customWidth="1"/>
    <col min="10" max="10" width="34.75390625" style="29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80" t="s">
        <v>128</v>
      </c>
      <c r="B1" s="180"/>
      <c r="C1" s="180"/>
      <c r="D1" s="180"/>
      <c r="E1" s="180"/>
      <c r="F1" s="180"/>
      <c r="G1" s="180"/>
      <c r="H1" s="180"/>
      <c r="I1" s="180"/>
      <c r="J1" s="180"/>
      <c r="K1" s="13"/>
      <c r="L1" s="14"/>
      <c r="M1" s="14"/>
    </row>
    <row r="2" spans="1:10" ht="30.75" thickBot="1">
      <c r="A2" s="15" t="s">
        <v>49</v>
      </c>
      <c r="B2" s="15" t="s">
        <v>31</v>
      </c>
      <c r="C2" s="44" t="s">
        <v>42</v>
      </c>
      <c r="D2" s="44" t="s">
        <v>43</v>
      </c>
      <c r="E2" s="44" t="s">
        <v>50</v>
      </c>
      <c r="F2" s="44" t="s">
        <v>51</v>
      </c>
      <c r="G2" s="44" t="s">
        <v>52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17" t="s">
        <v>71</v>
      </c>
      <c r="C3" s="118" t="s">
        <v>47</v>
      </c>
      <c r="D3" s="119" t="s">
        <v>48</v>
      </c>
      <c r="E3" s="120">
        <v>10700592.59</v>
      </c>
      <c r="F3" s="121">
        <v>32580</v>
      </c>
      <c r="G3" s="120">
        <v>328.4405337630448</v>
      </c>
      <c r="H3" s="55">
        <v>100</v>
      </c>
      <c r="I3" s="117" t="s">
        <v>72</v>
      </c>
      <c r="J3" s="122" t="s">
        <v>73</v>
      </c>
    </row>
    <row r="4" spans="1:10" ht="14.25" customHeight="1">
      <c r="A4" s="21">
        <v>2</v>
      </c>
      <c r="B4" s="117" t="s">
        <v>85</v>
      </c>
      <c r="C4" s="118" t="s">
        <v>47</v>
      </c>
      <c r="D4" s="119" t="s">
        <v>140</v>
      </c>
      <c r="E4" s="120">
        <v>1954431.05</v>
      </c>
      <c r="F4" s="121">
        <v>56699</v>
      </c>
      <c r="G4" s="120">
        <v>34.47029136316337</v>
      </c>
      <c r="H4" s="89">
        <v>100</v>
      </c>
      <c r="I4" s="117" t="s">
        <v>53</v>
      </c>
      <c r="J4" s="122" t="s">
        <v>54</v>
      </c>
    </row>
    <row r="5" spans="1:10" ht="14.25">
      <c r="A5" s="21">
        <v>3</v>
      </c>
      <c r="B5" s="117" t="s">
        <v>137</v>
      </c>
      <c r="C5" s="118" t="s">
        <v>47</v>
      </c>
      <c r="D5" s="119" t="s">
        <v>140</v>
      </c>
      <c r="E5" s="120">
        <v>1375580.3802</v>
      </c>
      <c r="F5" s="121">
        <v>2940</v>
      </c>
      <c r="G5" s="120">
        <v>467.8844830612245</v>
      </c>
      <c r="H5" s="55">
        <v>1000</v>
      </c>
      <c r="I5" s="117" t="s">
        <v>24</v>
      </c>
      <c r="J5" s="122" t="s">
        <v>41</v>
      </c>
    </row>
    <row r="6" spans="1:10" ht="14.25">
      <c r="A6" s="21">
        <v>4</v>
      </c>
      <c r="B6" s="117" t="s">
        <v>40</v>
      </c>
      <c r="C6" s="118" t="s">
        <v>47</v>
      </c>
      <c r="D6" s="119" t="s">
        <v>48</v>
      </c>
      <c r="E6" s="120">
        <v>1090419.28</v>
      </c>
      <c r="F6" s="121">
        <v>795</v>
      </c>
      <c r="G6" s="120">
        <v>1371.5965786163522</v>
      </c>
      <c r="H6" s="55">
        <v>1000</v>
      </c>
      <c r="I6" s="117" t="s">
        <v>29</v>
      </c>
      <c r="J6" s="122" t="s">
        <v>125</v>
      </c>
    </row>
    <row r="7" spans="1:10" s="45" customFormat="1" ht="14.25" collapsed="1">
      <c r="A7" s="21">
        <v>5</v>
      </c>
      <c r="B7" s="117" t="s">
        <v>102</v>
      </c>
      <c r="C7" s="118" t="s">
        <v>47</v>
      </c>
      <c r="D7" s="119" t="s">
        <v>48</v>
      </c>
      <c r="E7" s="120">
        <v>785247.91</v>
      </c>
      <c r="F7" s="121">
        <v>910</v>
      </c>
      <c r="G7" s="120">
        <v>862.9097912087913</v>
      </c>
      <c r="H7" s="55">
        <v>1000</v>
      </c>
      <c r="I7" s="117" t="s">
        <v>19</v>
      </c>
      <c r="J7" s="122" t="s">
        <v>56</v>
      </c>
    </row>
    <row r="8" spans="1:10" s="45" customFormat="1" ht="14.25">
      <c r="A8" s="21">
        <v>6</v>
      </c>
      <c r="B8" s="117" t="s">
        <v>87</v>
      </c>
      <c r="C8" s="118" t="s">
        <v>47</v>
      </c>
      <c r="D8" s="119" t="s">
        <v>48</v>
      </c>
      <c r="E8" s="120">
        <v>636077.03</v>
      </c>
      <c r="F8" s="121">
        <v>679</v>
      </c>
      <c r="G8" s="120">
        <v>936.7850220913108</v>
      </c>
      <c r="H8" s="55">
        <v>1000</v>
      </c>
      <c r="I8" s="117" t="s">
        <v>88</v>
      </c>
      <c r="J8" s="122" t="s">
        <v>58</v>
      </c>
    </row>
    <row r="9" spans="1:10" ht="15.75" thickBot="1">
      <c r="A9" s="181" t="s">
        <v>60</v>
      </c>
      <c r="B9" s="182"/>
      <c r="C9" s="123" t="s">
        <v>61</v>
      </c>
      <c r="D9" s="123" t="s">
        <v>61</v>
      </c>
      <c r="E9" s="105">
        <f>SUM(E3:E8)</f>
        <v>16542348.2402</v>
      </c>
      <c r="F9" s="106">
        <f>SUM(F3:F8)</f>
        <v>94603</v>
      </c>
      <c r="G9" s="123" t="s">
        <v>61</v>
      </c>
      <c r="H9" s="123" t="s">
        <v>61</v>
      </c>
      <c r="I9" s="123" t="s">
        <v>61</v>
      </c>
      <c r="J9" s="124" t="s">
        <v>61</v>
      </c>
    </row>
  </sheetData>
  <mergeCells count="2">
    <mergeCell ref="A1:J1"/>
    <mergeCell ref="A9:B9"/>
  </mergeCells>
  <hyperlinks>
    <hyperlink ref="J5" r:id="rId1" display="http://am.concorde.ua/"/>
    <hyperlink ref="J6" r:id="rId2" display="http://www.dragon-am.com/"/>
    <hyperlink ref="J7" r:id="rId3" display="http://otpcapital.com.ua/"/>
    <hyperlink ref="J3" r:id="rId4" display="http://dragon-am.com/"/>
    <hyperlink ref="J9" r:id="rId5" display="http://www.sem.biz.ua/"/>
    <hyperlink ref="J4" r:id="rId6" display="http://www.kua-absolut.com/"/>
  </hyperlinks>
  <printOptions/>
  <pageMargins left="0.75" right="0.75" top="1" bottom="1" header="0.5" footer="0.5"/>
  <pageSetup fitToHeight="1" fitToWidth="1" horizontalDpi="600" verticalDpi="600" orientation="landscape" paperSize="9" scale="60" r:id="rId7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31"/>
  <sheetViews>
    <sheetView zoomScale="85" zoomScaleNormal="85" workbookViewId="0" topLeftCell="A1">
      <selection activeCell="I10" sqref="I10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7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92" t="s">
        <v>119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1" ht="15.75" customHeight="1" thickBot="1">
      <c r="A2" s="185" t="s">
        <v>49</v>
      </c>
      <c r="B2" s="109"/>
      <c r="C2" s="110"/>
      <c r="D2" s="111"/>
      <c r="E2" s="187" t="s">
        <v>86</v>
      </c>
      <c r="F2" s="187"/>
      <c r="G2" s="187"/>
      <c r="H2" s="187"/>
      <c r="I2" s="187"/>
      <c r="J2" s="187"/>
      <c r="K2" s="187"/>
    </row>
    <row r="3" spans="1:11" ht="45.75" thickBot="1">
      <c r="A3" s="186"/>
      <c r="B3" s="112" t="s">
        <v>31</v>
      </c>
      <c r="C3" s="26" t="s">
        <v>13</v>
      </c>
      <c r="D3" s="26" t="s">
        <v>14</v>
      </c>
      <c r="E3" s="17" t="s">
        <v>115</v>
      </c>
      <c r="F3" s="17" t="s">
        <v>126</v>
      </c>
      <c r="G3" s="17" t="s">
        <v>130</v>
      </c>
      <c r="H3" s="17" t="s">
        <v>109</v>
      </c>
      <c r="I3" s="17" t="s">
        <v>131</v>
      </c>
      <c r="J3" s="17" t="s">
        <v>62</v>
      </c>
      <c r="K3" s="18" t="s">
        <v>116</v>
      </c>
    </row>
    <row r="4" spans="1:11" ht="14.25" collapsed="1">
      <c r="A4" s="21">
        <v>1</v>
      </c>
      <c r="B4" s="27" t="s">
        <v>87</v>
      </c>
      <c r="C4" s="113">
        <v>38441</v>
      </c>
      <c r="D4" s="113">
        <v>38625</v>
      </c>
      <c r="E4" s="107">
        <v>0.005088434068763137</v>
      </c>
      <c r="F4" s="107">
        <v>-0.0013453044342589537</v>
      </c>
      <c r="G4" s="107">
        <v>0.026669862731171</v>
      </c>
      <c r="H4" s="107">
        <v>-0.06350262225677439</v>
      </c>
      <c r="I4" s="107">
        <v>-0.022719451309291427</v>
      </c>
      <c r="J4" s="114">
        <v>-0.06321497790868957</v>
      </c>
      <c r="K4" s="175">
        <v>-0.006559022133678094</v>
      </c>
    </row>
    <row r="5" spans="1:11" ht="14.25" collapsed="1">
      <c r="A5" s="21">
        <v>2</v>
      </c>
      <c r="B5" s="27" t="s">
        <v>71</v>
      </c>
      <c r="C5" s="113">
        <v>38862</v>
      </c>
      <c r="D5" s="113">
        <v>38958</v>
      </c>
      <c r="E5" s="107">
        <v>-0.010247505548191427</v>
      </c>
      <c r="F5" s="107">
        <v>-0.03997811366446247</v>
      </c>
      <c r="G5" s="107">
        <v>-0.09653544885596077</v>
      </c>
      <c r="H5" s="107">
        <v>0.0778935896002193</v>
      </c>
      <c r="I5" s="107">
        <v>0.09412567467041999</v>
      </c>
      <c r="J5" s="114">
        <v>2.284405337630375</v>
      </c>
      <c r="K5" s="176">
        <v>0.14107527249217067</v>
      </c>
    </row>
    <row r="6" spans="1:11" ht="14.25">
      <c r="A6" s="21">
        <v>3</v>
      </c>
      <c r="B6" s="27" t="s">
        <v>137</v>
      </c>
      <c r="C6" s="113">
        <v>39048</v>
      </c>
      <c r="D6" s="113">
        <v>39140</v>
      </c>
      <c r="E6" s="107">
        <v>0.005522257002821718</v>
      </c>
      <c r="F6" s="107">
        <v>-0.010916415481526442</v>
      </c>
      <c r="G6" s="107">
        <v>-0.05467858852891749</v>
      </c>
      <c r="H6" s="107">
        <v>-0.194642655614925</v>
      </c>
      <c r="I6" s="107">
        <v>-0.07624611645543078</v>
      </c>
      <c r="J6" s="114">
        <v>-0.5321155169387805</v>
      </c>
      <c r="K6" s="176">
        <v>-0.08536253329375287</v>
      </c>
    </row>
    <row r="7" spans="1:11" ht="14.25">
      <c r="A7" s="21">
        <v>4</v>
      </c>
      <c r="B7" s="27" t="s">
        <v>40</v>
      </c>
      <c r="C7" s="113">
        <v>39100</v>
      </c>
      <c r="D7" s="113">
        <v>39268</v>
      </c>
      <c r="E7" s="107">
        <v>-0.003302789942380535</v>
      </c>
      <c r="F7" s="107">
        <v>-0.009798741792802157</v>
      </c>
      <c r="G7" s="107">
        <v>-0.005556130547926363</v>
      </c>
      <c r="H7" s="107">
        <v>0.006114776058474769</v>
      </c>
      <c r="I7" s="107" t="s">
        <v>27</v>
      </c>
      <c r="J7" s="114">
        <v>0.3715965786163258</v>
      </c>
      <c r="K7" s="176">
        <v>0.039473860919604586</v>
      </c>
    </row>
    <row r="8" spans="1:11" ht="14.25">
      <c r="A8" s="21">
        <v>5</v>
      </c>
      <c r="B8" s="27" t="s">
        <v>102</v>
      </c>
      <c r="C8" s="113">
        <v>39647</v>
      </c>
      <c r="D8" s="113">
        <v>39861</v>
      </c>
      <c r="E8" s="107">
        <v>0.000979349839849819</v>
      </c>
      <c r="F8" s="107">
        <v>-0.018312235397561993</v>
      </c>
      <c r="G8" s="107">
        <v>-0.14365028986137685</v>
      </c>
      <c r="H8" s="107">
        <v>-0.0573835442641335</v>
      </c>
      <c r="I8" s="107">
        <v>-0.016274083293713604</v>
      </c>
      <c r="J8" s="114">
        <v>-0.13709020879120115</v>
      </c>
      <c r="K8" s="176">
        <v>-0.022303045660788223</v>
      </c>
    </row>
    <row r="9" spans="1:11" ht="14.25">
      <c r="A9" s="21">
        <v>6</v>
      </c>
      <c r="B9" s="27" t="s">
        <v>85</v>
      </c>
      <c r="C9" s="113">
        <v>40253</v>
      </c>
      <c r="D9" s="113">
        <v>40445</v>
      </c>
      <c r="E9" s="107">
        <v>-0.0156294447666665</v>
      </c>
      <c r="F9" s="107">
        <v>-0.03205434768547044</v>
      </c>
      <c r="G9" s="107">
        <v>-0.12121549217526173</v>
      </c>
      <c r="H9" s="107">
        <v>-0.15418958386390402</v>
      </c>
      <c r="I9" s="107">
        <v>-0.055152776304976725</v>
      </c>
      <c r="J9" s="114">
        <v>-0.655297086368368</v>
      </c>
      <c r="K9" s="176">
        <v>-0.19404978084071633</v>
      </c>
    </row>
    <row r="10" spans="1:11" ht="15.75" thickBot="1">
      <c r="A10" s="159"/>
      <c r="B10" s="164" t="s">
        <v>133</v>
      </c>
      <c r="C10" s="165" t="s">
        <v>61</v>
      </c>
      <c r="D10" s="165" t="s">
        <v>61</v>
      </c>
      <c r="E10" s="166">
        <f>AVERAGE(E4:E9)</f>
        <v>-0.0029316165576339648</v>
      </c>
      <c r="F10" s="166">
        <f>AVERAGE(F4:F9)</f>
        <v>-0.018734193076013744</v>
      </c>
      <c r="G10" s="166">
        <f>AVERAGE(G4:G9)</f>
        <v>-0.0658276812063787</v>
      </c>
      <c r="H10" s="166">
        <f>AVERAGE(H4:H9)</f>
        <v>-0.06428500672350713</v>
      </c>
      <c r="I10" s="166">
        <f>AVERAGE(I4:I9)</f>
        <v>-0.015253350538598508</v>
      </c>
      <c r="J10" s="165" t="s">
        <v>61</v>
      </c>
      <c r="K10" s="165" t="s">
        <v>61</v>
      </c>
    </row>
    <row r="11" spans="1:11" ht="15" thickBot="1">
      <c r="A11" s="193" t="s">
        <v>117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1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18" spans="2:9" ht="14.25">
      <c r="B18" s="29"/>
      <c r="C18" s="30"/>
      <c r="D18" s="30"/>
      <c r="E18" s="29"/>
      <c r="F18" s="29"/>
      <c r="G18" s="29"/>
      <c r="H18" s="29"/>
      <c r="I18" s="29"/>
    </row>
    <row r="19" spans="2:9" ht="14.25">
      <c r="B19" s="29"/>
      <c r="C19" s="30"/>
      <c r="D19" s="30"/>
      <c r="E19" s="29"/>
      <c r="F19" s="29"/>
      <c r="G19" s="29"/>
      <c r="H19" s="29"/>
      <c r="I19" s="29"/>
    </row>
    <row r="20" spans="2:9" ht="14.25">
      <c r="B20" s="29"/>
      <c r="C20" s="30"/>
      <c r="D20" s="30"/>
      <c r="E20" s="29"/>
      <c r="F20" s="29"/>
      <c r="G20" s="29"/>
      <c r="H20" s="29"/>
      <c r="I20" s="29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  <row r="29" ht="14.25">
      <c r="C29" s="5"/>
    </row>
    <row r="30" ht="14.25">
      <c r="C30" s="5"/>
    </row>
    <row r="31" ht="14.25">
      <c r="C31" s="5"/>
    </row>
  </sheetData>
  <mergeCells count="4">
    <mergeCell ref="A2:A3"/>
    <mergeCell ref="A1:J1"/>
    <mergeCell ref="E2:K2"/>
    <mergeCell ref="A11:K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44"/>
  <sheetViews>
    <sheetView zoomScale="85" zoomScaleNormal="85" workbookViewId="0" topLeftCell="A1">
      <selection activeCell="E9" sqref="E9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89" t="s">
        <v>112</v>
      </c>
      <c r="B1" s="189"/>
      <c r="C1" s="189"/>
      <c r="D1" s="189"/>
      <c r="E1" s="189"/>
      <c r="F1" s="189"/>
      <c r="G1" s="189"/>
    </row>
    <row r="2" spans="1:7" s="31" customFormat="1" ht="15.75" customHeight="1" thickBot="1">
      <c r="A2" s="185" t="s">
        <v>49</v>
      </c>
      <c r="B2" s="97"/>
      <c r="C2" s="190" t="s">
        <v>32</v>
      </c>
      <c r="D2" s="191"/>
      <c r="E2" s="190" t="s">
        <v>33</v>
      </c>
      <c r="F2" s="191"/>
      <c r="G2" s="98"/>
    </row>
    <row r="3" spans="1:7" s="31" customFormat="1" ht="45.75" thickBot="1">
      <c r="A3" s="186"/>
      <c r="B3" s="35" t="s">
        <v>31</v>
      </c>
      <c r="C3" s="35" t="s">
        <v>63</v>
      </c>
      <c r="D3" s="35" t="s">
        <v>34</v>
      </c>
      <c r="E3" s="35" t="s">
        <v>35</v>
      </c>
      <c r="F3" s="35" t="s">
        <v>34</v>
      </c>
      <c r="G3" s="36" t="s">
        <v>124</v>
      </c>
    </row>
    <row r="4" spans="1:7" s="31" customFormat="1" ht="14.25">
      <c r="A4" s="21">
        <v>1</v>
      </c>
      <c r="B4" s="37" t="s">
        <v>137</v>
      </c>
      <c r="C4" s="38">
        <v>7.554590000000084</v>
      </c>
      <c r="D4" s="107">
        <v>0.005522257002841762</v>
      </c>
      <c r="E4" s="39">
        <v>0</v>
      </c>
      <c r="F4" s="107">
        <v>0</v>
      </c>
      <c r="G4" s="40">
        <v>0</v>
      </c>
    </row>
    <row r="5" spans="1:7" s="31" customFormat="1" ht="14.25">
      <c r="A5" s="21">
        <v>2</v>
      </c>
      <c r="B5" s="37" t="s">
        <v>87</v>
      </c>
      <c r="C5" s="38">
        <v>3.22025</v>
      </c>
      <c r="D5" s="107">
        <v>0.0050884340687635515</v>
      </c>
      <c r="E5" s="39">
        <v>0</v>
      </c>
      <c r="F5" s="107">
        <v>0</v>
      </c>
      <c r="G5" s="40">
        <v>0</v>
      </c>
    </row>
    <row r="6" spans="1:7" s="31" customFormat="1" ht="14.25">
      <c r="A6" s="21">
        <v>3</v>
      </c>
      <c r="B6" s="37" t="s">
        <v>102</v>
      </c>
      <c r="C6" s="38">
        <v>0.7682800000000279</v>
      </c>
      <c r="D6" s="107">
        <v>0.000979349839842276</v>
      </c>
      <c r="E6" s="39">
        <v>0</v>
      </c>
      <c r="F6" s="107">
        <v>0</v>
      </c>
      <c r="G6" s="40">
        <v>0</v>
      </c>
    </row>
    <row r="7" spans="1:7" s="31" customFormat="1" ht="14.25">
      <c r="A7" s="21">
        <v>4</v>
      </c>
      <c r="B7" s="37" t="s">
        <v>40</v>
      </c>
      <c r="C7" s="38">
        <v>-3.6133599999998696</v>
      </c>
      <c r="D7" s="107">
        <v>-0.0033027899423548</v>
      </c>
      <c r="E7" s="39">
        <v>0</v>
      </c>
      <c r="F7" s="107">
        <v>0</v>
      </c>
      <c r="G7" s="40">
        <v>0</v>
      </c>
    </row>
    <row r="8" spans="1:7" s="31" customFormat="1" ht="14.25">
      <c r="A8" s="21">
        <v>5</v>
      </c>
      <c r="B8" s="37" t="s">
        <v>71</v>
      </c>
      <c r="C8" s="38">
        <v>-110.78969999999924</v>
      </c>
      <c r="D8" s="107">
        <v>-0.010247505548154958</v>
      </c>
      <c r="E8" s="39">
        <v>0</v>
      </c>
      <c r="F8" s="107">
        <v>0</v>
      </c>
      <c r="G8" s="40">
        <v>0</v>
      </c>
    </row>
    <row r="9" spans="1:7" s="31" customFormat="1" ht="14.25">
      <c r="A9" s="21">
        <v>6</v>
      </c>
      <c r="B9" s="37" t="s">
        <v>85</v>
      </c>
      <c r="C9" s="38">
        <v>-31.90711999999988</v>
      </c>
      <c r="D9" s="107">
        <v>-0.016063286947760703</v>
      </c>
      <c r="E9" s="39">
        <v>-25</v>
      </c>
      <c r="F9" s="107">
        <v>-0.0004407305549679148</v>
      </c>
      <c r="G9" s="40">
        <v>-0.8602146578168868</v>
      </c>
    </row>
    <row r="10" spans="1:7" s="31" customFormat="1" ht="15.75" thickBot="1">
      <c r="A10" s="125"/>
      <c r="B10" s="99" t="s">
        <v>60</v>
      </c>
      <c r="C10" s="126">
        <v>-134.76705999999888</v>
      </c>
      <c r="D10" s="104">
        <v>-0.008080957502187605</v>
      </c>
      <c r="E10" s="101">
        <v>-25</v>
      </c>
      <c r="F10" s="104">
        <v>-0.00026419241662087333</v>
      </c>
      <c r="G10" s="102">
        <v>-0.8602146578168868</v>
      </c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>
      <c r="D29" s="41"/>
    </row>
    <row r="30" s="31" customFormat="1" ht="14.25">
      <c r="D30" s="41"/>
    </row>
    <row r="31" s="31" customFormat="1" ht="14.25">
      <c r="D31" s="41"/>
    </row>
    <row r="32" s="31" customFormat="1" ht="14.25"/>
    <row r="33" s="31" customFormat="1" ht="14.25"/>
    <row r="34" spans="8:9" s="31" customFormat="1" ht="14.25">
      <c r="H34" s="22"/>
      <c r="I34" s="22"/>
    </row>
    <row r="37" spans="2:5" ht="30.75" thickBot="1">
      <c r="B37" s="42" t="s">
        <v>31</v>
      </c>
      <c r="C37" s="35" t="s">
        <v>68</v>
      </c>
      <c r="D37" s="35" t="s">
        <v>69</v>
      </c>
      <c r="E37" s="36" t="s">
        <v>64</v>
      </c>
    </row>
    <row r="38" spans="1:5" ht="14.25">
      <c r="A38" s="22">
        <v>1</v>
      </c>
      <c r="B38" s="37" t="str">
        <f aca="true" t="shared" si="0" ref="B38:D43">B4</f>
        <v>ТАСК Український Капітал</v>
      </c>
      <c r="C38" s="130">
        <f t="shared" si="0"/>
        <v>7.554590000000084</v>
      </c>
      <c r="D38" s="107">
        <f t="shared" si="0"/>
        <v>0.005522257002841762</v>
      </c>
      <c r="E38" s="131">
        <f aca="true" t="shared" si="1" ref="E38:E43">G4</f>
        <v>0</v>
      </c>
    </row>
    <row r="39" spans="1:5" ht="14.25">
      <c r="A39" s="22">
        <v>2</v>
      </c>
      <c r="B39" s="37" t="str">
        <f t="shared" si="0"/>
        <v>Оптімум</v>
      </c>
      <c r="C39" s="130">
        <f t="shared" si="0"/>
        <v>3.22025</v>
      </c>
      <c r="D39" s="107">
        <f t="shared" si="0"/>
        <v>0.0050884340687635515</v>
      </c>
      <c r="E39" s="131">
        <f t="shared" si="1"/>
        <v>0</v>
      </c>
    </row>
    <row r="40" spans="1:5" ht="14.25">
      <c r="A40" s="22">
        <v>3</v>
      </c>
      <c r="B40" s="37" t="str">
        <f t="shared" si="0"/>
        <v>УНІВЕР.УА/Отаман: Фонд Перспективних Акцій</v>
      </c>
      <c r="C40" s="130">
        <f t="shared" si="0"/>
        <v>0.7682800000000279</v>
      </c>
      <c r="D40" s="107">
        <f t="shared" si="0"/>
        <v>0.000979349839842276</v>
      </c>
      <c r="E40" s="131">
        <f t="shared" si="1"/>
        <v>0</v>
      </c>
    </row>
    <row r="41" spans="1:5" ht="14.25">
      <c r="A41" s="22">
        <v>4</v>
      </c>
      <c r="B41" s="37" t="str">
        <f t="shared" si="0"/>
        <v>Збалансований фонд "Паритет"</v>
      </c>
      <c r="C41" s="130">
        <f t="shared" si="0"/>
        <v>-3.6133599999998696</v>
      </c>
      <c r="D41" s="107">
        <f t="shared" si="0"/>
        <v>-0.0033027899423548</v>
      </c>
      <c r="E41" s="131">
        <f t="shared" si="1"/>
        <v>0</v>
      </c>
    </row>
    <row r="42" spans="1:5" ht="14.25">
      <c r="A42" s="22">
        <v>5</v>
      </c>
      <c r="B42" s="37" t="str">
        <f t="shared" si="0"/>
        <v>Платинум</v>
      </c>
      <c r="C42" s="130">
        <f t="shared" si="0"/>
        <v>-110.78969999999924</v>
      </c>
      <c r="D42" s="107">
        <f t="shared" si="0"/>
        <v>-0.010247505548154958</v>
      </c>
      <c r="E42" s="131">
        <f t="shared" si="1"/>
        <v>0</v>
      </c>
    </row>
    <row r="43" spans="1:5" ht="14.25">
      <c r="A43" s="22">
        <v>6</v>
      </c>
      <c r="B43" s="37" t="str">
        <f t="shared" si="0"/>
        <v>Аурум</v>
      </c>
      <c r="C43" s="130">
        <f t="shared" si="0"/>
        <v>-31.90711999999988</v>
      </c>
      <c r="D43" s="107">
        <f t="shared" si="0"/>
        <v>-0.016063286947760703</v>
      </c>
      <c r="E43" s="131">
        <f t="shared" si="1"/>
        <v>-0.8602146578168868</v>
      </c>
    </row>
    <row r="44" spans="2:5" ht="14.25">
      <c r="B44" s="37"/>
      <c r="C44" s="130"/>
      <c r="D44" s="107"/>
      <c r="E44" s="131"/>
    </row>
  </sheetData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7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0" t="s">
        <v>31</v>
      </c>
      <c r="B1" s="71" t="s">
        <v>107</v>
      </c>
      <c r="C1" s="10"/>
      <c r="D1" s="10"/>
    </row>
    <row r="2" spans="1:4" ht="14.25">
      <c r="A2" s="27" t="s">
        <v>85</v>
      </c>
      <c r="B2" s="152">
        <v>-0.0156294447666665</v>
      </c>
      <c r="C2" s="10"/>
      <c r="D2" s="10"/>
    </row>
    <row r="3" spans="1:4" ht="14.25">
      <c r="A3" s="27" t="s">
        <v>71</v>
      </c>
      <c r="B3" s="152">
        <v>-0.010247505548191427</v>
      </c>
      <c r="C3" s="10"/>
      <c r="D3" s="10"/>
    </row>
    <row r="4" spans="1:4" ht="14.25">
      <c r="A4" s="27" t="s">
        <v>40</v>
      </c>
      <c r="B4" s="152">
        <v>-0.003302789942380535</v>
      </c>
      <c r="C4" s="10"/>
      <c r="D4" s="10"/>
    </row>
    <row r="5" spans="1:4" ht="14.25">
      <c r="A5" s="27" t="s">
        <v>102</v>
      </c>
      <c r="B5" s="152">
        <v>0.000979349839849819</v>
      </c>
      <c r="C5" s="10"/>
      <c r="D5" s="10"/>
    </row>
    <row r="6" spans="1:4" ht="14.25">
      <c r="A6" s="27" t="s">
        <v>87</v>
      </c>
      <c r="B6" s="152">
        <v>0.005088434068763137</v>
      </c>
      <c r="C6" s="10"/>
      <c r="D6" s="10"/>
    </row>
    <row r="7" spans="1:4" ht="14.25">
      <c r="A7" s="27" t="s">
        <v>137</v>
      </c>
      <c r="B7" s="152">
        <v>0.005522257002821718</v>
      </c>
      <c r="C7" s="10"/>
      <c r="D7" s="10"/>
    </row>
    <row r="8" spans="1:4" ht="14.25">
      <c r="A8" s="27" t="s">
        <v>36</v>
      </c>
      <c r="B8" s="153">
        <v>-0.0029316165576339648</v>
      </c>
      <c r="C8" s="10"/>
      <c r="D8" s="10"/>
    </row>
    <row r="9" spans="1:4" ht="14.25">
      <c r="A9" s="27" t="s">
        <v>1</v>
      </c>
      <c r="B9" s="153">
        <v>0.004161029803632088</v>
      </c>
      <c r="C9" s="10"/>
      <c r="D9" s="10"/>
    </row>
    <row r="10" spans="1:4" ht="14.25">
      <c r="A10" s="27" t="s">
        <v>0</v>
      </c>
      <c r="B10" s="153">
        <v>-0.02127596614783689</v>
      </c>
      <c r="C10" s="10"/>
      <c r="D10" s="10"/>
    </row>
    <row r="11" spans="1:4" ht="14.25">
      <c r="A11" s="27" t="s">
        <v>37</v>
      </c>
      <c r="B11" s="153">
        <v>-0.002880193101155837</v>
      </c>
      <c r="C11" s="10"/>
      <c r="D11" s="10"/>
    </row>
    <row r="12" spans="1:4" ht="14.25">
      <c r="A12" s="27" t="s">
        <v>38</v>
      </c>
      <c r="B12" s="153">
        <v>0.007614726248040382</v>
      </c>
      <c r="C12" s="10"/>
      <c r="D12" s="10"/>
    </row>
    <row r="13" spans="1:4" ht="14.25">
      <c r="A13" s="27" t="s">
        <v>39</v>
      </c>
      <c r="B13" s="153">
        <v>0.018273972602739726</v>
      </c>
      <c r="C13" s="10"/>
      <c r="D13" s="10"/>
    </row>
    <row r="14" spans="1:4" ht="15" thickBot="1">
      <c r="A14" s="83" t="s">
        <v>136</v>
      </c>
      <c r="B14" s="154">
        <v>-0.017985180637313025</v>
      </c>
      <c r="C14" s="10"/>
      <c r="D14" s="10"/>
    </row>
    <row r="15" spans="2:4" ht="12.75">
      <c r="B15" s="10"/>
      <c r="C15" s="10"/>
      <c r="D15" s="10"/>
    </row>
    <row r="16" spans="1:4" ht="14.25">
      <c r="A16" s="57"/>
      <c r="B16" s="58"/>
      <c r="C16" s="10"/>
      <c r="D16" s="10"/>
    </row>
    <row r="17" spans="1:4" ht="14.25">
      <c r="A17" s="57"/>
      <c r="B17" s="58"/>
      <c r="C17" s="10"/>
      <c r="D17" s="10"/>
    </row>
    <row r="18" spans="1:4" ht="14.25">
      <c r="A18" s="57"/>
      <c r="B18" s="58"/>
      <c r="C18" s="10"/>
      <c r="D18" s="10"/>
    </row>
    <row r="19" spans="1:4" ht="14.25">
      <c r="A19" s="57"/>
      <c r="B19" s="58"/>
      <c r="C19" s="10"/>
      <c r="D19" s="10"/>
    </row>
    <row r="20" spans="1:4" ht="14.25">
      <c r="A20" s="57"/>
      <c r="B20" s="58"/>
      <c r="C20" s="10"/>
      <c r="D20" s="10"/>
    </row>
    <row r="21" ht="12.75">
      <c r="B21" s="10"/>
    </row>
    <row r="25" spans="1:2" ht="12.75">
      <c r="A25" s="7"/>
      <c r="B25" s="8"/>
    </row>
    <row r="26" ht="12.75">
      <c r="B26" s="8"/>
    </row>
    <row r="27" ht="12.75">
      <c r="B27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2015-09-09T10:16:42Z</dcterms:modified>
  <cp:category/>
  <cp:version/>
  <cp:contentType/>
  <cp:contentStatus/>
</cp:coreProperties>
</file>