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! Work\2020-22 (coronavirus quarantine)\! Q3 2022\АНАЛІТИКА\"/>
    </mc:Choice>
  </mc:AlternateContent>
  <bookViews>
    <workbookView xWindow="2232" yWindow="0" windowWidth="21492" windowHeight="9204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xlnm._FilterDatabase" localSheetId="0" hidden="1">'Індекси світу та України'!#REF!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_xlnm.Database" localSheetId="1">#REF!</definedName>
    <definedName name="_xlnm.Database" localSheetId="2">#REF!</definedName>
    <definedName name="_xlnm.Database">#REF!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D7" i="54" l="1"/>
  <c r="D9" i="54"/>
  <c r="F6" i="54"/>
  <c r="F4" i="54"/>
  <c r="F5" i="54"/>
  <c r="F3" i="54"/>
  <c r="D5" i="54"/>
  <c r="C20" i="54"/>
  <c r="D11" i="54"/>
  <c r="D19" i="54"/>
  <c r="B30" i="36" l="1"/>
  <c r="B29" i="36"/>
  <c r="F18" i="36" l="1"/>
  <c r="E18" i="36"/>
  <c r="F17" i="36"/>
  <c r="E17" i="36"/>
  <c r="F16" i="36"/>
  <c r="E16" i="36"/>
  <c r="F8" i="36"/>
  <c r="E8" i="36"/>
  <c r="F7" i="36"/>
  <c r="E7" i="36"/>
  <c r="F6" i="36"/>
  <c r="E6" i="36"/>
  <c r="F5" i="36"/>
  <c r="E5" i="36"/>
  <c r="F4" i="36"/>
  <c r="E4" i="36"/>
  <c r="C9" i="36"/>
  <c r="B9" i="36"/>
  <c r="D15" i="54" l="1"/>
  <c r="E3" i="54" l="1"/>
  <c r="D17" i="54" l="1"/>
  <c r="D13" i="54"/>
  <c r="D20" i="54" s="1"/>
  <c r="E20" i="54" s="1"/>
  <c r="H3" i="30" l="1"/>
  <c r="G3" i="30"/>
  <c r="F3" i="30"/>
  <c r="H9" i="30" l="1"/>
  <c r="G9" i="30"/>
  <c r="F9" i="30"/>
  <c r="H13" i="30"/>
  <c r="G13" i="30"/>
  <c r="F13" i="30"/>
  <c r="H18" i="30"/>
  <c r="G18" i="30"/>
  <c r="F18" i="30"/>
  <c r="H14" i="30"/>
  <c r="G14" i="30"/>
  <c r="F14" i="30"/>
  <c r="H7" i="30"/>
  <c r="G7" i="30"/>
  <c r="F7" i="30"/>
  <c r="H17" i="30"/>
  <c r="G17" i="30"/>
  <c r="F17" i="30"/>
  <c r="H8" i="30"/>
  <c r="G8" i="30"/>
  <c r="F8" i="30"/>
  <c r="H15" i="30"/>
  <c r="G15" i="30"/>
  <c r="F15" i="30"/>
  <c r="H6" i="30"/>
  <c r="G6" i="30"/>
  <c r="H5" i="30"/>
  <c r="G5" i="30"/>
  <c r="F5" i="30"/>
  <c r="H16" i="30"/>
  <c r="G16" i="30"/>
  <c r="F16" i="30"/>
  <c r="H12" i="30"/>
  <c r="G12" i="30"/>
  <c r="F12" i="30"/>
  <c r="H4" i="30"/>
  <c r="G4" i="30"/>
  <c r="F4" i="30"/>
  <c r="H11" i="30"/>
  <c r="G11" i="30"/>
  <c r="F11" i="30"/>
  <c r="H10" i="30" l="1"/>
  <c r="G10" i="30"/>
  <c r="D9" i="36" l="1"/>
  <c r="E9" i="36" l="1"/>
  <c r="F9" i="36"/>
  <c r="F16" i="54"/>
  <c r="F17" i="54" l="1"/>
  <c r="F12" i="54"/>
  <c r="E12" i="54"/>
  <c r="F15" i="54"/>
  <c r="E15" i="54"/>
  <c r="F14" i="54"/>
  <c r="E14" i="54"/>
  <c r="E6" i="54"/>
  <c r="E5" i="54"/>
  <c r="E4" i="54"/>
  <c r="F7" i="54" l="1"/>
  <c r="E7" i="54"/>
  <c r="F13" i="54"/>
  <c r="E13" i="54"/>
  <c r="F20" i="54" l="1"/>
</calcChain>
</file>

<file path=xl/sharedStrings.xml><?xml version="1.0" encoding="utf-8"?>
<sst xmlns="http://schemas.openxmlformats.org/spreadsheetml/2006/main" count="224" uniqueCount="109">
  <si>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</si>
  <si>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</si>
  <si>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</si>
  <si>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</si>
  <si>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</si>
  <si>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</si>
  <si>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</si>
  <si>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</si>
  <si>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</si>
  <si>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</si>
  <si>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</si>
  <si>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</si>
  <si>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</si>
  <si>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</si>
  <si>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</si>
  <si>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</si>
  <si>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</si>
  <si>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</si>
  <si>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</si>
  <si>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</si>
  <si>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</si>
  <si>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</si>
  <si>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</si>
  <si>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</si>
  <si>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</si>
  <si>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</si>
  <si>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</si>
  <si>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</si>
  <si>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</si>
  <si>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</si>
  <si>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</si>
  <si>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</si>
  <si>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</si>
  <si>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</si>
  <si>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</si>
  <si>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</si>
  <si>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</si>
  <si>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</si>
  <si>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</si>
  <si>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</si>
  <si>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</si>
  <si>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</si>
  <si>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</si>
  <si>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</si>
  <si>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</si>
  <si>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</si>
  <si>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</si>
  <si>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</si>
  <si>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</si>
  <si>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</si>
  <si>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</si>
  <si>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</si>
  <si>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</si>
  <si>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</si>
  <si>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</si>
  <si>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</si>
  <si>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</si>
  <si>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Рік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</si>
  <si>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</si>
  <si>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</si>
  <si>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</si>
  <si>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</si>
  <si>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Зміна за рік</t>
  </si>
  <si>
    <t>х</t>
  </si>
  <si>
    <t>Рік у попередньому кварталі</t>
  </si>
  <si>
    <t xml:space="preserve">** З урахуванням депозитарних розписок MHP S.A. </t>
  </si>
  <si>
    <t>30.09.2020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</si>
  <si>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</si>
  <si>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</si>
  <si>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</si>
  <si>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</si>
  <si>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</si>
  <si>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</si>
  <si>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</si>
  <si>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</si>
  <si>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</si>
  <si>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</si>
  <si>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</si>
  <si>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</si>
  <si>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30.09.2021 (3 кв. 2021)</t>
  </si>
  <si>
    <t>30.09.2017</t>
  </si>
  <si>
    <t>30.09.2018</t>
  </si>
  <si>
    <t>30.09.2019</t>
  </si>
  <si>
    <t>3 квартал '21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</si>
  <si>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</si>
  <si>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</si>
  <si>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</si>
  <si>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</si>
  <si>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</si>
  <si>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30.09.2022 (3 кв. 2022)</t>
  </si>
  <si>
    <t>н.д.</t>
  </si>
  <si>
    <t>31.12.2021 (4 кв. 2021)</t>
  </si>
  <si>
    <t>Зміна з початку 2022 року</t>
  </si>
  <si>
    <t>Зміна за рік у 3 кв. 2022</t>
  </si>
  <si>
    <t>3-й квартал 2022 року</t>
  </si>
  <si>
    <t>З початку 2022 року</t>
  </si>
  <si>
    <t>31.12.2021</t>
  </si>
  <si>
    <t>30.09.2021</t>
  </si>
  <si>
    <t>Кількість КУА, ІСІ, АНПФ, НПФ та СК в управлінні</t>
  </si>
  <si>
    <t>Ренкінгування - за показником із початку 2022 року.</t>
  </si>
  <si>
    <t>31.12.2021**</t>
  </si>
  <si>
    <t>** Дані станом на 31.12.2021 уточнено з урахуванням отриманої додатково звітності ІСІ.</t>
  </si>
  <si>
    <t>4 квартал '21</t>
  </si>
  <si>
    <t>1 квартал '22*</t>
  </si>
  <si>
    <t>2 квартал '22*</t>
  </si>
  <si>
    <t>3 квартал '22*</t>
  </si>
  <si>
    <t>* Обіг ЦП ІСІ було тимчасово зупинено у звязку з воєнним станом від 24.02.2022 до 22.08.2022.</t>
  </si>
  <si>
    <t>* Загалом у списках ФБ України станом на 30.09.2022 року, включаючи «лістинг», перебувало 192 випусків державних облігацій, 12 - муніципальних облігацій, 135 – корпоративних облігацій (у т.ч. 26 єврооблігацій), 141 випусків акцій (у т.ч. 49 - іноземних), 7 – акцій КІФ, 21 – інвестиційних сертифікатів ПІФ, 5 - іноземних суверенних облігаій і 8 -  деривативів.</t>
  </si>
  <si>
    <t>ОЗДП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</si>
</sst>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0"/>
      <name val="Arial Cyr"/>
      <charset val="204"/>
    </font>
    <font>
      <sz val="10"/>
      <color rgb="FFFF0000"/>
      <name val="Arial"/>
      <family val="2"/>
      <charset val="204"/>
    </font>
    <font>
      <sz val="8"/>
      <color rgb="FF000000"/>
      <name val="Arial"/>
      <family val="2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1" fillId="0" borderId="0">
      <alignment vertical="top"/>
    </xf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34" borderId="63" applyNumberFormat="0" applyAlignment="0" applyProtection="0"/>
    <xf numFmtId="0" fontId="54" fillId="34" borderId="63" applyNumberFormat="0" applyAlignment="0" applyProtection="0"/>
    <xf numFmtId="0" fontId="55" fillId="35" borderId="64" applyNumberFormat="0" applyAlignment="0" applyProtection="0"/>
    <xf numFmtId="0" fontId="55" fillId="35" borderId="64" applyNumberFormat="0" applyAlignment="0" applyProtection="0"/>
    <xf numFmtId="0" fontId="56" fillId="35" borderId="63" applyNumberFormat="0" applyAlignment="0" applyProtection="0"/>
    <xf numFmtId="0" fontId="56" fillId="35" borderId="63" applyNumberFormat="0" applyAlignment="0" applyProtection="0"/>
    <xf numFmtId="0" fontId="57" fillId="0" borderId="60" applyNumberFormat="0" applyFill="0" applyAlignment="0" applyProtection="0"/>
    <xf numFmtId="0" fontId="57" fillId="0" borderId="60" applyNumberFormat="0" applyFill="0" applyAlignment="0" applyProtection="0"/>
    <xf numFmtId="0" fontId="58" fillId="0" borderId="61" applyNumberFormat="0" applyFill="0" applyAlignment="0" applyProtection="0"/>
    <xf numFmtId="0" fontId="58" fillId="0" borderId="61" applyNumberFormat="0" applyFill="0" applyAlignment="0" applyProtection="0"/>
    <xf numFmtId="0" fontId="59" fillId="0" borderId="62" applyNumberFormat="0" applyFill="0" applyAlignment="0" applyProtection="0"/>
    <xf numFmtId="0" fontId="59" fillId="0" borderId="62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8" applyNumberFormat="0" applyFill="0" applyAlignment="0" applyProtection="0"/>
    <xf numFmtId="0" fontId="60" fillId="0" borderId="68" applyNumberFormat="0" applyFill="0" applyAlignment="0" applyProtection="0"/>
    <xf numFmtId="0" fontId="61" fillId="36" borderId="66" applyNumberFormat="0" applyAlignment="0" applyProtection="0"/>
    <xf numFmtId="0" fontId="61" fillId="36" borderId="66" applyNumberFormat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50" fillId="0" borderId="0"/>
    <xf numFmtId="0" fontId="50" fillId="0" borderId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7" borderId="67" applyNumberFormat="0" applyFont="0" applyAlignment="0" applyProtection="0"/>
    <xf numFmtId="0" fontId="52" fillId="37" borderId="67" applyNumberFormat="0" applyFont="0" applyAlignment="0" applyProtection="0"/>
    <xf numFmtId="0" fontId="65" fillId="0" borderId="65" applyNumberFormat="0" applyFill="0" applyAlignment="0" applyProtection="0"/>
    <xf numFmtId="0" fontId="65" fillId="0" borderId="6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1" borderId="0" applyNumberFormat="0" applyBorder="0" applyAlignment="0" applyProtection="0"/>
    <xf numFmtId="0" fontId="67" fillId="31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20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49" fontId="7" fillId="29" borderId="32" xfId="76" applyNumberFormat="1" applyFont="1" applyFill="1" applyBorder="1" applyAlignment="1">
      <alignment horizontal="center" vertical="center" wrapText="1"/>
    </xf>
    <xf numFmtId="0" fontId="6" fillId="0" borderId="0" xfId="44"/>
    <xf numFmtId="0" fontId="7" fillId="0" borderId="43" xfId="76" applyFont="1" applyFill="1" applyBorder="1" applyAlignment="1">
      <alignment vertical="center"/>
    </xf>
    <xf numFmtId="0" fontId="7" fillId="29" borderId="43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0" fontId="14" fillId="0" borderId="29" xfId="80" applyFont="1" applyFill="1" applyBorder="1" applyAlignment="1">
      <alignment horizontal="right" vertical="center" indent="1"/>
    </xf>
    <xf numFmtId="165" fontId="17" fillId="0" borderId="48" xfId="76" applyNumberFormat="1" applyFont="1" applyFill="1" applyBorder="1" applyAlignment="1">
      <alignment vertical="center"/>
    </xf>
    <xf numFmtId="165" fontId="16" fillId="29" borderId="48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9" xfId="76" applyFont="1" applyFill="1" applyBorder="1" applyAlignment="1">
      <alignment vertical="center"/>
    </xf>
    <xf numFmtId="0" fontId="6" fillId="0" borderId="49" xfId="76" applyFont="1" applyFill="1" applyBorder="1" applyAlignment="1">
      <alignment vertical="center"/>
    </xf>
    <xf numFmtId="165" fontId="15" fillId="0" borderId="49" xfId="76" applyNumberFormat="1" applyFont="1" applyFill="1" applyBorder="1" applyAlignment="1">
      <alignment horizontal="right" vertical="center"/>
    </xf>
    <xf numFmtId="0" fontId="14" fillId="0" borderId="36" xfId="80" applyFont="1" applyFill="1" applyBorder="1" applyAlignment="1">
      <alignment horizontal="right" vertical="center" indent="1"/>
    </xf>
    <xf numFmtId="0" fontId="7" fillId="0" borderId="38" xfId="80" applyFont="1" applyBorder="1" applyAlignment="1">
      <alignment horizontal="right" vertical="center" indent="1"/>
    </xf>
    <xf numFmtId="165" fontId="7" fillId="29" borderId="39" xfId="76" applyNumberFormat="1" applyFont="1" applyFill="1" applyBorder="1" applyAlignment="1">
      <alignment vertical="center"/>
    </xf>
    <xf numFmtId="165" fontId="7" fillId="0" borderId="39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0" borderId="40" xfId="76" applyNumberFormat="1" applyFont="1" applyFill="1" applyBorder="1" applyAlignment="1">
      <alignment vertical="center"/>
    </xf>
    <xf numFmtId="167" fontId="7" fillId="29" borderId="37" xfId="76" applyNumberFormat="1" applyFont="1" applyFill="1" applyBorder="1" applyAlignment="1">
      <alignment vertical="center"/>
    </xf>
    <xf numFmtId="167" fontId="7" fillId="0" borderId="37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0" borderId="46" xfId="76" applyNumberFormat="1" applyFont="1" applyFill="1" applyBorder="1" applyAlignment="1">
      <alignment vertical="center"/>
    </xf>
    <xf numFmtId="0" fontId="7" fillId="0" borderId="31" xfId="80" applyFont="1" applyFill="1" applyBorder="1" applyAlignment="1">
      <alignment horizontal="right" vertical="center" indent="1"/>
    </xf>
    <xf numFmtId="165" fontId="14" fillId="29" borderId="41" xfId="76" applyNumberFormat="1" applyFont="1" applyFill="1" applyBorder="1" applyAlignment="1">
      <alignment horizontal="right" vertical="center"/>
    </xf>
    <xf numFmtId="165" fontId="14" fillId="0" borderId="41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50" xfId="61" applyFont="1" applyFill="1" applyBorder="1" applyAlignment="1">
      <alignment horizontal="center" vertical="center" wrapText="1"/>
    </xf>
    <xf numFmtId="1" fontId="6" fillId="0" borderId="51" xfId="61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3" xfId="58" applyFont="1" applyFill="1" applyBorder="1" applyAlignment="1">
      <alignment horizontal="center" vertical="center" wrapText="1"/>
    </xf>
    <xf numFmtId="0" fontId="7" fillId="0" borderId="56" xfId="80" applyFont="1" applyFill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indent="1"/>
    </xf>
    <xf numFmtId="0" fontId="7" fillId="0" borderId="55" xfId="80" applyFont="1" applyBorder="1" applyAlignment="1">
      <alignment horizontal="left" vertical="center" wrapText="1" indent="1"/>
    </xf>
    <xf numFmtId="0" fontId="6" fillId="0" borderId="57" xfId="80" applyFont="1" applyBorder="1" applyAlignment="1">
      <alignment horizontal="right" vertical="center" indent="1"/>
    </xf>
    <xf numFmtId="0" fontId="7" fillId="0" borderId="58" xfId="80" applyFont="1" applyBorder="1" applyAlignment="1">
      <alignment horizontal="left" vertical="center" wrapText="1" indent="1"/>
    </xf>
    <xf numFmtId="0" fontId="7" fillId="0" borderId="56" xfId="80" applyFont="1" applyBorder="1" applyAlignment="1">
      <alignment horizontal="right" vertical="center" indent="1"/>
    </xf>
    <xf numFmtId="0" fontId="7" fillId="0" borderId="59" xfId="80" applyFont="1" applyBorder="1" applyAlignment="1">
      <alignment horizontal="right" vertical="center" indent="1"/>
    </xf>
    <xf numFmtId="0" fontId="6" fillId="0" borderId="0" xfId="60"/>
    <xf numFmtId="4" fontId="6" fillId="0" borderId="12" xfId="57" applyNumberFormat="1" applyFont="1" applyFill="1" applyBorder="1" applyAlignment="1">
      <alignment horizontal="right" vertical="center" wrapText="1"/>
    </xf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8" xfId="76" applyNumberFormat="1" applyFont="1" applyFill="1" applyBorder="1" applyAlignment="1">
      <alignment vertical="center"/>
    </xf>
    <xf numFmtId="165" fontId="15" fillId="0" borderId="41" xfId="76" applyNumberFormat="1" applyFont="1" applyFill="1" applyBorder="1" applyAlignment="1">
      <alignment horizontal="right" vertical="center"/>
    </xf>
    <xf numFmtId="167" fontId="6" fillId="29" borderId="37" xfId="76" applyNumberFormat="1" applyFont="1" applyFill="1" applyBorder="1" applyAlignment="1">
      <alignment vertical="center"/>
    </xf>
    <xf numFmtId="167" fontId="6" fillId="0" borderId="37" xfId="76" applyNumberFormat="1" applyFont="1" applyFill="1" applyBorder="1" applyAlignment="1">
      <alignment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0" fontId="6" fillId="0" borderId="0" xfId="59" applyFont="1"/>
    <xf numFmtId="0" fontId="6" fillId="0" borderId="57" xfId="80" applyFont="1" applyFill="1" applyBorder="1" applyAlignment="1">
      <alignment horizontal="right" vertical="center" indent="1"/>
    </xf>
    <xf numFmtId="0" fontId="4" fillId="0" borderId="57" xfId="80" applyFont="1" applyFill="1" applyBorder="1" applyAlignment="1">
      <alignment horizontal="right" vertical="center" indent="1"/>
    </xf>
    <xf numFmtId="165" fontId="6" fillId="0" borderId="0" xfId="236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9" fillId="0" borderId="25" xfId="95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69" fillId="0" borderId="0" xfId="57" applyFont="1" applyAlignment="1">
      <alignment vertical="center" wrapText="1"/>
    </xf>
    <xf numFmtId="167" fontId="69" fillId="0" borderId="0" xfId="57" applyNumberFormat="1" applyFont="1" applyAlignment="1">
      <alignment horizontal="center" vertical="center"/>
    </xf>
    <xf numFmtId="0" fontId="4" fillId="0" borderId="50" xfId="61" applyFont="1" applyFill="1" applyBorder="1" applyAlignment="1">
      <alignment horizontal="center" vertical="center" wrapText="1"/>
    </xf>
    <xf numFmtId="167" fontId="6" fillId="0" borderId="13" xfId="57" applyNumberFormat="1" applyFont="1" applyFill="1" applyBorder="1" applyAlignment="1">
      <alignment horizontal="center" vertical="center"/>
    </xf>
    <xf numFmtId="165" fontId="6" fillId="0" borderId="0" xfId="57" applyNumberFormat="1" applyFill="1" applyAlignment="1">
      <alignment horizontal="left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3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8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0" fontId="6" fillId="30" borderId="49" xfId="76" applyFont="1" applyFill="1" applyBorder="1" applyAlignment="1">
      <alignment vertical="center"/>
    </xf>
    <xf numFmtId="165" fontId="7" fillId="30" borderId="39" xfId="76" applyNumberFormat="1" applyFont="1" applyFill="1" applyBorder="1" applyAlignment="1">
      <alignment vertical="center"/>
    </xf>
    <xf numFmtId="165" fontId="14" fillId="30" borderId="41" xfId="76" applyNumberFormat="1" applyFont="1" applyFill="1" applyBorder="1" applyAlignment="1">
      <alignment horizontal="right" vertical="center"/>
    </xf>
    <xf numFmtId="0" fontId="16" fillId="29" borderId="33" xfId="58" applyFont="1" applyFill="1" applyBorder="1" applyAlignment="1">
      <alignment horizontal="center" vertical="center" wrapText="1"/>
    </xf>
    <xf numFmtId="165" fontId="17" fillId="29" borderId="34" xfId="76" applyNumberFormat="1" applyFont="1" applyFill="1" applyBorder="1" applyAlignment="1">
      <alignment vertical="center"/>
    </xf>
    <xf numFmtId="165" fontId="17" fillId="29" borderId="48" xfId="76" applyNumberFormat="1" applyFont="1" applyFill="1" applyBorder="1" applyAlignment="1">
      <alignment vertical="center"/>
    </xf>
    <xf numFmtId="165" fontId="17" fillId="29" borderId="28" xfId="76" applyNumberFormat="1" applyFont="1" applyFill="1" applyBorder="1" applyAlignment="1">
      <alignment vertical="center"/>
    </xf>
    <xf numFmtId="165" fontId="15" fillId="29" borderId="28" xfId="76" applyNumberFormat="1" applyFont="1" applyFill="1" applyBorder="1" applyAlignment="1">
      <alignment horizontal="right" vertical="center"/>
    </xf>
    <xf numFmtId="165" fontId="15" fillId="29" borderId="28" xfId="76" applyNumberFormat="1" applyFont="1" applyFill="1" applyBorder="1" applyAlignment="1">
      <alignment vertical="center"/>
    </xf>
    <xf numFmtId="165" fontId="15" fillId="29" borderId="49" xfId="76" applyNumberFormat="1" applyFont="1" applyFill="1" applyBorder="1" applyAlignment="1">
      <alignment horizontal="right" vertical="center"/>
    </xf>
    <xf numFmtId="165" fontId="17" fillId="29" borderId="34" xfId="236" applyNumberFormat="1" applyFont="1" applyFill="1" applyBorder="1" applyAlignment="1">
      <alignment vertical="center"/>
    </xf>
    <xf numFmtId="165" fontId="15" fillId="29" borderId="41" xfId="76" applyNumberFormat="1" applyFont="1" applyFill="1" applyBorder="1" applyAlignment="1">
      <alignment horizontal="right" vertical="center"/>
    </xf>
    <xf numFmtId="165" fontId="4" fillId="0" borderId="44" xfId="67" applyNumberFormat="1" applyFont="1" applyFill="1" applyBorder="1" applyAlignment="1">
      <alignment vertical="center"/>
    </xf>
    <xf numFmtId="165" fontId="4" fillId="0" borderId="26" xfId="67" applyNumberFormat="1" applyFont="1" applyFill="1" applyBorder="1" applyAlignment="1">
      <alignment vertical="center"/>
    </xf>
    <xf numFmtId="4" fontId="70" fillId="0" borderId="0" xfId="0" applyNumberFormat="1" applyFont="1" applyFill="1" applyBorder="1"/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14" fontId="4" fillId="0" borderId="29" xfId="237" applyNumberFormat="1" applyFont="1" applyBorder="1" applyAlignment="1">
      <alignment horizontal="center" vertical="center"/>
    </xf>
    <xf numFmtId="165" fontId="6" fillId="0" borderId="0" xfId="57" applyNumberFormat="1" applyFill="1"/>
    <xf numFmtId="167" fontId="7" fillId="30" borderId="40" xfId="76" applyNumberFormat="1" applyFont="1" applyFill="1" applyBorder="1" applyAlignment="1">
      <alignment horizontal="right" vertical="center"/>
    </xf>
    <xf numFmtId="167" fontId="7" fillId="30" borderId="37" xfId="76" applyNumberFormat="1" applyFont="1" applyFill="1" applyBorder="1" applyAlignment="1">
      <alignment horizontal="right" vertical="center"/>
    </xf>
    <xf numFmtId="167" fontId="6" fillId="30" borderId="30" xfId="76" applyNumberFormat="1" applyFont="1" applyFill="1" applyBorder="1" applyAlignment="1">
      <alignment horizontal="right" vertical="center"/>
    </xf>
    <xf numFmtId="167" fontId="6" fillId="30" borderId="37" xfId="76" applyNumberFormat="1" applyFont="1" applyFill="1" applyBorder="1" applyAlignment="1">
      <alignment horizontal="right" vertical="center"/>
    </xf>
    <xf numFmtId="167" fontId="7" fillId="30" borderId="46" xfId="76" applyNumberFormat="1" applyFont="1" applyFill="1" applyBorder="1" applyAlignment="1">
      <alignment horizontal="right" vertical="center"/>
    </xf>
    <xf numFmtId="165" fontId="17" fillId="0" borderId="34" xfId="76" applyNumberFormat="1" applyFont="1" applyFill="1" applyBorder="1" applyAlignment="1">
      <alignment horizontal="right" vertical="center"/>
    </xf>
    <xf numFmtId="165" fontId="17" fillId="29" borderId="34" xfId="76" applyNumberFormat="1" applyFont="1" applyFill="1" applyBorder="1" applyAlignment="1">
      <alignment horizontal="right" vertical="center"/>
    </xf>
    <xf numFmtId="165" fontId="17" fillId="0" borderId="48" xfId="76" applyNumberFormat="1" applyFont="1" applyFill="1" applyBorder="1" applyAlignment="1">
      <alignment horizontal="right" vertical="center"/>
    </xf>
    <xf numFmtId="165" fontId="17" fillId="29" borderId="48" xfId="76" applyNumberFormat="1" applyFont="1" applyFill="1" applyBorder="1" applyAlignment="1">
      <alignment horizontal="right" vertical="center"/>
    </xf>
    <xf numFmtId="165" fontId="14" fillId="30" borderId="28" xfId="76" applyNumberFormat="1" applyFont="1" applyFill="1" applyBorder="1" applyAlignment="1">
      <alignment horizontal="right" vertical="center"/>
    </xf>
    <xf numFmtId="165" fontId="17" fillId="0" borderId="46" xfId="76" applyNumberFormat="1" applyFont="1" applyFill="1" applyBorder="1" applyAlignment="1">
      <alignment horizontal="right" vertical="center"/>
    </xf>
    <xf numFmtId="165" fontId="17" fillId="29" borderId="46" xfId="76" applyNumberFormat="1" applyFont="1" applyFill="1" applyBorder="1" applyAlignment="1">
      <alignment horizontal="right" vertical="center"/>
    </xf>
    <xf numFmtId="4" fontId="14" fillId="0" borderId="12" xfId="57" applyNumberFormat="1" applyFont="1" applyFill="1" applyBorder="1" applyAlignment="1">
      <alignment horizontal="right" vertical="center" wrapText="1"/>
    </xf>
    <xf numFmtId="49" fontId="6" fillId="0" borderId="17" xfId="61" applyNumberFormat="1" applyFont="1" applyFill="1" applyBorder="1" applyAlignment="1">
      <alignment horizontal="center" vertical="center" wrapText="1"/>
    </xf>
    <xf numFmtId="14" fontId="7" fillId="0" borderId="52" xfId="59" applyNumberFormat="1" applyFont="1" applyBorder="1" applyAlignment="1">
      <alignment horizontal="center" vertical="center"/>
    </xf>
    <xf numFmtId="0" fontId="7" fillId="0" borderId="12" xfId="61" applyFont="1" applyFill="1" applyBorder="1" applyAlignment="1">
      <alignment horizontal="center" vertical="center" wrapText="1"/>
    </xf>
    <xf numFmtId="2" fontId="7" fillId="0" borderId="12" xfId="61" applyNumberFormat="1" applyFont="1" applyFill="1" applyBorder="1" applyAlignment="1">
      <alignment horizontal="center" vertical="center" wrapText="1"/>
    </xf>
    <xf numFmtId="1" fontId="7" fillId="0" borderId="13" xfId="61" applyNumberFormat="1" applyFont="1" applyFill="1" applyBorder="1" applyAlignment="1">
      <alignment horizontal="center" vertical="center" wrapText="1"/>
    </xf>
    <xf numFmtId="4" fontId="14" fillId="0" borderId="19" xfId="57" applyNumberFormat="1" applyFont="1" applyFill="1" applyBorder="1" applyAlignment="1">
      <alignment horizontal="right" vertical="center" wrapText="1"/>
    </xf>
    <xf numFmtId="0" fontId="42" fillId="0" borderId="0" xfId="57" applyFont="1"/>
    <xf numFmtId="165" fontId="17" fillId="0" borderId="34" xfId="236" applyNumberFormat="1" applyFont="1" applyFill="1" applyBorder="1" applyAlignment="1">
      <alignment vertical="center"/>
    </xf>
    <xf numFmtId="165" fontId="71" fillId="0" borderId="18" xfId="57" applyNumberFormat="1" applyFont="1" applyFill="1" applyBorder="1" applyAlignment="1">
      <alignment horizontal="right" vertical="center"/>
    </xf>
    <xf numFmtId="165" fontId="71" fillId="0" borderId="12" xfId="57" applyNumberFormat="1" applyFont="1" applyFill="1" applyBorder="1" applyAlignment="1">
      <alignment horizontal="right" vertical="center"/>
    </xf>
    <xf numFmtId="165" fontId="17" fillId="0" borderId="28" xfId="76" applyNumberFormat="1" applyFont="1" applyFill="1" applyBorder="1" applyAlignment="1">
      <alignment horizontal="right" vertical="center"/>
    </xf>
    <xf numFmtId="165" fontId="17" fillId="29" borderId="28" xfId="76" applyNumberFormat="1" applyFont="1" applyFill="1" applyBorder="1" applyAlignment="1">
      <alignment horizontal="right" vertical="center"/>
    </xf>
    <xf numFmtId="0" fontId="72" fillId="0" borderId="0" xfId="0" applyFont="1"/>
    <xf numFmtId="14" fontId="6" fillId="0" borderId="0" xfId="59" applyNumberFormat="1"/>
    <xf numFmtId="14" fontId="72" fillId="0" borderId="0" xfId="0" applyNumberFormat="1" applyFont="1"/>
    <xf numFmtId="9" fontId="6" fillId="0" borderId="0" xfId="236" applyFont="1" applyBorder="1"/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7" fillId="0" borderId="0" xfId="80" applyFont="1" applyFill="1" applyBorder="1" applyAlignment="1">
      <alignment horizontal="center" vertical="center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42" fillId="0" borderId="0" xfId="57" applyFont="1" applyBorder="1" applyAlignment="1">
      <alignment horizontal="left" vertical="center" wrapText="1"/>
    </xf>
  </cellXfs>
  <cellStyles count="238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" xfId="31" builtinId="8"/>
    <cellStyle name="Hyperlink 2" xfId="211"/>
    <cellStyle name="Normal" xfId="0" builtinId="0"/>
    <cellStyle name="Normal 2" xfId="133"/>
    <cellStyle name="Normal 3" xfId="181"/>
    <cellStyle name="Normal 4" xfId="86"/>
    <cellStyle name="normální_Bilancování 2005Q4 - final" xfId="96"/>
    <cellStyle name="Percent" xfId="236" builtinId="5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Аналіз_3q_09 2" xfId="237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AA54"/>
      <color rgb="FF9CD816"/>
      <color rgb="FF5877B0"/>
      <color rgb="FF03B921"/>
      <color rgb="FF38B64A"/>
      <color rgb="FF8FC850"/>
      <color rgb="FF90BA44"/>
      <color rgb="FF6FCC22"/>
      <color rgb="FF8CAB53"/>
      <color rgb="FF5EC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З початку 2022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9.4501040157637922E-3"/>
                  <c:y val="-1.0396715903095015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України'!$J$3:$J$18</c:f>
              <c:strCache>
                <c:ptCount val="16"/>
                <c:pt idx="0">
                  <c:v>WSE WIG 20 (Польща)</c:v>
                </c:pt>
                <c:pt idx="1">
                  <c:v>HANG SENG (Гонконг)</c:v>
                </c:pt>
                <c:pt idx="2">
                  <c:v>S&amp;P 500 (США)</c:v>
                </c:pt>
                <c:pt idx="3">
                  <c:v>DAX (ФРН)</c:v>
                </c:pt>
                <c:pt idx="4">
                  <c:v>DJIA (США)</c:v>
                </c:pt>
                <c:pt idx="5">
                  <c:v>CAC 40 (Франція)</c:v>
                </c:pt>
                <c:pt idx="6">
                  <c:v>SHANGHAI SE COMPOSITE (Китай)</c:v>
                </c:pt>
                <c:pt idx="7">
                  <c:v>FTSE/JSE Africa All-Share Index (ПАР)</c:v>
                </c:pt>
                <c:pt idx="8">
                  <c:v>УБ (Україна)</c:v>
                </c:pt>
                <c:pt idx="9">
                  <c:v>NIKKEI 225 (Японія)</c:v>
                </c:pt>
                <c:pt idx="10">
                  <c:v>FTSE 100 (Великобританія)</c:v>
                </c:pt>
                <c:pt idx="11">
                  <c:v>S&amp;P BSE SENSEX Index (Індія)</c:v>
                </c:pt>
                <c:pt idx="12">
                  <c:v>ПФТС (Україна)</c:v>
                </c:pt>
                <c:pt idx="13">
                  <c:v>Ibovespa Sao Paulo SE Index (Бразилія)</c:v>
                </c:pt>
                <c:pt idx="14">
                  <c:v>Cyprus SE General Index (Кіпр)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України'!$K$3:$K$18</c:f>
              <c:numCache>
                <c:formatCode>0.0%</c:formatCode>
                <c:ptCount val="16"/>
                <c:pt idx="0">
                  <c:v>-0.39216646374816932</c:v>
                </c:pt>
                <c:pt idx="1">
                  <c:v>-0.2548103778079015</c:v>
                </c:pt>
                <c:pt idx="2">
                  <c:v>-0.24967093767590964</c:v>
                </c:pt>
                <c:pt idx="3">
                  <c:v>-0.2373643834443615</c:v>
                </c:pt>
                <c:pt idx="4">
                  <c:v>-0.21079600902025608</c:v>
                </c:pt>
                <c:pt idx="5">
                  <c:v>-0.19668824225627779</c:v>
                </c:pt>
                <c:pt idx="6">
                  <c:v>-0.16434616585479078</c:v>
                </c:pt>
                <c:pt idx="7">
                  <c:v>-0.1354375609403361</c:v>
                </c:pt>
                <c:pt idx="8">
                  <c:v>-0.12391844624447723</c:v>
                </c:pt>
                <c:pt idx="9">
                  <c:v>-9.9143121405432355E-2</c:v>
                </c:pt>
                <c:pt idx="10">
                  <c:v>-6.8782832928768189E-2</c:v>
                </c:pt>
                <c:pt idx="11">
                  <c:v>-1.4194777269542214E-2</c:v>
                </c:pt>
                <c:pt idx="12">
                  <c:v>-6.82006602569174E-3</c:v>
                </c:pt>
                <c:pt idx="13">
                  <c:v>4.9744596672239183E-2</c:v>
                </c:pt>
                <c:pt idx="14">
                  <c:v>7.3550830177687043E-2</c:v>
                </c:pt>
                <c:pt idx="15">
                  <c:v>0.71183484509999162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rgbClr val="002060"/>
                      </a:solidFill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України'!$J$3:$J$18</c:f>
              <c:strCache>
                <c:ptCount val="16"/>
                <c:pt idx="0">
                  <c:v>WSE WIG 20 (Польща)</c:v>
                </c:pt>
                <c:pt idx="1">
                  <c:v>HANG SENG (Гонконг)</c:v>
                </c:pt>
                <c:pt idx="2">
                  <c:v>S&amp;P 500 (США)</c:v>
                </c:pt>
                <c:pt idx="3">
                  <c:v>DAX (ФРН)</c:v>
                </c:pt>
                <c:pt idx="4">
                  <c:v>DJIA (США)</c:v>
                </c:pt>
                <c:pt idx="5">
                  <c:v>CAC 40 (Франція)</c:v>
                </c:pt>
                <c:pt idx="6">
                  <c:v>SHANGHAI SE COMPOSITE (Китай)</c:v>
                </c:pt>
                <c:pt idx="7">
                  <c:v>FTSE/JSE Africa All-Share Index (ПАР)</c:v>
                </c:pt>
                <c:pt idx="8">
                  <c:v>УБ (Україна)</c:v>
                </c:pt>
                <c:pt idx="9">
                  <c:v>NIKKEI 225 (Японія)</c:v>
                </c:pt>
                <c:pt idx="10">
                  <c:v>FTSE 100 (Великобританія)</c:v>
                </c:pt>
                <c:pt idx="11">
                  <c:v>S&amp;P BSE SENSEX Index (Індія)</c:v>
                </c:pt>
                <c:pt idx="12">
                  <c:v>ПФТС (Україна)</c:v>
                </c:pt>
                <c:pt idx="13">
                  <c:v>Ibovespa Sao Paulo SE Index (Бразилія)</c:v>
                </c:pt>
                <c:pt idx="14">
                  <c:v>Cyprus SE General Index (Кіпр)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України'!$L$3:$L$18</c:f>
              <c:numCache>
                <c:formatCode>0.0%</c:formatCode>
                <c:ptCount val="16"/>
                <c:pt idx="0">
                  <c:v>-0.40357704011184736</c:v>
                </c:pt>
                <c:pt idx="1">
                  <c:v>-0.29919098749818918</c:v>
                </c:pt>
                <c:pt idx="2">
                  <c:v>-0.16759449709114715</c:v>
                </c:pt>
                <c:pt idx="3">
                  <c:v>-0.20617219798056308</c:v>
                </c:pt>
                <c:pt idx="4">
                  <c:v>-0.15123573155828285</c:v>
                </c:pt>
                <c:pt idx="5">
                  <c:v>-0.11620687698331755</c:v>
                </c:pt>
                <c:pt idx="6">
                  <c:v>-0.15239744743103611</c:v>
                </c:pt>
                <c:pt idx="7">
                  <c:v>-8.6400856728119368E-3</c:v>
                </c:pt>
                <c:pt idx="8">
                  <c:v>-0.16889609291004248</c:v>
                </c:pt>
                <c:pt idx="9">
                  <c:v>-0.11935933800206844</c:v>
                </c:pt>
                <c:pt idx="10">
                  <c:v>-2.7180155847381315E-2</c:v>
                </c:pt>
                <c:pt idx="11">
                  <c:v>-2.8742510108858421E-2</c:v>
                </c:pt>
                <c:pt idx="12">
                  <c:v>-1.3388402583199954E-2</c:v>
                </c:pt>
                <c:pt idx="13">
                  <c:v>-8.490878012166414E-3</c:v>
                </c:pt>
                <c:pt idx="14">
                  <c:v>0.10080645161290325</c:v>
                </c:pt>
                <c:pt idx="15">
                  <c:v>1.2611011170443471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737671024"/>
        <c:axId val="737677552"/>
      </c:barChart>
      <c:catAx>
        <c:axId val="73767102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3767755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737677552"/>
        <c:scaling>
          <c:orientation val="minMax"/>
          <c:max val="0.9"/>
          <c:min val="-0.600000000000000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37671024"/>
        <c:crosses val="autoZero"/>
        <c:crossBetween val="between"/>
        <c:majorUnit val="0.1500000000000000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упр-ні'!$C$14:$D$14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567028378164914E-2"/>
          <c:y val="1.7920436993764652E-2"/>
          <c:w val="0.92430557815785241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упр-ні'!$B$3:$B$14</c:f>
              <c:numCache>
                <c:formatCode>General</c:formatCode>
                <c:ptCount val="3"/>
                <c:pt idx="0">
                  <c:v>313</c:v>
                </c:pt>
                <c:pt idx="1">
                  <c:v>313</c:v>
                </c:pt>
                <c:pt idx="2">
                  <c:v>308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упр-ні'!$C$3:$C$14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упр-ні'!$G$3:$G$14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упр-ні'!$I$3:$I$14</c:f>
              <c:numCache>
                <c:formatCode>0</c:formatCode>
                <c:ptCount val="3"/>
                <c:pt idx="0">
                  <c:v>1624</c:v>
                </c:pt>
                <c:pt idx="1">
                  <c:v>1624</c:v>
                </c:pt>
                <c:pt idx="2">
                  <c:v>1757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737683536"/>
        <c:axId val="737680272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3844548456754579E-3"/>
                  <c:y val="3.64897021463401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910679752497749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89524617168084E-3"/>
                  <c:y val="3.64897021463415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упр-ні'!$K$3:$K$14</c:f>
              <c:numCache>
                <c:formatCode>0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упр-ні'!$F$3:$F$14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упр-ні'!$E$3:$E$14</c:f>
              <c:numCache>
                <c:formatCode>General</c:formatCode>
                <c:ptCount val="3"/>
                <c:pt idx="0">
                  <c:v>19</c:v>
                </c:pt>
                <c:pt idx="1">
                  <c:v>19</c:v>
                </c:pt>
                <c:pt idx="2">
                  <c:v>19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упр-ні'!$J$3:$J$14</c:f>
              <c:numCache>
                <c:formatCode>General</c:formatCode>
                <c:ptCount val="3"/>
                <c:pt idx="0">
                  <c:v>54</c:v>
                </c:pt>
                <c:pt idx="1">
                  <c:v>54</c:v>
                </c:pt>
                <c:pt idx="2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7682448"/>
        <c:axId val="737681904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30.09.2021</c:v>
                </c:pt>
                <c:pt idx="1">
                  <c:v>31.12.2021</c:v>
                </c:pt>
                <c:pt idx="2">
                  <c:v>30.09.2022</c:v>
                </c:pt>
              </c:strCache>
            </c:strRef>
          </c:cat>
          <c:val>
            <c:numRef>
              <c:f>'КУА-АНПФ &amp; ІСІ-НПФ-СК в упр-ні'!$H$3:$H$14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682448"/>
        <c:axId val="737681904"/>
      </c:lineChart>
      <c:catAx>
        <c:axId val="737683536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768027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37680272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7683536"/>
        <c:crosses val="autoZero"/>
        <c:crossBetween val="between"/>
        <c:majorUnit val="250"/>
      </c:valAx>
      <c:valAx>
        <c:axId val="737681904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37682448"/>
        <c:crosses val="max"/>
        <c:crossBetween val="between"/>
      </c:valAx>
      <c:catAx>
        <c:axId val="73768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768190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4826824668E-2"/>
                  <c:y val="-1.60918603031848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554010094921513E-2"/>
                  <c:y val="-1.023351831714995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30.09.2021</c:v>
                </c:pt>
                <c:pt idx="1">
                  <c:v>31.12.2021**</c:v>
                </c:pt>
                <c:pt idx="2">
                  <c:v>30.09.2022</c:v>
                </c:pt>
              </c:strCache>
            </c:str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496066.4</c:v>
                </c:pt>
                <c:pt idx="1">
                  <c:v>520437.12</c:v>
                </c:pt>
                <c:pt idx="2">
                  <c:v>545163.27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притік'!$B$3:$D$3</c:f>
              <c:strCache>
                <c:ptCount val="3"/>
                <c:pt idx="0">
                  <c:v>30.09.2021</c:v>
                </c:pt>
                <c:pt idx="1">
                  <c:v>31.12.2021**</c:v>
                </c:pt>
                <c:pt idx="2">
                  <c:v>30.09.2022</c:v>
                </c:pt>
              </c:strCache>
            </c:str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471598.28</c:v>
                </c:pt>
                <c:pt idx="1">
                  <c:v>495503.93</c:v>
                </c:pt>
                <c:pt idx="2">
                  <c:v>526635.61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737684624"/>
        <c:axId val="737685168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30.09.2021</c:v>
                </c:pt>
                <c:pt idx="1">
                  <c:v>31.12.2021**</c:v>
                </c:pt>
                <c:pt idx="2">
                  <c:v>30.09.2022</c:v>
                </c:pt>
              </c:strCache>
            </c:str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180.04</c:v>
                </c:pt>
                <c:pt idx="1">
                  <c:v>184.28</c:v>
                </c:pt>
                <c:pt idx="2">
                  <c:v>176.32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2119.69</c:v>
                </c:pt>
                <c:pt idx="1">
                  <c:v>2181.4699999999998</c:v>
                </c:pt>
                <c:pt idx="2">
                  <c:v>2303.37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187.51</c:v>
                </c:pt>
                <c:pt idx="1">
                  <c:v>191.48</c:v>
                </c:pt>
                <c:pt idx="2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737669392"/>
        <c:axId val="737685712"/>
      </c:barChart>
      <c:catAx>
        <c:axId val="73768462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768516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37685168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7684624"/>
        <c:crosses val="autoZero"/>
        <c:crossBetween val="between"/>
        <c:majorUnit val="50000"/>
      </c:valAx>
      <c:valAx>
        <c:axId val="737685712"/>
        <c:scaling>
          <c:orientation val="minMax"/>
          <c:max val="2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37669392"/>
        <c:crosses val="max"/>
        <c:crossBetween val="between"/>
        <c:majorUnit val="250"/>
      </c:valAx>
      <c:catAx>
        <c:axId val="73766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768571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притік'!$B$23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притік'!$A$24:$A$28</c:f>
              <c:strCache>
                <c:ptCount val="5"/>
                <c:pt idx="0">
                  <c:v>3 квартал '21</c:v>
                </c:pt>
                <c:pt idx="1">
                  <c:v>4 квартал '21</c:v>
                </c:pt>
                <c:pt idx="2">
                  <c:v>1 квартал '22*</c:v>
                </c:pt>
                <c:pt idx="3">
                  <c:v>2 квартал '22*</c:v>
                </c:pt>
                <c:pt idx="4">
                  <c:v>3 квартал '22*</c:v>
                </c:pt>
              </c:strCache>
            </c:strRef>
          </c:cat>
          <c:val>
            <c:numRef>
              <c:f>'Активи-ВЧА-Чистий притік'!$B$24:$B$28</c:f>
              <c:numCache>
                <c:formatCode>#\ ##0.0</c:formatCode>
                <c:ptCount val="5"/>
                <c:pt idx="0">
                  <c:v>5.76</c:v>
                </c:pt>
                <c:pt idx="1">
                  <c:v>0.17499999999999999</c:v>
                </c:pt>
                <c:pt idx="2">
                  <c:v>2.2400000000000002</c:v>
                </c:pt>
                <c:pt idx="3">
                  <c:v>0</c:v>
                </c:pt>
                <c:pt idx="4">
                  <c:v>-2E-3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737693328"/>
        <c:axId val="737698224"/>
      </c:barChart>
      <c:catAx>
        <c:axId val="737693328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769822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737698224"/>
        <c:scaling>
          <c:orientation val="minMax"/>
          <c:max val="6"/>
          <c:min val="-1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4099727990697E-3"/>
              <c:y val="5.7902401171219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76933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105156</xdr:colOff>
      <xdr:row>1</xdr:row>
      <xdr:rowOff>1567</xdr:rowOff>
    </xdr:from>
    <xdr:to>
      <xdr:col>19</xdr:col>
      <xdr:colOff>1</xdr:colOff>
      <xdr:row>18</xdr:row>
      <xdr:rowOff>9524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19</xdr:row>
      <xdr:rowOff>50346</xdr:rowOff>
    </xdr:from>
    <xdr:to>
      <xdr:col>3</xdr:col>
      <xdr:colOff>1743075</xdr:colOff>
      <xdr:row>36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149597</xdr:colOff>
      <xdr:row>22</xdr:row>
      <xdr:rowOff>28574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40821</xdr:colOff>
      <xdr:row>1</xdr:row>
      <xdr:rowOff>12247</xdr:rowOff>
    </xdr:from>
    <xdr:to>
      <xdr:col>13</xdr:col>
      <xdr:colOff>243566</xdr:colOff>
      <xdr:row>11</xdr:row>
      <xdr:rowOff>336096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22</xdr:row>
      <xdr:rowOff>7620</xdr:rowOff>
    </xdr:from>
    <xdr:to>
      <xdr:col>9</xdr:col>
      <xdr:colOff>22860</xdr:colOff>
      <xdr:row>30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2060"/>
  </sheetPr>
  <dimension ref="A1:L22"/>
  <sheetViews>
    <sheetView tabSelected="1" zoomScaleNormal="100" workbookViewId="0">
      <selection activeCell="A2" sqref="A2"/>
    </sheetView>
  </sheetViews>
  <sheetFormatPr defaultColWidth="9.109375" defaultRowHeight="13.2" outlineLevelCol="1"/>
  <cols>
    <col min="1" max="1" width="42" style="28" customWidth="1"/>
    <col min="2" max="3" width="12.109375" style="28" hidden="1" customWidth="1" outlineLevel="1"/>
    <col min="4" max="4" width="12.109375" style="5" hidden="1" customWidth="1" outlineLevel="1"/>
    <col min="5" max="5" width="12.109375" style="13" hidden="1" customWidth="1" outlineLevel="1" collapsed="1"/>
    <col min="6" max="6" width="12.109375" style="28" customWidth="1" collapsed="1"/>
    <col min="7" max="8" width="12.109375" style="28" customWidth="1"/>
    <col min="9" max="9" width="2" style="28" customWidth="1"/>
    <col min="10" max="10" width="26.6640625" style="28" customWidth="1"/>
    <col min="11" max="12" width="11.5546875" style="28" customWidth="1"/>
    <col min="13" max="16384" width="9.109375" style="28"/>
  </cols>
  <sheetData>
    <row r="1" spans="1:12" s="202" customFormat="1" ht="25.95" customHeight="1" thickBot="1">
      <c r="A1" s="201" t="s">
        <v>16</v>
      </c>
      <c r="B1" s="201"/>
      <c r="C1" s="201"/>
      <c r="D1" s="201"/>
      <c r="E1" s="201"/>
      <c r="F1" s="201"/>
    </row>
    <row r="2" spans="1:12" ht="36" customHeight="1" thickBot="1">
      <c r="A2" s="9" t="s">
        <v>35</v>
      </c>
      <c r="B2" s="10">
        <v>44469</v>
      </c>
      <c r="C2" s="10">
        <v>44561</v>
      </c>
      <c r="D2" s="10">
        <v>44742</v>
      </c>
      <c r="E2" s="10">
        <v>44834</v>
      </c>
      <c r="F2" s="10" t="s">
        <v>94</v>
      </c>
      <c r="G2" s="8" t="s">
        <v>95</v>
      </c>
      <c r="H2" s="8" t="s">
        <v>57</v>
      </c>
      <c r="I2" s="8"/>
      <c r="J2" s="9" t="s">
        <v>35</v>
      </c>
      <c r="K2" s="8" t="s">
        <v>95</v>
      </c>
      <c r="L2" s="8" t="s">
        <v>57</v>
      </c>
    </row>
    <row r="3" spans="1:12" s="17" customFormat="1" ht="19.2" customHeight="1">
      <c r="A3" s="11" t="s">
        <v>14</v>
      </c>
      <c r="B3" s="30">
        <v>1406.39</v>
      </c>
      <c r="C3" s="30">
        <v>1857.65</v>
      </c>
      <c r="D3" s="30">
        <v>2405.36</v>
      </c>
      <c r="E3" s="30">
        <v>3179.99</v>
      </c>
      <c r="F3" s="31">
        <f>E3/D3-1</f>
        <v>0.32204327003026556</v>
      </c>
      <c r="G3" s="31">
        <f t="shared" ref="G3:G18" si="0">E3/C3-1</f>
        <v>0.71183484509999162</v>
      </c>
      <c r="H3" s="31">
        <f t="shared" ref="H3:H18" si="1">E3/B3-1</f>
        <v>1.2611011170443471</v>
      </c>
      <c r="I3" s="32"/>
      <c r="J3" s="11" t="s">
        <v>6</v>
      </c>
      <c r="K3" s="31">
        <v>-0.39216646374816932</v>
      </c>
      <c r="L3" s="31">
        <v>-0.40357704011184736</v>
      </c>
    </row>
    <row r="4" spans="1:12" s="17" customFormat="1" ht="19.2" customHeight="1">
      <c r="A4" s="11" t="s">
        <v>13</v>
      </c>
      <c r="B4" s="30">
        <v>66.959999999999994</v>
      </c>
      <c r="C4" s="30">
        <v>68.66</v>
      </c>
      <c r="D4" s="30">
        <v>68</v>
      </c>
      <c r="E4" s="30">
        <v>73.709999999999994</v>
      </c>
      <c r="F4" s="18">
        <f>E4/D4-1</f>
        <v>8.397058823529413E-2</v>
      </c>
      <c r="G4" s="18">
        <f t="shared" si="0"/>
        <v>7.3550830177687043E-2</v>
      </c>
      <c r="H4" s="18">
        <f t="shared" si="1"/>
        <v>0.10080645161290325</v>
      </c>
      <c r="I4" s="22"/>
      <c r="J4" s="11" t="s">
        <v>56</v>
      </c>
      <c r="K4" s="18">
        <v>-0.2548103778079015</v>
      </c>
      <c r="L4" s="18">
        <v>-0.29919098749818918</v>
      </c>
    </row>
    <row r="5" spans="1:12" s="17" customFormat="1" ht="19.2" customHeight="1">
      <c r="A5" s="11" t="s">
        <v>15</v>
      </c>
      <c r="B5" s="30">
        <v>110979.1</v>
      </c>
      <c r="C5" s="30">
        <v>104822.44</v>
      </c>
      <c r="D5" s="30">
        <v>98541.95</v>
      </c>
      <c r="E5" s="30">
        <v>110036.79</v>
      </c>
      <c r="F5" s="18">
        <f>E5/D5-1</f>
        <v>0.11664920371476306</v>
      </c>
      <c r="G5" s="18">
        <f t="shared" si="0"/>
        <v>4.9744596672239183E-2</v>
      </c>
      <c r="H5" s="18">
        <f t="shared" si="1"/>
        <v>-8.490878012166414E-3</v>
      </c>
      <c r="I5" s="22"/>
      <c r="J5" s="12" t="s">
        <v>2</v>
      </c>
      <c r="K5" s="18">
        <v>-0.24967093767590964</v>
      </c>
      <c r="L5" s="18">
        <v>-0.16759449709114715</v>
      </c>
    </row>
    <row r="6" spans="1:12" s="17" customFormat="1" ht="19.2" customHeight="1">
      <c r="A6" s="12" t="s">
        <v>1</v>
      </c>
      <c r="B6" s="30">
        <v>526.24649999999997</v>
      </c>
      <c r="C6" s="33">
        <v>522.76620000000003</v>
      </c>
      <c r="D6" s="33" t="s">
        <v>90</v>
      </c>
      <c r="E6" s="33">
        <v>519.20090000000005</v>
      </c>
      <c r="F6" s="190" t="s">
        <v>90</v>
      </c>
      <c r="G6" s="14">
        <f t="shared" si="0"/>
        <v>-6.82006602569174E-3</v>
      </c>
      <c r="H6" s="14">
        <f t="shared" si="1"/>
        <v>-1.3388402583199954E-2</v>
      </c>
      <c r="I6" s="22"/>
      <c r="J6" s="11" t="s">
        <v>7</v>
      </c>
      <c r="K6" s="18">
        <v>-0.2373643834443615</v>
      </c>
      <c r="L6" s="18">
        <v>-0.20617219798056308</v>
      </c>
    </row>
    <row r="7" spans="1:12" s="15" customFormat="1" ht="19.2" customHeight="1">
      <c r="A7" s="11" t="s">
        <v>31</v>
      </c>
      <c r="B7" s="30">
        <v>59126.36</v>
      </c>
      <c r="C7" s="30">
        <v>58253.82</v>
      </c>
      <c r="D7" s="30">
        <v>53018.94</v>
      </c>
      <c r="E7" s="30">
        <v>57426.92</v>
      </c>
      <c r="F7" s="18">
        <f>E7/D7-1</f>
        <v>8.3139723276248079E-2</v>
      </c>
      <c r="G7" s="18">
        <f t="shared" si="0"/>
        <v>-1.4194777269542214E-2</v>
      </c>
      <c r="H7" s="18">
        <f t="shared" si="1"/>
        <v>-2.8742510108858421E-2</v>
      </c>
      <c r="I7" s="22"/>
      <c r="J7" s="11" t="s">
        <v>9</v>
      </c>
      <c r="K7" s="18">
        <v>-0.21079600902025608</v>
      </c>
      <c r="L7" s="18">
        <v>-0.15123573155828285</v>
      </c>
    </row>
    <row r="8" spans="1:12" s="17" customFormat="1" ht="19.2" customHeight="1">
      <c r="A8" s="11" t="s">
        <v>30</v>
      </c>
      <c r="B8" s="30">
        <v>7086.42</v>
      </c>
      <c r="C8" s="30">
        <v>7403.01</v>
      </c>
      <c r="D8" s="30">
        <v>7169.28</v>
      </c>
      <c r="E8" s="30">
        <v>6893.81</v>
      </c>
      <c r="F8" s="18">
        <f>E8/D8-1</f>
        <v>-3.8423663185145451E-2</v>
      </c>
      <c r="G8" s="18">
        <f t="shared" si="0"/>
        <v>-6.8782832928768189E-2</v>
      </c>
      <c r="H8" s="18">
        <f t="shared" si="1"/>
        <v>-2.7180155847381315E-2</v>
      </c>
      <c r="I8" s="22"/>
      <c r="J8" s="11" t="s">
        <v>8</v>
      </c>
      <c r="K8" s="18">
        <v>-0.19668824225627779</v>
      </c>
      <c r="L8" s="18">
        <v>-0.11620687698331755</v>
      </c>
    </row>
    <row r="9" spans="1:12" s="17" customFormat="1" ht="19.2" customHeight="1">
      <c r="A9" s="11" t="s">
        <v>3</v>
      </c>
      <c r="B9" s="33">
        <v>29452.66</v>
      </c>
      <c r="C9" s="30">
        <v>28791.71</v>
      </c>
      <c r="D9" s="30">
        <v>26393.040000000001</v>
      </c>
      <c r="E9" s="33">
        <v>25937.21</v>
      </c>
      <c r="F9" s="18">
        <f>E9/D9-1</f>
        <v>-1.7270841100532675E-2</v>
      </c>
      <c r="G9" s="18">
        <f t="shared" si="0"/>
        <v>-9.9143121405432355E-2</v>
      </c>
      <c r="H9" s="18">
        <f t="shared" si="1"/>
        <v>-0.11935933800206844</v>
      </c>
      <c r="I9" s="23"/>
      <c r="J9" s="12" t="s">
        <v>10</v>
      </c>
      <c r="K9" s="18">
        <v>-0.16434616585479078</v>
      </c>
      <c r="L9" s="18">
        <v>-0.15239744743103611</v>
      </c>
    </row>
    <row r="10" spans="1:12" s="17" customFormat="1" ht="19.2" customHeight="1">
      <c r="A10" s="12" t="s">
        <v>5</v>
      </c>
      <c r="B10" s="30">
        <v>1832.31</v>
      </c>
      <c r="C10" s="33">
        <v>1738.24</v>
      </c>
      <c r="D10" s="33" t="s">
        <v>90</v>
      </c>
      <c r="E10" s="33">
        <v>1522.84</v>
      </c>
      <c r="F10" s="190" t="s">
        <v>90</v>
      </c>
      <c r="G10" s="14">
        <f t="shared" si="0"/>
        <v>-0.12391844624447723</v>
      </c>
      <c r="H10" s="14">
        <f t="shared" si="1"/>
        <v>-0.16889609291004248</v>
      </c>
      <c r="I10" s="22"/>
      <c r="J10" s="11" t="s">
        <v>12</v>
      </c>
      <c r="K10" s="18">
        <v>-0.1354375609403361</v>
      </c>
      <c r="L10" s="18">
        <v>-8.6400856728119368E-3</v>
      </c>
    </row>
    <row r="11" spans="1:12" s="17" customFormat="1" ht="19.2" customHeight="1">
      <c r="A11" s="11" t="s">
        <v>12</v>
      </c>
      <c r="B11" s="30">
        <v>64281.77</v>
      </c>
      <c r="C11" s="30">
        <v>73709.39</v>
      </c>
      <c r="D11" s="30">
        <v>66223.31</v>
      </c>
      <c r="E11" s="30">
        <v>63726.37</v>
      </c>
      <c r="F11" s="18">
        <f t="shared" ref="F11:F18" si="2">E11/D11-1</f>
        <v>-3.770485045220473E-2</v>
      </c>
      <c r="G11" s="18">
        <f t="shared" si="0"/>
        <v>-0.1354375609403361</v>
      </c>
      <c r="H11" s="18">
        <f t="shared" si="1"/>
        <v>-8.6400856728119368E-3</v>
      </c>
      <c r="I11" s="22"/>
      <c r="J11" s="11" t="s">
        <v>5</v>
      </c>
      <c r="K11" s="18">
        <v>-0.12391844624447723</v>
      </c>
      <c r="L11" s="18">
        <v>-0.16889609291004248</v>
      </c>
    </row>
    <row r="12" spans="1:12" s="17" customFormat="1" ht="19.2" customHeight="1">
      <c r="A12" s="11" t="s">
        <v>10</v>
      </c>
      <c r="B12" s="30">
        <v>3568.17</v>
      </c>
      <c r="C12" s="30">
        <v>3619.19</v>
      </c>
      <c r="D12" s="30">
        <v>3398.62</v>
      </c>
      <c r="E12" s="30">
        <v>3024.39</v>
      </c>
      <c r="F12" s="18">
        <f t="shared" si="2"/>
        <v>-0.11011233971435463</v>
      </c>
      <c r="G12" s="18">
        <f t="shared" si="0"/>
        <v>-0.16434616585479078</v>
      </c>
      <c r="H12" s="18">
        <f t="shared" si="1"/>
        <v>-0.15239744743103611</v>
      </c>
      <c r="I12" s="22"/>
      <c r="J12" s="11" t="s">
        <v>3</v>
      </c>
      <c r="K12" s="18">
        <v>-9.9143121405432355E-2</v>
      </c>
      <c r="L12" s="18">
        <v>-0.11935933800206844</v>
      </c>
    </row>
    <row r="13" spans="1:12" s="17" customFormat="1" ht="19.2" customHeight="1">
      <c r="A13" s="11" t="s">
        <v>8</v>
      </c>
      <c r="B13" s="30">
        <v>6520.01</v>
      </c>
      <c r="C13" s="33">
        <v>7173.23</v>
      </c>
      <c r="D13" s="30">
        <v>5922.86</v>
      </c>
      <c r="E13" s="30">
        <v>5762.34</v>
      </c>
      <c r="F13" s="18">
        <f t="shared" si="2"/>
        <v>-2.7101771779174166E-2</v>
      </c>
      <c r="G13" s="18">
        <f t="shared" si="0"/>
        <v>-0.19668824225627779</v>
      </c>
      <c r="H13" s="18">
        <f t="shared" si="1"/>
        <v>-0.11620687698331755</v>
      </c>
      <c r="I13" s="22"/>
      <c r="J13" s="11" t="s">
        <v>30</v>
      </c>
      <c r="K13" s="18">
        <v>-6.8782832928768189E-2</v>
      </c>
      <c r="L13" s="18">
        <v>-2.7180155847381315E-2</v>
      </c>
    </row>
    <row r="14" spans="1:12" s="17" customFormat="1" ht="19.2" customHeight="1">
      <c r="A14" s="11" t="s">
        <v>9</v>
      </c>
      <c r="B14" s="30">
        <v>33843.919999999998</v>
      </c>
      <c r="C14" s="30">
        <v>36398.080000000002</v>
      </c>
      <c r="D14" s="30">
        <v>30775.43</v>
      </c>
      <c r="E14" s="30">
        <v>28725.51</v>
      </c>
      <c r="F14" s="18">
        <f t="shared" si="2"/>
        <v>-6.6608979955763425E-2</v>
      </c>
      <c r="G14" s="18">
        <f t="shared" si="0"/>
        <v>-0.21079600902025608</v>
      </c>
      <c r="H14" s="18">
        <f t="shared" si="1"/>
        <v>-0.15123573155828285</v>
      </c>
      <c r="I14" s="22"/>
      <c r="J14" s="11" t="s">
        <v>31</v>
      </c>
      <c r="K14" s="18">
        <v>-1.4194777269542214E-2</v>
      </c>
      <c r="L14" s="18">
        <v>-2.8742510108858421E-2</v>
      </c>
    </row>
    <row r="15" spans="1:12" s="17" customFormat="1" ht="19.2" customHeight="1">
      <c r="A15" s="11" t="s">
        <v>7</v>
      </c>
      <c r="B15" s="30">
        <v>15260.69</v>
      </c>
      <c r="C15" s="33">
        <v>15884.86</v>
      </c>
      <c r="D15" s="30">
        <v>12783.77</v>
      </c>
      <c r="E15" s="30">
        <v>12114.36</v>
      </c>
      <c r="F15" s="18">
        <f t="shared" si="2"/>
        <v>-5.2364052231853364E-2</v>
      </c>
      <c r="G15" s="18">
        <f t="shared" si="0"/>
        <v>-0.2373643834443615</v>
      </c>
      <c r="H15" s="18">
        <f t="shared" si="1"/>
        <v>-0.20617219798056308</v>
      </c>
      <c r="I15" s="22"/>
      <c r="J15" s="11" t="s">
        <v>1</v>
      </c>
      <c r="K15" s="14">
        <v>-6.82006602569174E-3</v>
      </c>
      <c r="L15" s="14">
        <v>-1.3388402583199954E-2</v>
      </c>
    </row>
    <row r="16" spans="1:12" s="17" customFormat="1" ht="19.2" customHeight="1">
      <c r="A16" s="11" t="s">
        <v>2</v>
      </c>
      <c r="B16" s="30">
        <v>4307.54</v>
      </c>
      <c r="C16" s="30">
        <v>4778.7299999999996</v>
      </c>
      <c r="D16" s="30">
        <v>3785.38</v>
      </c>
      <c r="E16" s="30">
        <v>3585.62</v>
      </c>
      <c r="F16" s="18">
        <f t="shared" si="2"/>
        <v>-5.27714522716346E-2</v>
      </c>
      <c r="G16" s="18">
        <f t="shared" si="0"/>
        <v>-0.24967093767590964</v>
      </c>
      <c r="H16" s="18">
        <f t="shared" si="1"/>
        <v>-0.16759449709114715</v>
      </c>
      <c r="I16" s="22"/>
      <c r="J16" s="11" t="s">
        <v>15</v>
      </c>
      <c r="K16" s="18">
        <v>4.9744596672239183E-2</v>
      </c>
      <c r="L16" s="18">
        <v>-8.490878012166414E-3</v>
      </c>
    </row>
    <row r="17" spans="1:12" s="17" customFormat="1" ht="19.2" customHeight="1">
      <c r="A17" s="11" t="s">
        <v>56</v>
      </c>
      <c r="B17" s="30">
        <v>24575.64</v>
      </c>
      <c r="C17" s="30">
        <v>23112.01</v>
      </c>
      <c r="D17" s="30">
        <v>21859.79</v>
      </c>
      <c r="E17" s="30">
        <v>17222.830000000002</v>
      </c>
      <c r="F17" s="193">
        <f t="shared" si="2"/>
        <v>-0.21212280630326275</v>
      </c>
      <c r="G17" s="18">
        <f t="shared" si="0"/>
        <v>-0.2548103778079015</v>
      </c>
      <c r="H17" s="18">
        <f t="shared" si="1"/>
        <v>-0.29919098749818918</v>
      </c>
      <c r="I17" s="22"/>
      <c r="J17" s="11" t="s">
        <v>13</v>
      </c>
      <c r="K17" s="18">
        <v>7.3550830177687043E-2</v>
      </c>
      <c r="L17" s="18">
        <v>0.10080645161290325</v>
      </c>
    </row>
    <row r="18" spans="1:12" s="13" customFormat="1" ht="19.2" customHeight="1" thickBot="1">
      <c r="A18" s="165" t="s">
        <v>6</v>
      </c>
      <c r="B18" s="184">
        <v>2310.29</v>
      </c>
      <c r="C18" s="93">
        <v>2266.92</v>
      </c>
      <c r="D18" s="93">
        <v>1695.97</v>
      </c>
      <c r="E18" s="184">
        <v>1377.91</v>
      </c>
      <c r="F18" s="194">
        <f t="shared" si="2"/>
        <v>-0.18753869467030659</v>
      </c>
      <c r="G18" s="19">
        <f t="shared" si="0"/>
        <v>-0.39216646374816932</v>
      </c>
      <c r="H18" s="19">
        <f t="shared" si="1"/>
        <v>-0.40357704011184736</v>
      </c>
      <c r="I18" s="24"/>
      <c r="J18" s="165" t="s">
        <v>14</v>
      </c>
      <c r="K18" s="19">
        <v>0.71183484509999162</v>
      </c>
      <c r="L18" s="19">
        <v>1.2611011170443471</v>
      </c>
    </row>
    <row r="19" spans="1:12" s="25" customFormat="1" ht="13.2" customHeight="1">
      <c r="A19" s="166" t="s">
        <v>78</v>
      </c>
      <c r="F19" s="167"/>
      <c r="G19" s="167"/>
      <c r="H19" s="167"/>
      <c r="J19" s="203" t="s">
        <v>99</v>
      </c>
      <c r="K19" s="203"/>
      <c r="L19" s="203"/>
    </row>
    <row r="20" spans="1:12" s="25" customFormat="1">
      <c r="A20" s="168" t="s">
        <v>23</v>
      </c>
      <c r="F20" s="141"/>
      <c r="G20" s="141"/>
      <c r="H20" s="141"/>
      <c r="J20" s="166"/>
    </row>
    <row r="21" spans="1:12" s="25" customFormat="1">
      <c r="A21" s="166" t="s">
        <v>99</v>
      </c>
      <c r="E21" s="164"/>
      <c r="F21" s="141"/>
      <c r="G21" s="141"/>
      <c r="H21" s="141"/>
    </row>
    <row r="22" spans="1:12" s="13" customFormat="1">
      <c r="A22" s="169"/>
      <c r="E22" s="163"/>
      <c r="F22" s="171"/>
      <c r="G22" s="171"/>
      <c r="H22" s="171"/>
    </row>
  </sheetData>
  <sortState ref="A3:H18">
    <sortCondition descending="1" ref="G3:G18"/>
    <sortCondition descending="1" ref="H3:H18"/>
    <sortCondition descending="1" ref="F3:F18"/>
  </sortState>
  <mergeCells count="2">
    <mergeCell ref="A1:XFD1"/>
    <mergeCell ref="J19:L19"/>
  </mergeCells>
  <phoneticPr fontId="0" type="noConversion"/>
  <conditionalFormatting sqref="F3:H16 K3:L18 G17:H18">
    <cfRule type="cellIs" dxfId="11" priority="6" operator="lessThan">
      <formula>0</formula>
    </cfRule>
  </conditionalFormatting>
  <hyperlinks>
    <hyperlink ref="A20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118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3.2" outlineLevelRow="2" outlineLevelCol="1"/>
  <cols>
    <col min="1" max="1" width="62.77734375" style="35" customWidth="1"/>
    <col min="2" max="3" width="11.6640625" style="74" customWidth="1" outlineLevel="1"/>
    <col min="4" max="5" width="11.6640625" style="35" customWidth="1"/>
    <col min="6" max="6" width="11.109375" style="35" customWidth="1" collapsed="1"/>
    <col min="7" max="8" width="10" style="35" customWidth="1"/>
    <col min="9" max="241" width="8.88671875" style="35"/>
    <col min="242" max="242" width="62.109375" style="35" customWidth="1"/>
    <col min="243" max="245" width="11" style="35" customWidth="1"/>
    <col min="246" max="247" width="11.44140625" style="35" customWidth="1"/>
    <col min="248" max="248" width="11.33203125" style="35" customWidth="1"/>
    <col min="249" max="249" width="12" style="35" customWidth="1"/>
    <col min="250" max="251" width="10.33203125" style="35" customWidth="1"/>
    <col min="252" max="252" width="12.6640625" style="35" customWidth="1"/>
    <col min="253" max="497" width="8.88671875" style="35"/>
    <col min="498" max="498" width="62.109375" style="35" customWidth="1"/>
    <col min="499" max="501" width="11" style="35" customWidth="1"/>
    <col min="502" max="503" width="11.44140625" style="35" customWidth="1"/>
    <col min="504" max="504" width="11.33203125" style="35" customWidth="1"/>
    <col min="505" max="505" width="12" style="35" customWidth="1"/>
    <col min="506" max="507" width="10.33203125" style="35" customWidth="1"/>
    <col min="508" max="508" width="12.6640625" style="35" customWidth="1"/>
    <col min="509" max="753" width="8.88671875" style="35"/>
    <col min="754" max="754" width="62.109375" style="35" customWidth="1"/>
    <col min="755" max="757" width="11" style="35" customWidth="1"/>
    <col min="758" max="759" width="11.44140625" style="35" customWidth="1"/>
    <col min="760" max="760" width="11.33203125" style="35" customWidth="1"/>
    <col min="761" max="761" width="12" style="35" customWidth="1"/>
    <col min="762" max="763" width="10.33203125" style="35" customWidth="1"/>
    <col min="764" max="764" width="12.6640625" style="35" customWidth="1"/>
    <col min="765" max="1009" width="8.88671875" style="35"/>
    <col min="1010" max="1010" width="62.109375" style="35" customWidth="1"/>
    <col min="1011" max="1013" width="11" style="35" customWidth="1"/>
    <col min="1014" max="1015" width="11.44140625" style="35" customWidth="1"/>
    <col min="1016" max="1016" width="11.33203125" style="35" customWidth="1"/>
    <col min="1017" max="1017" width="12" style="35" customWidth="1"/>
    <col min="1018" max="1019" width="10.33203125" style="35" customWidth="1"/>
    <col min="1020" max="1020" width="12.6640625" style="35" customWidth="1"/>
    <col min="1021" max="1265" width="8.88671875" style="35"/>
    <col min="1266" max="1266" width="62.109375" style="35" customWidth="1"/>
    <col min="1267" max="1269" width="11" style="35" customWidth="1"/>
    <col min="1270" max="1271" width="11.44140625" style="35" customWidth="1"/>
    <col min="1272" max="1272" width="11.33203125" style="35" customWidth="1"/>
    <col min="1273" max="1273" width="12" style="35" customWidth="1"/>
    <col min="1274" max="1275" width="10.33203125" style="35" customWidth="1"/>
    <col min="1276" max="1276" width="12.6640625" style="35" customWidth="1"/>
    <col min="1277" max="1521" width="8.88671875" style="35"/>
    <col min="1522" max="1522" width="62.109375" style="35" customWidth="1"/>
    <col min="1523" max="1525" width="11" style="35" customWidth="1"/>
    <col min="1526" max="1527" width="11.44140625" style="35" customWidth="1"/>
    <col min="1528" max="1528" width="11.33203125" style="35" customWidth="1"/>
    <col min="1529" max="1529" width="12" style="35" customWidth="1"/>
    <col min="1530" max="1531" width="10.33203125" style="35" customWidth="1"/>
    <col min="1532" max="1532" width="12.6640625" style="35" customWidth="1"/>
    <col min="1533" max="1777" width="8.88671875" style="35"/>
    <col min="1778" max="1778" width="62.109375" style="35" customWidth="1"/>
    <col min="1779" max="1781" width="11" style="35" customWidth="1"/>
    <col min="1782" max="1783" width="11.44140625" style="35" customWidth="1"/>
    <col min="1784" max="1784" width="11.33203125" style="35" customWidth="1"/>
    <col min="1785" max="1785" width="12" style="35" customWidth="1"/>
    <col min="1786" max="1787" width="10.33203125" style="35" customWidth="1"/>
    <col min="1788" max="1788" width="12.6640625" style="35" customWidth="1"/>
    <col min="1789" max="2033" width="8.88671875" style="35"/>
    <col min="2034" max="2034" width="62.109375" style="35" customWidth="1"/>
    <col min="2035" max="2037" width="11" style="35" customWidth="1"/>
    <col min="2038" max="2039" width="11.44140625" style="35" customWidth="1"/>
    <col min="2040" max="2040" width="11.33203125" style="35" customWidth="1"/>
    <col min="2041" max="2041" width="12" style="35" customWidth="1"/>
    <col min="2042" max="2043" width="10.33203125" style="35" customWidth="1"/>
    <col min="2044" max="2044" width="12.6640625" style="35" customWidth="1"/>
    <col min="2045" max="2289" width="8.88671875" style="35"/>
    <col min="2290" max="2290" width="62.109375" style="35" customWidth="1"/>
    <col min="2291" max="2293" width="11" style="35" customWidth="1"/>
    <col min="2294" max="2295" width="11.44140625" style="35" customWidth="1"/>
    <col min="2296" max="2296" width="11.33203125" style="35" customWidth="1"/>
    <col min="2297" max="2297" width="12" style="35" customWidth="1"/>
    <col min="2298" max="2299" width="10.33203125" style="35" customWidth="1"/>
    <col min="2300" max="2300" width="12.6640625" style="35" customWidth="1"/>
    <col min="2301" max="2545" width="8.88671875" style="35"/>
    <col min="2546" max="2546" width="62.109375" style="35" customWidth="1"/>
    <col min="2547" max="2549" width="11" style="35" customWidth="1"/>
    <col min="2550" max="2551" width="11.44140625" style="35" customWidth="1"/>
    <col min="2552" max="2552" width="11.33203125" style="35" customWidth="1"/>
    <col min="2553" max="2553" width="12" style="35" customWidth="1"/>
    <col min="2554" max="2555" width="10.33203125" style="35" customWidth="1"/>
    <col min="2556" max="2556" width="12.6640625" style="35" customWidth="1"/>
    <col min="2557" max="2801" width="8.88671875" style="35"/>
    <col min="2802" max="2802" width="62.109375" style="35" customWidth="1"/>
    <col min="2803" max="2805" width="11" style="35" customWidth="1"/>
    <col min="2806" max="2807" width="11.44140625" style="35" customWidth="1"/>
    <col min="2808" max="2808" width="11.33203125" style="35" customWidth="1"/>
    <col min="2809" max="2809" width="12" style="35" customWidth="1"/>
    <col min="2810" max="2811" width="10.33203125" style="35" customWidth="1"/>
    <col min="2812" max="2812" width="12.6640625" style="35" customWidth="1"/>
    <col min="2813" max="3057" width="8.88671875" style="35"/>
    <col min="3058" max="3058" width="62.109375" style="35" customWidth="1"/>
    <col min="3059" max="3061" width="11" style="35" customWidth="1"/>
    <col min="3062" max="3063" width="11.44140625" style="35" customWidth="1"/>
    <col min="3064" max="3064" width="11.33203125" style="35" customWidth="1"/>
    <col min="3065" max="3065" width="12" style="35" customWidth="1"/>
    <col min="3066" max="3067" width="10.33203125" style="35" customWidth="1"/>
    <col min="3068" max="3068" width="12.6640625" style="35" customWidth="1"/>
    <col min="3069" max="3313" width="8.88671875" style="35"/>
    <col min="3314" max="3314" width="62.109375" style="35" customWidth="1"/>
    <col min="3315" max="3317" width="11" style="35" customWidth="1"/>
    <col min="3318" max="3319" width="11.44140625" style="35" customWidth="1"/>
    <col min="3320" max="3320" width="11.33203125" style="35" customWidth="1"/>
    <col min="3321" max="3321" width="12" style="35" customWidth="1"/>
    <col min="3322" max="3323" width="10.33203125" style="35" customWidth="1"/>
    <col min="3324" max="3324" width="12.6640625" style="35" customWidth="1"/>
    <col min="3325" max="3569" width="8.88671875" style="35"/>
    <col min="3570" max="3570" width="62.109375" style="35" customWidth="1"/>
    <col min="3571" max="3573" width="11" style="35" customWidth="1"/>
    <col min="3574" max="3575" width="11.44140625" style="35" customWidth="1"/>
    <col min="3576" max="3576" width="11.33203125" style="35" customWidth="1"/>
    <col min="3577" max="3577" width="12" style="35" customWidth="1"/>
    <col min="3578" max="3579" width="10.33203125" style="35" customWidth="1"/>
    <col min="3580" max="3580" width="12.6640625" style="35" customWidth="1"/>
    <col min="3581" max="3825" width="8.88671875" style="35"/>
    <col min="3826" max="3826" width="62.109375" style="35" customWidth="1"/>
    <col min="3827" max="3829" width="11" style="35" customWidth="1"/>
    <col min="3830" max="3831" width="11.44140625" style="35" customWidth="1"/>
    <col min="3832" max="3832" width="11.33203125" style="35" customWidth="1"/>
    <col min="3833" max="3833" width="12" style="35" customWidth="1"/>
    <col min="3834" max="3835" width="10.33203125" style="35" customWidth="1"/>
    <col min="3836" max="3836" width="12.6640625" style="35" customWidth="1"/>
    <col min="3837" max="4081" width="8.88671875" style="35"/>
    <col min="4082" max="4082" width="62.109375" style="35" customWidth="1"/>
    <col min="4083" max="4085" width="11" style="35" customWidth="1"/>
    <col min="4086" max="4087" width="11.44140625" style="35" customWidth="1"/>
    <col min="4088" max="4088" width="11.33203125" style="35" customWidth="1"/>
    <col min="4089" max="4089" width="12" style="35" customWidth="1"/>
    <col min="4090" max="4091" width="10.33203125" style="35" customWidth="1"/>
    <col min="4092" max="4092" width="12.6640625" style="35" customWidth="1"/>
    <col min="4093" max="4337" width="8.88671875" style="35"/>
    <col min="4338" max="4338" width="62.109375" style="35" customWidth="1"/>
    <col min="4339" max="4341" width="11" style="35" customWidth="1"/>
    <col min="4342" max="4343" width="11.44140625" style="35" customWidth="1"/>
    <col min="4344" max="4344" width="11.33203125" style="35" customWidth="1"/>
    <col min="4345" max="4345" width="12" style="35" customWidth="1"/>
    <col min="4346" max="4347" width="10.33203125" style="35" customWidth="1"/>
    <col min="4348" max="4348" width="12.6640625" style="35" customWidth="1"/>
    <col min="4349" max="4593" width="8.88671875" style="35"/>
    <col min="4594" max="4594" width="62.109375" style="35" customWidth="1"/>
    <col min="4595" max="4597" width="11" style="35" customWidth="1"/>
    <col min="4598" max="4599" width="11.44140625" style="35" customWidth="1"/>
    <col min="4600" max="4600" width="11.33203125" style="35" customWidth="1"/>
    <col min="4601" max="4601" width="12" style="35" customWidth="1"/>
    <col min="4602" max="4603" width="10.33203125" style="35" customWidth="1"/>
    <col min="4604" max="4604" width="12.6640625" style="35" customWidth="1"/>
    <col min="4605" max="4849" width="8.88671875" style="35"/>
    <col min="4850" max="4850" width="62.109375" style="35" customWidth="1"/>
    <col min="4851" max="4853" width="11" style="35" customWidth="1"/>
    <col min="4854" max="4855" width="11.44140625" style="35" customWidth="1"/>
    <col min="4856" max="4856" width="11.33203125" style="35" customWidth="1"/>
    <col min="4857" max="4857" width="12" style="35" customWidth="1"/>
    <col min="4858" max="4859" width="10.33203125" style="35" customWidth="1"/>
    <col min="4860" max="4860" width="12.6640625" style="35" customWidth="1"/>
    <col min="4861" max="5105" width="8.88671875" style="35"/>
    <col min="5106" max="5106" width="62.109375" style="35" customWidth="1"/>
    <col min="5107" max="5109" width="11" style="35" customWidth="1"/>
    <col min="5110" max="5111" width="11.44140625" style="35" customWidth="1"/>
    <col min="5112" max="5112" width="11.33203125" style="35" customWidth="1"/>
    <col min="5113" max="5113" width="12" style="35" customWidth="1"/>
    <col min="5114" max="5115" width="10.33203125" style="35" customWidth="1"/>
    <col min="5116" max="5116" width="12.6640625" style="35" customWidth="1"/>
    <col min="5117" max="5361" width="8.88671875" style="35"/>
    <col min="5362" max="5362" width="62.109375" style="35" customWidth="1"/>
    <col min="5363" max="5365" width="11" style="35" customWidth="1"/>
    <col min="5366" max="5367" width="11.44140625" style="35" customWidth="1"/>
    <col min="5368" max="5368" width="11.33203125" style="35" customWidth="1"/>
    <col min="5369" max="5369" width="12" style="35" customWidth="1"/>
    <col min="5370" max="5371" width="10.33203125" style="35" customWidth="1"/>
    <col min="5372" max="5372" width="12.6640625" style="35" customWidth="1"/>
    <col min="5373" max="5617" width="8.88671875" style="35"/>
    <col min="5618" max="5618" width="62.109375" style="35" customWidth="1"/>
    <col min="5619" max="5621" width="11" style="35" customWidth="1"/>
    <col min="5622" max="5623" width="11.44140625" style="35" customWidth="1"/>
    <col min="5624" max="5624" width="11.33203125" style="35" customWidth="1"/>
    <col min="5625" max="5625" width="12" style="35" customWidth="1"/>
    <col min="5626" max="5627" width="10.33203125" style="35" customWidth="1"/>
    <col min="5628" max="5628" width="12.6640625" style="35" customWidth="1"/>
    <col min="5629" max="5873" width="8.88671875" style="35"/>
    <col min="5874" max="5874" width="62.109375" style="35" customWidth="1"/>
    <col min="5875" max="5877" width="11" style="35" customWidth="1"/>
    <col min="5878" max="5879" width="11.44140625" style="35" customWidth="1"/>
    <col min="5880" max="5880" width="11.33203125" style="35" customWidth="1"/>
    <col min="5881" max="5881" width="12" style="35" customWidth="1"/>
    <col min="5882" max="5883" width="10.33203125" style="35" customWidth="1"/>
    <col min="5884" max="5884" width="12.6640625" style="35" customWidth="1"/>
    <col min="5885" max="6129" width="8.88671875" style="35"/>
    <col min="6130" max="6130" width="62.109375" style="35" customWidth="1"/>
    <col min="6131" max="6133" width="11" style="35" customWidth="1"/>
    <col min="6134" max="6135" width="11.44140625" style="35" customWidth="1"/>
    <col min="6136" max="6136" width="11.33203125" style="35" customWidth="1"/>
    <col min="6137" max="6137" width="12" style="35" customWidth="1"/>
    <col min="6138" max="6139" width="10.33203125" style="35" customWidth="1"/>
    <col min="6140" max="6140" width="12.6640625" style="35" customWidth="1"/>
    <col min="6141" max="6385" width="8.88671875" style="35"/>
    <col min="6386" max="6386" width="62.109375" style="35" customWidth="1"/>
    <col min="6387" max="6389" width="11" style="35" customWidth="1"/>
    <col min="6390" max="6391" width="11.44140625" style="35" customWidth="1"/>
    <col min="6392" max="6392" width="11.33203125" style="35" customWidth="1"/>
    <col min="6393" max="6393" width="12" style="35" customWidth="1"/>
    <col min="6394" max="6395" width="10.33203125" style="35" customWidth="1"/>
    <col min="6396" max="6396" width="12.6640625" style="35" customWidth="1"/>
    <col min="6397" max="6641" width="8.88671875" style="35"/>
    <col min="6642" max="6642" width="62.109375" style="35" customWidth="1"/>
    <col min="6643" max="6645" width="11" style="35" customWidth="1"/>
    <col min="6646" max="6647" width="11.44140625" style="35" customWidth="1"/>
    <col min="6648" max="6648" width="11.33203125" style="35" customWidth="1"/>
    <col min="6649" max="6649" width="12" style="35" customWidth="1"/>
    <col min="6650" max="6651" width="10.33203125" style="35" customWidth="1"/>
    <col min="6652" max="6652" width="12.6640625" style="35" customWidth="1"/>
    <col min="6653" max="6897" width="8.88671875" style="35"/>
    <col min="6898" max="6898" width="62.109375" style="35" customWidth="1"/>
    <col min="6899" max="6901" width="11" style="35" customWidth="1"/>
    <col min="6902" max="6903" width="11.44140625" style="35" customWidth="1"/>
    <col min="6904" max="6904" width="11.33203125" style="35" customWidth="1"/>
    <col min="6905" max="6905" width="12" style="35" customWidth="1"/>
    <col min="6906" max="6907" width="10.33203125" style="35" customWidth="1"/>
    <col min="6908" max="6908" width="12.6640625" style="35" customWidth="1"/>
    <col min="6909" max="7153" width="8.88671875" style="35"/>
    <col min="7154" max="7154" width="62.109375" style="35" customWidth="1"/>
    <col min="7155" max="7157" width="11" style="35" customWidth="1"/>
    <col min="7158" max="7159" width="11.44140625" style="35" customWidth="1"/>
    <col min="7160" max="7160" width="11.33203125" style="35" customWidth="1"/>
    <col min="7161" max="7161" width="12" style="35" customWidth="1"/>
    <col min="7162" max="7163" width="10.33203125" style="35" customWidth="1"/>
    <col min="7164" max="7164" width="12.6640625" style="35" customWidth="1"/>
    <col min="7165" max="7409" width="8.88671875" style="35"/>
    <col min="7410" max="7410" width="62.109375" style="35" customWidth="1"/>
    <col min="7411" max="7413" width="11" style="35" customWidth="1"/>
    <col min="7414" max="7415" width="11.44140625" style="35" customWidth="1"/>
    <col min="7416" max="7416" width="11.33203125" style="35" customWidth="1"/>
    <col min="7417" max="7417" width="12" style="35" customWidth="1"/>
    <col min="7418" max="7419" width="10.33203125" style="35" customWidth="1"/>
    <col min="7420" max="7420" width="12.6640625" style="35" customWidth="1"/>
    <col min="7421" max="7665" width="8.88671875" style="35"/>
    <col min="7666" max="7666" width="62.109375" style="35" customWidth="1"/>
    <col min="7667" max="7669" width="11" style="35" customWidth="1"/>
    <col min="7670" max="7671" width="11.44140625" style="35" customWidth="1"/>
    <col min="7672" max="7672" width="11.33203125" style="35" customWidth="1"/>
    <col min="7673" max="7673" width="12" style="35" customWidth="1"/>
    <col min="7674" max="7675" width="10.33203125" style="35" customWidth="1"/>
    <col min="7676" max="7676" width="12.6640625" style="35" customWidth="1"/>
    <col min="7677" max="7921" width="8.88671875" style="35"/>
    <col min="7922" max="7922" width="62.109375" style="35" customWidth="1"/>
    <col min="7923" max="7925" width="11" style="35" customWidth="1"/>
    <col min="7926" max="7927" width="11.44140625" style="35" customWidth="1"/>
    <col min="7928" max="7928" width="11.33203125" style="35" customWidth="1"/>
    <col min="7929" max="7929" width="12" style="35" customWidth="1"/>
    <col min="7930" max="7931" width="10.33203125" style="35" customWidth="1"/>
    <col min="7932" max="7932" width="12.6640625" style="35" customWidth="1"/>
    <col min="7933" max="8177" width="8.88671875" style="35"/>
    <col min="8178" max="8178" width="62.109375" style="35" customWidth="1"/>
    <col min="8179" max="8181" width="11" style="35" customWidth="1"/>
    <col min="8182" max="8183" width="11.44140625" style="35" customWidth="1"/>
    <col min="8184" max="8184" width="11.33203125" style="35" customWidth="1"/>
    <col min="8185" max="8185" width="12" style="35" customWidth="1"/>
    <col min="8186" max="8187" width="10.33203125" style="35" customWidth="1"/>
    <col min="8188" max="8188" width="12.6640625" style="35" customWidth="1"/>
    <col min="8189" max="8433" width="8.88671875" style="35"/>
    <col min="8434" max="8434" width="62.109375" style="35" customWidth="1"/>
    <col min="8435" max="8437" width="11" style="35" customWidth="1"/>
    <col min="8438" max="8439" width="11.44140625" style="35" customWidth="1"/>
    <col min="8440" max="8440" width="11.33203125" style="35" customWidth="1"/>
    <col min="8441" max="8441" width="12" style="35" customWidth="1"/>
    <col min="8442" max="8443" width="10.33203125" style="35" customWidth="1"/>
    <col min="8444" max="8444" width="12.6640625" style="35" customWidth="1"/>
    <col min="8445" max="8689" width="8.88671875" style="35"/>
    <col min="8690" max="8690" width="62.109375" style="35" customWidth="1"/>
    <col min="8691" max="8693" width="11" style="35" customWidth="1"/>
    <col min="8694" max="8695" width="11.44140625" style="35" customWidth="1"/>
    <col min="8696" max="8696" width="11.33203125" style="35" customWidth="1"/>
    <col min="8697" max="8697" width="12" style="35" customWidth="1"/>
    <col min="8698" max="8699" width="10.33203125" style="35" customWidth="1"/>
    <col min="8700" max="8700" width="12.6640625" style="35" customWidth="1"/>
    <col min="8701" max="8945" width="8.88671875" style="35"/>
    <col min="8946" max="8946" width="62.109375" style="35" customWidth="1"/>
    <col min="8947" max="8949" width="11" style="35" customWidth="1"/>
    <col min="8950" max="8951" width="11.44140625" style="35" customWidth="1"/>
    <col min="8952" max="8952" width="11.33203125" style="35" customWidth="1"/>
    <col min="8953" max="8953" width="12" style="35" customWidth="1"/>
    <col min="8954" max="8955" width="10.33203125" style="35" customWidth="1"/>
    <col min="8956" max="8956" width="12.6640625" style="35" customWidth="1"/>
    <col min="8957" max="9201" width="8.88671875" style="35"/>
    <col min="9202" max="9202" width="62.109375" style="35" customWidth="1"/>
    <col min="9203" max="9205" width="11" style="35" customWidth="1"/>
    <col min="9206" max="9207" width="11.44140625" style="35" customWidth="1"/>
    <col min="9208" max="9208" width="11.33203125" style="35" customWidth="1"/>
    <col min="9209" max="9209" width="12" style="35" customWidth="1"/>
    <col min="9210" max="9211" width="10.33203125" style="35" customWidth="1"/>
    <col min="9212" max="9212" width="12.6640625" style="35" customWidth="1"/>
    <col min="9213" max="9457" width="8.88671875" style="35"/>
    <col min="9458" max="9458" width="62.109375" style="35" customWidth="1"/>
    <col min="9459" max="9461" width="11" style="35" customWidth="1"/>
    <col min="9462" max="9463" width="11.44140625" style="35" customWidth="1"/>
    <col min="9464" max="9464" width="11.33203125" style="35" customWidth="1"/>
    <col min="9465" max="9465" width="12" style="35" customWidth="1"/>
    <col min="9466" max="9467" width="10.33203125" style="35" customWidth="1"/>
    <col min="9468" max="9468" width="12.6640625" style="35" customWidth="1"/>
    <col min="9469" max="9713" width="8.88671875" style="35"/>
    <col min="9714" max="9714" width="62.109375" style="35" customWidth="1"/>
    <col min="9715" max="9717" width="11" style="35" customWidth="1"/>
    <col min="9718" max="9719" width="11.44140625" style="35" customWidth="1"/>
    <col min="9720" max="9720" width="11.33203125" style="35" customWidth="1"/>
    <col min="9721" max="9721" width="12" style="35" customWidth="1"/>
    <col min="9722" max="9723" width="10.33203125" style="35" customWidth="1"/>
    <col min="9724" max="9724" width="12.6640625" style="35" customWidth="1"/>
    <col min="9725" max="9969" width="8.88671875" style="35"/>
    <col min="9970" max="9970" width="62.109375" style="35" customWidth="1"/>
    <col min="9971" max="9973" width="11" style="35" customWidth="1"/>
    <col min="9974" max="9975" width="11.44140625" style="35" customWidth="1"/>
    <col min="9976" max="9976" width="11.33203125" style="35" customWidth="1"/>
    <col min="9977" max="9977" width="12" style="35" customWidth="1"/>
    <col min="9978" max="9979" width="10.33203125" style="35" customWidth="1"/>
    <col min="9980" max="9980" width="12.6640625" style="35" customWidth="1"/>
    <col min="9981" max="10225" width="8.88671875" style="35"/>
    <col min="10226" max="10226" width="62.109375" style="35" customWidth="1"/>
    <col min="10227" max="10229" width="11" style="35" customWidth="1"/>
    <col min="10230" max="10231" width="11.44140625" style="35" customWidth="1"/>
    <col min="10232" max="10232" width="11.33203125" style="35" customWidth="1"/>
    <col min="10233" max="10233" width="12" style="35" customWidth="1"/>
    <col min="10234" max="10235" width="10.33203125" style="35" customWidth="1"/>
    <col min="10236" max="10236" width="12.6640625" style="35" customWidth="1"/>
    <col min="10237" max="10481" width="8.88671875" style="35"/>
    <col min="10482" max="10482" width="62.109375" style="35" customWidth="1"/>
    <col min="10483" max="10485" width="11" style="35" customWidth="1"/>
    <col min="10486" max="10487" width="11.44140625" style="35" customWidth="1"/>
    <col min="10488" max="10488" width="11.33203125" style="35" customWidth="1"/>
    <col min="10489" max="10489" width="12" style="35" customWidth="1"/>
    <col min="10490" max="10491" width="10.33203125" style="35" customWidth="1"/>
    <col min="10492" max="10492" width="12.6640625" style="35" customWidth="1"/>
    <col min="10493" max="10737" width="8.88671875" style="35"/>
    <col min="10738" max="10738" width="62.109375" style="35" customWidth="1"/>
    <col min="10739" max="10741" width="11" style="35" customWidth="1"/>
    <col min="10742" max="10743" width="11.44140625" style="35" customWidth="1"/>
    <col min="10744" max="10744" width="11.33203125" style="35" customWidth="1"/>
    <col min="10745" max="10745" width="12" style="35" customWidth="1"/>
    <col min="10746" max="10747" width="10.33203125" style="35" customWidth="1"/>
    <col min="10748" max="10748" width="12.6640625" style="35" customWidth="1"/>
    <col min="10749" max="10993" width="8.88671875" style="35"/>
    <col min="10994" max="10994" width="62.109375" style="35" customWidth="1"/>
    <col min="10995" max="10997" width="11" style="35" customWidth="1"/>
    <col min="10998" max="10999" width="11.44140625" style="35" customWidth="1"/>
    <col min="11000" max="11000" width="11.33203125" style="35" customWidth="1"/>
    <col min="11001" max="11001" width="12" style="35" customWidth="1"/>
    <col min="11002" max="11003" width="10.33203125" style="35" customWidth="1"/>
    <col min="11004" max="11004" width="12.6640625" style="35" customWidth="1"/>
    <col min="11005" max="11249" width="8.88671875" style="35"/>
    <col min="11250" max="11250" width="62.109375" style="35" customWidth="1"/>
    <col min="11251" max="11253" width="11" style="35" customWidth="1"/>
    <col min="11254" max="11255" width="11.44140625" style="35" customWidth="1"/>
    <col min="11256" max="11256" width="11.33203125" style="35" customWidth="1"/>
    <col min="11257" max="11257" width="12" style="35" customWidth="1"/>
    <col min="11258" max="11259" width="10.33203125" style="35" customWidth="1"/>
    <col min="11260" max="11260" width="12.6640625" style="35" customWidth="1"/>
    <col min="11261" max="11505" width="8.88671875" style="35"/>
    <col min="11506" max="11506" width="62.109375" style="35" customWidth="1"/>
    <col min="11507" max="11509" width="11" style="35" customWidth="1"/>
    <col min="11510" max="11511" width="11.44140625" style="35" customWidth="1"/>
    <col min="11512" max="11512" width="11.33203125" style="35" customWidth="1"/>
    <col min="11513" max="11513" width="12" style="35" customWidth="1"/>
    <col min="11514" max="11515" width="10.33203125" style="35" customWidth="1"/>
    <col min="11516" max="11516" width="12.6640625" style="35" customWidth="1"/>
    <col min="11517" max="11761" width="8.88671875" style="35"/>
    <col min="11762" max="11762" width="62.109375" style="35" customWidth="1"/>
    <col min="11763" max="11765" width="11" style="35" customWidth="1"/>
    <col min="11766" max="11767" width="11.44140625" style="35" customWidth="1"/>
    <col min="11768" max="11768" width="11.33203125" style="35" customWidth="1"/>
    <col min="11769" max="11769" width="12" style="35" customWidth="1"/>
    <col min="11770" max="11771" width="10.33203125" style="35" customWidth="1"/>
    <col min="11772" max="11772" width="12.6640625" style="35" customWidth="1"/>
    <col min="11773" max="12017" width="8.88671875" style="35"/>
    <col min="12018" max="12018" width="62.109375" style="35" customWidth="1"/>
    <col min="12019" max="12021" width="11" style="35" customWidth="1"/>
    <col min="12022" max="12023" width="11.44140625" style="35" customWidth="1"/>
    <col min="12024" max="12024" width="11.33203125" style="35" customWidth="1"/>
    <col min="12025" max="12025" width="12" style="35" customWidth="1"/>
    <col min="12026" max="12027" width="10.33203125" style="35" customWidth="1"/>
    <col min="12028" max="12028" width="12.6640625" style="35" customWidth="1"/>
    <col min="12029" max="12273" width="8.88671875" style="35"/>
    <col min="12274" max="12274" width="62.109375" style="35" customWidth="1"/>
    <col min="12275" max="12277" width="11" style="35" customWidth="1"/>
    <col min="12278" max="12279" width="11.44140625" style="35" customWidth="1"/>
    <col min="12280" max="12280" width="11.33203125" style="35" customWidth="1"/>
    <col min="12281" max="12281" width="12" style="35" customWidth="1"/>
    <col min="12282" max="12283" width="10.33203125" style="35" customWidth="1"/>
    <col min="12284" max="12284" width="12.6640625" style="35" customWidth="1"/>
    <col min="12285" max="12529" width="8.88671875" style="35"/>
    <col min="12530" max="12530" width="62.109375" style="35" customWidth="1"/>
    <col min="12531" max="12533" width="11" style="35" customWidth="1"/>
    <col min="12534" max="12535" width="11.44140625" style="35" customWidth="1"/>
    <col min="12536" max="12536" width="11.33203125" style="35" customWidth="1"/>
    <col min="12537" max="12537" width="12" style="35" customWidth="1"/>
    <col min="12538" max="12539" width="10.33203125" style="35" customWidth="1"/>
    <col min="12540" max="12540" width="12.6640625" style="35" customWidth="1"/>
    <col min="12541" max="12785" width="8.88671875" style="35"/>
    <col min="12786" max="12786" width="62.109375" style="35" customWidth="1"/>
    <col min="12787" max="12789" width="11" style="35" customWidth="1"/>
    <col min="12790" max="12791" width="11.44140625" style="35" customWidth="1"/>
    <col min="12792" max="12792" width="11.33203125" style="35" customWidth="1"/>
    <col min="12793" max="12793" width="12" style="35" customWidth="1"/>
    <col min="12794" max="12795" width="10.33203125" style="35" customWidth="1"/>
    <col min="12796" max="12796" width="12.6640625" style="35" customWidth="1"/>
    <col min="12797" max="13041" width="8.88671875" style="35"/>
    <col min="13042" max="13042" width="62.109375" style="35" customWidth="1"/>
    <col min="13043" max="13045" width="11" style="35" customWidth="1"/>
    <col min="13046" max="13047" width="11.44140625" style="35" customWidth="1"/>
    <col min="13048" max="13048" width="11.33203125" style="35" customWidth="1"/>
    <col min="13049" max="13049" width="12" style="35" customWidth="1"/>
    <col min="13050" max="13051" width="10.33203125" style="35" customWidth="1"/>
    <col min="13052" max="13052" width="12.6640625" style="35" customWidth="1"/>
    <col min="13053" max="13297" width="8.88671875" style="35"/>
    <col min="13298" max="13298" width="62.109375" style="35" customWidth="1"/>
    <col min="13299" max="13301" width="11" style="35" customWidth="1"/>
    <col min="13302" max="13303" width="11.44140625" style="35" customWidth="1"/>
    <col min="13304" max="13304" width="11.33203125" style="35" customWidth="1"/>
    <col min="13305" max="13305" width="12" style="35" customWidth="1"/>
    <col min="13306" max="13307" width="10.33203125" style="35" customWidth="1"/>
    <col min="13308" max="13308" width="12.6640625" style="35" customWidth="1"/>
    <col min="13309" max="13553" width="8.88671875" style="35"/>
    <col min="13554" max="13554" width="62.109375" style="35" customWidth="1"/>
    <col min="13555" max="13557" width="11" style="35" customWidth="1"/>
    <col min="13558" max="13559" width="11.44140625" style="35" customWidth="1"/>
    <col min="13560" max="13560" width="11.33203125" style="35" customWidth="1"/>
    <col min="13561" max="13561" width="12" style="35" customWidth="1"/>
    <col min="13562" max="13563" width="10.33203125" style="35" customWidth="1"/>
    <col min="13564" max="13564" width="12.6640625" style="35" customWidth="1"/>
    <col min="13565" max="13809" width="8.88671875" style="35"/>
    <col min="13810" max="13810" width="62.109375" style="35" customWidth="1"/>
    <col min="13811" max="13813" width="11" style="35" customWidth="1"/>
    <col min="13814" max="13815" width="11.44140625" style="35" customWidth="1"/>
    <col min="13816" max="13816" width="11.33203125" style="35" customWidth="1"/>
    <col min="13817" max="13817" width="12" style="35" customWidth="1"/>
    <col min="13818" max="13819" width="10.33203125" style="35" customWidth="1"/>
    <col min="13820" max="13820" width="12.6640625" style="35" customWidth="1"/>
    <col min="13821" max="14065" width="8.88671875" style="35"/>
    <col min="14066" max="14066" width="62.109375" style="35" customWidth="1"/>
    <col min="14067" max="14069" width="11" style="35" customWidth="1"/>
    <col min="14070" max="14071" width="11.44140625" style="35" customWidth="1"/>
    <col min="14072" max="14072" width="11.33203125" style="35" customWidth="1"/>
    <col min="14073" max="14073" width="12" style="35" customWidth="1"/>
    <col min="14074" max="14075" width="10.33203125" style="35" customWidth="1"/>
    <col min="14076" max="14076" width="12.6640625" style="35" customWidth="1"/>
    <col min="14077" max="14321" width="8.88671875" style="35"/>
    <col min="14322" max="14322" width="62.109375" style="35" customWidth="1"/>
    <col min="14323" max="14325" width="11" style="35" customWidth="1"/>
    <col min="14326" max="14327" width="11.44140625" style="35" customWidth="1"/>
    <col min="14328" max="14328" width="11.33203125" style="35" customWidth="1"/>
    <col min="14329" max="14329" width="12" style="35" customWidth="1"/>
    <col min="14330" max="14331" width="10.33203125" style="35" customWidth="1"/>
    <col min="14332" max="14332" width="12.6640625" style="35" customWidth="1"/>
    <col min="14333" max="14577" width="8.88671875" style="35"/>
    <col min="14578" max="14578" width="62.109375" style="35" customWidth="1"/>
    <col min="14579" max="14581" width="11" style="35" customWidth="1"/>
    <col min="14582" max="14583" width="11.44140625" style="35" customWidth="1"/>
    <col min="14584" max="14584" width="11.33203125" style="35" customWidth="1"/>
    <col min="14585" max="14585" width="12" style="35" customWidth="1"/>
    <col min="14586" max="14587" width="10.33203125" style="35" customWidth="1"/>
    <col min="14588" max="14588" width="12.6640625" style="35" customWidth="1"/>
    <col min="14589" max="14833" width="8.88671875" style="35"/>
    <col min="14834" max="14834" width="62.109375" style="35" customWidth="1"/>
    <col min="14835" max="14837" width="11" style="35" customWidth="1"/>
    <col min="14838" max="14839" width="11.44140625" style="35" customWidth="1"/>
    <col min="14840" max="14840" width="11.33203125" style="35" customWidth="1"/>
    <col min="14841" max="14841" width="12" style="35" customWidth="1"/>
    <col min="14842" max="14843" width="10.33203125" style="35" customWidth="1"/>
    <col min="14844" max="14844" width="12.6640625" style="35" customWidth="1"/>
    <col min="14845" max="15089" width="8.88671875" style="35"/>
    <col min="15090" max="15090" width="62.109375" style="35" customWidth="1"/>
    <col min="15091" max="15093" width="11" style="35" customWidth="1"/>
    <col min="15094" max="15095" width="11.44140625" style="35" customWidth="1"/>
    <col min="15096" max="15096" width="11.33203125" style="35" customWidth="1"/>
    <col min="15097" max="15097" width="12" style="35" customWidth="1"/>
    <col min="15098" max="15099" width="10.33203125" style="35" customWidth="1"/>
    <col min="15100" max="15100" width="12.6640625" style="35" customWidth="1"/>
    <col min="15101" max="15345" width="8.88671875" style="35"/>
    <col min="15346" max="15346" width="62.109375" style="35" customWidth="1"/>
    <col min="15347" max="15349" width="11" style="35" customWidth="1"/>
    <col min="15350" max="15351" width="11.44140625" style="35" customWidth="1"/>
    <col min="15352" max="15352" width="11.33203125" style="35" customWidth="1"/>
    <col min="15353" max="15353" width="12" style="35" customWidth="1"/>
    <col min="15354" max="15355" width="10.33203125" style="35" customWidth="1"/>
    <col min="15356" max="15356" width="12.6640625" style="35" customWidth="1"/>
    <col min="15357" max="15601" width="8.88671875" style="35"/>
    <col min="15602" max="15602" width="62.109375" style="35" customWidth="1"/>
    <col min="15603" max="15605" width="11" style="35" customWidth="1"/>
    <col min="15606" max="15607" width="11.44140625" style="35" customWidth="1"/>
    <col min="15608" max="15608" width="11.33203125" style="35" customWidth="1"/>
    <col min="15609" max="15609" width="12" style="35" customWidth="1"/>
    <col min="15610" max="15611" width="10.33203125" style="35" customWidth="1"/>
    <col min="15612" max="15612" width="12.6640625" style="35" customWidth="1"/>
    <col min="15613" max="15857" width="8.88671875" style="35"/>
    <col min="15858" max="15858" width="62.109375" style="35" customWidth="1"/>
    <col min="15859" max="15861" width="11" style="35" customWidth="1"/>
    <col min="15862" max="15863" width="11.44140625" style="35" customWidth="1"/>
    <col min="15864" max="15864" width="11.33203125" style="35" customWidth="1"/>
    <col min="15865" max="15865" width="12" style="35" customWidth="1"/>
    <col min="15866" max="15867" width="10.33203125" style="35" customWidth="1"/>
    <col min="15868" max="15868" width="12.6640625" style="35" customWidth="1"/>
    <col min="15869" max="16113" width="8.88671875" style="35"/>
    <col min="16114" max="16114" width="62.109375" style="35" customWidth="1"/>
    <col min="16115" max="16117" width="11" style="35" customWidth="1"/>
    <col min="16118" max="16119" width="11.44140625" style="35" customWidth="1"/>
    <col min="16120" max="16120" width="11.33203125" style="35" customWidth="1"/>
    <col min="16121" max="16121" width="12" style="35" customWidth="1"/>
    <col min="16122" max="16123" width="10.33203125" style="35" customWidth="1"/>
    <col min="16124" max="16124" width="12.6640625" style="35" customWidth="1"/>
    <col min="16125" max="16384" width="8.88671875" style="35"/>
  </cols>
  <sheetData>
    <row r="1" spans="1:8" s="205" customFormat="1" ht="26.4" customHeight="1" thickBot="1">
      <c r="A1" s="204" t="s">
        <v>85</v>
      </c>
    </row>
    <row r="2" spans="1:8" ht="42.6" customHeight="1" thickBot="1">
      <c r="A2" s="84" t="s">
        <v>22</v>
      </c>
      <c r="B2" s="34" t="s">
        <v>79</v>
      </c>
      <c r="C2" s="94" t="s">
        <v>91</v>
      </c>
      <c r="D2" s="142" t="s">
        <v>89</v>
      </c>
      <c r="E2" s="27" t="s">
        <v>92</v>
      </c>
      <c r="F2" s="152" t="s">
        <v>93</v>
      </c>
    </row>
    <row r="3" spans="1:8" ht="20.399999999999999" customHeight="1">
      <c r="A3" s="86" t="s">
        <v>76</v>
      </c>
      <c r="B3" s="37">
        <v>488</v>
      </c>
      <c r="C3" s="36">
        <v>400</v>
      </c>
      <c r="D3" s="143">
        <v>521</v>
      </c>
      <c r="E3" s="38">
        <f t="shared" ref="E3:E15" si="0">D3/C3-1</f>
        <v>0.30249999999999999</v>
      </c>
      <c r="F3" s="153">
        <f>D3/B3-1</f>
        <v>6.7622950819672178E-2</v>
      </c>
    </row>
    <row r="4" spans="1:8" ht="20.399999999999999" customHeight="1">
      <c r="A4" s="87" t="s">
        <v>21</v>
      </c>
      <c r="B4" s="39">
        <v>186</v>
      </c>
      <c r="C4" s="40">
        <v>183</v>
      </c>
      <c r="D4" s="144">
        <v>203</v>
      </c>
      <c r="E4" s="38">
        <f t="shared" si="0"/>
        <v>0.1092896174863387</v>
      </c>
      <c r="F4" s="153">
        <f>D4/B4-1</f>
        <v>9.139784946236551E-2</v>
      </c>
    </row>
    <row r="5" spans="1:8" s="44" customFormat="1" ht="18" hidden="1" customHeight="1" outlineLevel="1">
      <c r="A5" s="41" t="s">
        <v>46</v>
      </c>
      <c r="B5" s="43">
        <v>0.38114754098360654</v>
      </c>
      <c r="C5" s="95">
        <v>0.45750000000000002</v>
      </c>
      <c r="D5" s="145">
        <f>D4/$D$3</f>
        <v>0.38963531669865642</v>
      </c>
      <c r="E5" s="42">
        <f t="shared" si="0"/>
        <v>-0.14833810557670735</v>
      </c>
      <c r="F5" s="154">
        <f>D5/B5-1</f>
        <v>2.2269002951313732E-2</v>
      </c>
      <c r="G5" s="26"/>
      <c r="H5" s="26"/>
    </row>
    <row r="6" spans="1:8" ht="18" customHeight="1" collapsed="1">
      <c r="A6" s="85" t="s">
        <v>45</v>
      </c>
      <c r="B6" s="45">
        <v>176</v>
      </c>
      <c r="C6" s="46">
        <v>181</v>
      </c>
      <c r="D6" s="146">
        <v>178</v>
      </c>
      <c r="E6" s="47">
        <f t="shared" si="0"/>
        <v>-1.6574585635359074E-2</v>
      </c>
      <c r="F6" s="155">
        <f>D6/B6-1</f>
        <v>1.1363636363636465E-2</v>
      </c>
    </row>
    <row r="7" spans="1:8" s="51" customFormat="1" ht="18" hidden="1" customHeight="1" outlineLevel="1">
      <c r="A7" s="41" t="s">
        <v>47</v>
      </c>
      <c r="B7" s="48">
        <v>0.94623655913978499</v>
      </c>
      <c r="C7" s="49">
        <v>0.98907103825136611</v>
      </c>
      <c r="D7" s="147">
        <f>D6/$D$4</f>
        <v>0.87684729064039413</v>
      </c>
      <c r="E7" s="50">
        <f t="shared" si="0"/>
        <v>-0.11346378902103793</v>
      </c>
      <c r="F7" s="156">
        <f t="shared" ref="F7:F17" si="1">D7/B7-1</f>
        <v>-7.3331840573219842E-2</v>
      </c>
    </row>
    <row r="8" spans="1:8" ht="18" customHeight="1" collapsed="1">
      <c r="A8" s="85" t="s">
        <v>108</v>
      </c>
      <c r="B8" s="45">
        <v>0</v>
      </c>
      <c r="C8" s="46">
        <v>0</v>
      </c>
      <c r="D8" s="146">
        <v>14</v>
      </c>
      <c r="E8" s="195" t="s">
        <v>63</v>
      </c>
      <c r="F8" s="196" t="s">
        <v>63</v>
      </c>
    </row>
    <row r="9" spans="1:8" s="51" customFormat="1" ht="18" hidden="1" customHeight="1" outlineLevel="1">
      <c r="A9" s="41" t="s">
        <v>47</v>
      </c>
      <c r="B9" s="48">
        <v>0</v>
      </c>
      <c r="C9" s="49">
        <v>0</v>
      </c>
      <c r="D9" s="147">
        <f>D8/$D$4</f>
        <v>6.8965517241379309E-2</v>
      </c>
      <c r="E9" s="54" t="s">
        <v>63</v>
      </c>
      <c r="F9" s="156" t="s">
        <v>63</v>
      </c>
    </row>
    <row r="10" spans="1:8" ht="18" customHeight="1" collapsed="1">
      <c r="A10" s="88" t="s">
        <v>59</v>
      </c>
      <c r="B10" s="52">
        <v>0</v>
      </c>
      <c r="C10" s="53">
        <v>0</v>
      </c>
      <c r="D10" s="148">
        <v>3</v>
      </c>
      <c r="E10" s="54" t="s">
        <v>63</v>
      </c>
      <c r="F10" s="156" t="s">
        <v>63</v>
      </c>
    </row>
    <row r="11" spans="1:8" s="51" customFormat="1" ht="18" hidden="1" customHeight="1" outlineLevel="1">
      <c r="A11" s="41" t="s">
        <v>47</v>
      </c>
      <c r="B11" s="48">
        <v>0</v>
      </c>
      <c r="C11" s="49">
        <v>0</v>
      </c>
      <c r="D11" s="147">
        <f>D10/$D$4</f>
        <v>1.4778325123152709E-2</v>
      </c>
      <c r="E11" s="54" t="s">
        <v>63</v>
      </c>
      <c r="F11" s="156" t="s">
        <v>63</v>
      </c>
    </row>
    <row r="12" spans="1:8" ht="18" customHeight="1" collapsed="1">
      <c r="A12" s="88" t="s">
        <v>87</v>
      </c>
      <c r="B12" s="52">
        <v>7</v>
      </c>
      <c r="C12" s="53">
        <v>2</v>
      </c>
      <c r="D12" s="148">
        <v>6</v>
      </c>
      <c r="E12" s="50">
        <f t="shared" si="0"/>
        <v>2</v>
      </c>
      <c r="F12" s="156">
        <f t="shared" si="1"/>
        <v>-0.1428571428571429</v>
      </c>
    </row>
    <row r="13" spans="1:8" s="51" customFormat="1" ht="18" hidden="1" customHeight="1" outlineLevel="1">
      <c r="A13" s="41" t="s">
        <v>47</v>
      </c>
      <c r="B13" s="48">
        <v>3.7634408602150539E-2</v>
      </c>
      <c r="C13" s="49">
        <v>1.092896174863388E-2</v>
      </c>
      <c r="D13" s="147">
        <f>D12/$D$4</f>
        <v>2.9556650246305417E-2</v>
      </c>
      <c r="E13" s="50">
        <f t="shared" si="0"/>
        <v>1.7044334975369457</v>
      </c>
      <c r="F13" s="157">
        <f t="shared" si="1"/>
        <v>-0.21463757916959891</v>
      </c>
    </row>
    <row r="14" spans="1:8" ht="18" customHeight="1" collapsed="1">
      <c r="A14" s="88" t="s">
        <v>77</v>
      </c>
      <c r="B14" s="52">
        <v>2</v>
      </c>
      <c r="C14" s="53">
        <v>1</v>
      </c>
      <c r="D14" s="148">
        <v>1</v>
      </c>
      <c r="E14" s="50">
        <f t="shared" si="0"/>
        <v>0</v>
      </c>
      <c r="F14" s="156">
        <f t="shared" si="1"/>
        <v>-0.5</v>
      </c>
    </row>
    <row r="15" spans="1:8" s="51" customFormat="1" ht="18" customHeight="1" outlineLevel="1">
      <c r="A15" s="41" t="s">
        <v>47</v>
      </c>
      <c r="B15" s="48">
        <v>1.0752688172043012E-2</v>
      </c>
      <c r="C15" s="49">
        <v>5.4644808743169399E-3</v>
      </c>
      <c r="D15" s="147">
        <f>D14/$D$4</f>
        <v>4.9261083743842365E-3</v>
      </c>
      <c r="E15" s="50">
        <f t="shared" si="0"/>
        <v>-9.852216748768472E-2</v>
      </c>
      <c r="F15" s="157">
        <f t="shared" si="1"/>
        <v>-0.54187192118226601</v>
      </c>
    </row>
    <row r="16" spans="1:8" ht="18" customHeight="1">
      <c r="A16" s="101" t="s">
        <v>60</v>
      </c>
      <c r="B16" s="52">
        <v>1</v>
      </c>
      <c r="C16" s="53">
        <v>0</v>
      </c>
      <c r="D16" s="148">
        <v>1</v>
      </c>
      <c r="E16" s="54" t="s">
        <v>63</v>
      </c>
      <c r="F16" s="156">
        <f t="shared" si="1"/>
        <v>0</v>
      </c>
      <c r="G16" s="73"/>
      <c r="H16" s="73"/>
    </row>
    <row r="17" spans="1:8" s="51" customFormat="1" ht="18" hidden="1" customHeight="1" outlineLevel="1">
      <c r="A17" s="58" t="s">
        <v>47</v>
      </c>
      <c r="B17" s="48">
        <v>5.3763440860215058E-3</v>
      </c>
      <c r="C17" s="49">
        <v>0</v>
      </c>
      <c r="D17" s="147">
        <f>D16/$D$4</f>
        <v>4.9261083743842365E-3</v>
      </c>
      <c r="E17" s="54" t="s">
        <v>63</v>
      </c>
      <c r="F17" s="156">
        <f t="shared" si="1"/>
        <v>-8.3743842364532028E-2</v>
      </c>
      <c r="G17" s="73"/>
      <c r="H17" s="73"/>
    </row>
    <row r="18" spans="1:8" ht="18" customHeight="1" collapsed="1">
      <c r="A18" s="101" t="s">
        <v>58</v>
      </c>
      <c r="B18" s="55">
        <v>0</v>
      </c>
      <c r="C18" s="56">
        <v>0</v>
      </c>
      <c r="D18" s="149">
        <v>0</v>
      </c>
      <c r="E18" s="57" t="s">
        <v>63</v>
      </c>
      <c r="F18" s="158" t="s">
        <v>63</v>
      </c>
      <c r="G18" s="73"/>
      <c r="H18" s="73"/>
    </row>
    <row r="19" spans="1:8" s="51" customFormat="1" ht="18" hidden="1" customHeight="1" outlineLevel="1">
      <c r="A19" s="58" t="s">
        <v>47</v>
      </c>
      <c r="B19" s="48">
        <v>0</v>
      </c>
      <c r="C19" s="49">
        <v>0</v>
      </c>
      <c r="D19" s="147">
        <f>D18/$D$4</f>
        <v>0</v>
      </c>
      <c r="E19" s="54" t="s">
        <v>49</v>
      </c>
      <c r="F19" s="156" t="s">
        <v>63</v>
      </c>
      <c r="G19" s="73"/>
      <c r="H19" s="73"/>
    </row>
    <row r="20" spans="1:8" ht="18" hidden="1" customHeight="1" outlineLevel="1">
      <c r="A20" s="59" t="s">
        <v>24</v>
      </c>
      <c r="B20" s="60">
        <v>1</v>
      </c>
      <c r="C20" s="61">
        <f>SUM(C7,C15,C13,C11,C17,C19)</f>
        <v>1.0054644808743169</v>
      </c>
      <c r="D20" s="150">
        <f>SUM(D7,D15,D13,D11,D17,D19)</f>
        <v>0.93103448275862066</v>
      </c>
      <c r="E20" s="192">
        <f>D20/C20-1</f>
        <v>-7.4025487256371814E-2</v>
      </c>
      <c r="F20" s="159">
        <f>D20/B20-1</f>
        <v>-6.8965517241379337E-2</v>
      </c>
      <c r="G20" s="73"/>
      <c r="H20" s="73"/>
    </row>
    <row r="21" spans="1:8" ht="18" customHeight="1" collapsed="1" thickBot="1">
      <c r="A21" s="89" t="s">
        <v>86</v>
      </c>
      <c r="B21" s="62">
        <v>113301.88999999998</v>
      </c>
      <c r="C21" s="63">
        <v>134516</v>
      </c>
      <c r="D21" s="172" t="s">
        <v>90</v>
      </c>
      <c r="E21" s="177" t="s">
        <v>90</v>
      </c>
      <c r="F21" s="178" t="s">
        <v>90</v>
      </c>
      <c r="G21" s="73"/>
      <c r="H21" s="73"/>
    </row>
    <row r="22" spans="1:8" ht="18" hidden="1" customHeight="1" outlineLevel="1">
      <c r="A22" s="90" t="s">
        <v>44</v>
      </c>
      <c r="B22" s="64">
        <v>112460.40000000001</v>
      </c>
      <c r="C22" s="65">
        <v>132274.88</v>
      </c>
      <c r="D22" s="173" t="s">
        <v>90</v>
      </c>
      <c r="E22" s="179" t="s">
        <v>90</v>
      </c>
      <c r="F22" s="180" t="s">
        <v>90</v>
      </c>
      <c r="G22" s="73"/>
      <c r="H22" s="73"/>
    </row>
    <row r="23" spans="1:8" s="51" customFormat="1" ht="18" hidden="1" customHeight="1" outlineLevel="2">
      <c r="A23" s="41" t="s">
        <v>48</v>
      </c>
      <c r="B23" s="48">
        <v>0.99257302768735833</v>
      </c>
      <c r="C23" s="49">
        <v>0.98333937970204288</v>
      </c>
      <c r="D23" s="181" t="s">
        <v>90</v>
      </c>
      <c r="E23" s="54" t="s">
        <v>90</v>
      </c>
      <c r="F23" s="156" t="s">
        <v>90</v>
      </c>
      <c r="G23" s="73"/>
      <c r="H23" s="73"/>
    </row>
    <row r="24" spans="1:8" ht="18" hidden="1" customHeight="1" outlineLevel="1" collapsed="1">
      <c r="A24" s="88" t="s">
        <v>27</v>
      </c>
      <c r="B24" s="66">
        <v>6.35</v>
      </c>
      <c r="C24" s="67">
        <v>1133.68</v>
      </c>
      <c r="D24" s="174" t="s">
        <v>90</v>
      </c>
      <c r="E24" s="54" t="s">
        <v>90</v>
      </c>
      <c r="F24" s="156" t="s">
        <v>90</v>
      </c>
      <c r="G24" s="73"/>
      <c r="H24" s="73"/>
    </row>
    <row r="25" spans="1:8" s="51" customFormat="1" ht="18" hidden="1" customHeight="1" outlineLevel="2">
      <c r="A25" s="41" t="s">
        <v>48</v>
      </c>
      <c r="B25" s="48">
        <v>5.6044960944605607E-5</v>
      </c>
      <c r="C25" s="49">
        <v>8.427845014719439E-3</v>
      </c>
      <c r="D25" s="181" t="s">
        <v>90</v>
      </c>
      <c r="E25" s="54" t="s">
        <v>90</v>
      </c>
      <c r="F25" s="156" t="s">
        <v>90</v>
      </c>
      <c r="G25" s="73"/>
      <c r="H25" s="73"/>
    </row>
    <row r="26" spans="1:8" ht="18" hidden="1" customHeight="1" outlineLevel="1" collapsed="1">
      <c r="A26" s="88" t="s">
        <v>88</v>
      </c>
      <c r="B26" s="97">
        <v>636.66999999999996</v>
      </c>
      <c r="C26" s="98">
        <v>852.76</v>
      </c>
      <c r="D26" s="175" t="s">
        <v>90</v>
      </c>
      <c r="E26" s="54" t="s">
        <v>90</v>
      </c>
      <c r="F26" s="156" t="s">
        <v>90</v>
      </c>
      <c r="G26" s="73"/>
      <c r="H26" s="73"/>
    </row>
    <row r="27" spans="1:8" s="51" customFormat="1" ht="18" hidden="1" customHeight="1" outlineLevel="2">
      <c r="A27" s="41" t="s">
        <v>48</v>
      </c>
      <c r="B27" s="48">
        <v>5.6192354778900871E-3</v>
      </c>
      <c r="C27" s="49">
        <v>6.3394689107615452E-3</v>
      </c>
      <c r="D27" s="181" t="s">
        <v>90</v>
      </c>
      <c r="E27" s="54" t="s">
        <v>90</v>
      </c>
      <c r="F27" s="156" t="s">
        <v>90</v>
      </c>
      <c r="G27" s="73"/>
      <c r="H27" s="73"/>
    </row>
    <row r="28" spans="1:8" ht="18" hidden="1" customHeight="1" outlineLevel="1" collapsed="1">
      <c r="A28" s="88" t="s">
        <v>25</v>
      </c>
      <c r="B28" s="97">
        <v>183.99</v>
      </c>
      <c r="C28" s="98">
        <v>239.75</v>
      </c>
      <c r="D28" s="175" t="s">
        <v>90</v>
      </c>
      <c r="E28" s="54" t="s">
        <v>90</v>
      </c>
      <c r="F28" s="156" t="s">
        <v>90</v>
      </c>
      <c r="G28" s="73"/>
      <c r="H28" s="73"/>
    </row>
    <row r="29" spans="1:8" s="51" customFormat="1" ht="18" hidden="1" customHeight="1" outlineLevel="2">
      <c r="A29" s="41" t="s">
        <v>48</v>
      </c>
      <c r="B29" s="48">
        <v>1.6238917108973207E-3</v>
      </c>
      <c r="C29" s="49">
        <v>1.7823158583365549E-3</v>
      </c>
      <c r="D29" s="181" t="s">
        <v>90</v>
      </c>
      <c r="E29" s="54" t="s">
        <v>90</v>
      </c>
      <c r="F29" s="156" t="s">
        <v>90</v>
      </c>
      <c r="G29" s="73"/>
      <c r="H29" s="73"/>
    </row>
    <row r="30" spans="1:8" ht="18" hidden="1" customHeight="1" outlineLevel="1" collapsed="1">
      <c r="A30" s="102" t="s">
        <v>61</v>
      </c>
      <c r="B30" s="66">
        <v>2.2599999999999998</v>
      </c>
      <c r="C30" s="67">
        <v>1.72</v>
      </c>
      <c r="D30" s="174" t="s">
        <v>90</v>
      </c>
      <c r="E30" s="54" t="s">
        <v>90</v>
      </c>
      <c r="F30" s="156" t="s">
        <v>90</v>
      </c>
      <c r="G30" s="73"/>
      <c r="H30" s="73"/>
    </row>
    <row r="31" spans="1:8" s="51" customFormat="1" ht="18" hidden="1" customHeight="1" outlineLevel="2">
      <c r="A31" s="41" t="s">
        <v>48</v>
      </c>
      <c r="B31" s="48">
        <v>1.9946710509418687E-5</v>
      </c>
      <c r="C31" s="49">
        <v>1.2786583008712719E-5</v>
      </c>
      <c r="D31" s="181" t="s">
        <v>90</v>
      </c>
      <c r="E31" s="54" t="s">
        <v>90</v>
      </c>
      <c r="F31" s="156" t="s">
        <v>90</v>
      </c>
      <c r="G31" s="73"/>
      <c r="H31" s="73"/>
    </row>
    <row r="32" spans="1:8" ht="18" hidden="1" customHeight="1" outlineLevel="1" collapsed="1" thickBot="1">
      <c r="A32" s="91" t="s">
        <v>26</v>
      </c>
      <c r="B32" s="68">
        <v>11.93</v>
      </c>
      <c r="C32" s="69">
        <v>7.8100000000000005</v>
      </c>
      <c r="D32" s="176" t="s">
        <v>90</v>
      </c>
      <c r="E32" s="182" t="s">
        <v>90</v>
      </c>
      <c r="F32" s="183" t="s">
        <v>90</v>
      </c>
      <c r="G32" s="73"/>
      <c r="H32" s="73"/>
    </row>
    <row r="33" spans="1:8" s="51" customFormat="1" ht="18" hidden="1" customHeight="1" outlineLevel="2">
      <c r="A33" s="58" t="s">
        <v>48</v>
      </c>
      <c r="B33" s="48">
        <v>1.0529391875104644E-4</v>
      </c>
      <c r="C33" s="49">
        <v>5.806000773142229E-5</v>
      </c>
      <c r="D33" s="181" t="s">
        <v>90</v>
      </c>
      <c r="E33" s="54" t="s">
        <v>90</v>
      </c>
      <c r="F33" s="156" t="s">
        <v>90</v>
      </c>
      <c r="G33" s="73"/>
      <c r="H33" s="73"/>
    </row>
    <row r="34" spans="1:8" ht="18" hidden="1" customHeight="1" outlineLevel="2" thickBot="1">
      <c r="A34" s="70" t="s">
        <v>24</v>
      </c>
      <c r="B34" s="71">
        <v>0.99999744046635075</v>
      </c>
      <c r="C34" s="72">
        <v>0.99995985607660065</v>
      </c>
      <c r="D34" s="151" t="s">
        <v>90</v>
      </c>
      <c r="E34" s="96" t="s">
        <v>90</v>
      </c>
      <c r="F34" s="160" t="s">
        <v>90</v>
      </c>
      <c r="G34" s="73"/>
      <c r="H34" s="73"/>
    </row>
    <row r="35" spans="1:8" s="209" customFormat="1" ht="13.8" hidden="1" outlineLevel="1" collapsed="1" thickBot="1"/>
    <row r="36" spans="1:8" s="20" customFormat="1" ht="21" customHeight="1" collapsed="1">
      <c r="A36" s="206" t="s">
        <v>29</v>
      </c>
      <c r="B36" s="206"/>
      <c r="C36" s="206"/>
      <c r="D36" s="206"/>
      <c r="E36" s="206"/>
      <c r="F36" s="206"/>
      <c r="G36" s="73"/>
      <c r="H36" s="73"/>
    </row>
    <row r="37" spans="1:8" ht="35.25" customHeight="1">
      <c r="A37" s="207" t="s">
        <v>107</v>
      </c>
      <c r="B37" s="207"/>
      <c r="C37" s="207"/>
      <c r="D37" s="207"/>
      <c r="E37" s="207"/>
      <c r="F37" s="207"/>
      <c r="G37" s="73"/>
      <c r="H37" s="73"/>
    </row>
    <row r="38" spans="1:8" s="73" customFormat="1" ht="21.6" customHeight="1" collapsed="1">
      <c r="A38" s="208" t="s">
        <v>65</v>
      </c>
      <c r="B38" s="208"/>
      <c r="C38" s="208"/>
      <c r="D38" s="208"/>
      <c r="E38" s="208"/>
      <c r="F38" s="208"/>
    </row>
    <row r="118" spans="1:1">
      <c r="A118" s="35" t="s">
        <v>50</v>
      </c>
    </row>
  </sheetData>
  <mergeCells count="5">
    <mergeCell ref="A1:XFD1"/>
    <mergeCell ref="A36:F36"/>
    <mergeCell ref="A37:F37"/>
    <mergeCell ref="A38:F38"/>
    <mergeCell ref="A35:XFD35"/>
  </mergeCells>
  <conditionalFormatting sqref="E3:F7 E20:F34 E10:F17">
    <cfRule type="cellIs" dxfId="10" priority="11" operator="lessThan">
      <formula>0</formula>
    </cfRule>
  </conditionalFormatting>
  <conditionalFormatting sqref="E18:F19">
    <cfRule type="cellIs" dxfId="9" priority="5" operator="lessThan">
      <formula>0</formula>
    </cfRule>
  </conditionalFormatting>
  <conditionalFormatting sqref="F8">
    <cfRule type="cellIs" dxfId="8" priority="4" operator="lessThan">
      <formula>0</formula>
    </cfRule>
  </conditionalFormatting>
  <conditionalFormatting sqref="E8">
    <cfRule type="cellIs" dxfId="7" priority="3" operator="lessThan">
      <formula>0</formula>
    </cfRule>
  </conditionalFormatting>
  <conditionalFormatting sqref="E9">
    <cfRule type="cellIs" dxfId="6" priority="2" operator="lessThan">
      <formula>0</formula>
    </cfRule>
  </conditionalFormatting>
  <conditionalFormatting sqref="F9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24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16.6640625" style="2" customWidth="1"/>
    <col min="2" max="2" width="17.109375" style="1" customWidth="1"/>
    <col min="3" max="3" width="27" style="1" hidden="1" customWidth="1" outlineLevel="1"/>
    <col min="4" max="4" width="26" style="1" hidden="1" customWidth="1" outlineLevel="1"/>
    <col min="5" max="5" width="17.6640625" style="1" customWidth="1" collapsed="1"/>
    <col min="6" max="6" width="20.5546875" style="1" hidden="1" customWidth="1" outlineLevel="1"/>
    <col min="7" max="7" width="18" style="1" hidden="1" customWidth="1" outlineLevel="1"/>
    <col min="8" max="8" width="17.109375" style="1" hidden="1" customWidth="1" outlineLevel="1"/>
    <col min="9" max="9" width="17.109375" style="1" customWidth="1" collapsed="1"/>
    <col min="10" max="10" width="14.44140625" style="1" customWidth="1"/>
    <col min="11" max="11" width="15.109375" style="1" customWidth="1"/>
    <col min="12" max="17" width="12.88671875" style="1" customWidth="1"/>
    <col min="18" max="18" width="10.5546875" style="1" customWidth="1"/>
    <col min="19" max="245" width="9.109375" style="1"/>
    <col min="246" max="246" width="10.33203125" style="1" customWidth="1"/>
    <col min="247" max="247" width="10.6640625" style="1" customWidth="1"/>
    <col min="248" max="248" width="17.6640625" style="1" customWidth="1"/>
    <col min="249" max="249" width="16" style="1" customWidth="1"/>
    <col min="250" max="250" width="14.44140625" style="1" customWidth="1"/>
    <col min="251" max="263" width="11.6640625" style="1" customWidth="1"/>
    <col min="264" max="501" width="9.109375" style="1"/>
    <col min="502" max="502" width="10.33203125" style="1" customWidth="1"/>
    <col min="503" max="503" width="10.6640625" style="1" customWidth="1"/>
    <col min="504" max="504" width="17.6640625" style="1" customWidth="1"/>
    <col min="505" max="505" width="16" style="1" customWidth="1"/>
    <col min="506" max="506" width="14.44140625" style="1" customWidth="1"/>
    <col min="507" max="519" width="11.6640625" style="1" customWidth="1"/>
    <col min="520" max="757" width="9.109375" style="1"/>
    <col min="758" max="758" width="10.33203125" style="1" customWidth="1"/>
    <col min="759" max="759" width="10.6640625" style="1" customWidth="1"/>
    <col min="760" max="760" width="17.6640625" style="1" customWidth="1"/>
    <col min="761" max="761" width="16" style="1" customWidth="1"/>
    <col min="762" max="762" width="14.44140625" style="1" customWidth="1"/>
    <col min="763" max="775" width="11.6640625" style="1" customWidth="1"/>
    <col min="776" max="1013" width="9.109375" style="1"/>
    <col min="1014" max="1014" width="10.33203125" style="1" customWidth="1"/>
    <col min="1015" max="1015" width="10.6640625" style="1" customWidth="1"/>
    <col min="1016" max="1016" width="17.6640625" style="1" customWidth="1"/>
    <col min="1017" max="1017" width="16" style="1" customWidth="1"/>
    <col min="1018" max="1018" width="14.44140625" style="1" customWidth="1"/>
    <col min="1019" max="1031" width="11.6640625" style="1" customWidth="1"/>
    <col min="1032" max="1269" width="9.109375" style="1"/>
    <col min="1270" max="1270" width="10.33203125" style="1" customWidth="1"/>
    <col min="1271" max="1271" width="10.6640625" style="1" customWidth="1"/>
    <col min="1272" max="1272" width="17.6640625" style="1" customWidth="1"/>
    <col min="1273" max="1273" width="16" style="1" customWidth="1"/>
    <col min="1274" max="1274" width="14.44140625" style="1" customWidth="1"/>
    <col min="1275" max="1287" width="11.6640625" style="1" customWidth="1"/>
    <col min="1288" max="1525" width="9.109375" style="1"/>
    <col min="1526" max="1526" width="10.33203125" style="1" customWidth="1"/>
    <col min="1527" max="1527" width="10.6640625" style="1" customWidth="1"/>
    <col min="1528" max="1528" width="17.6640625" style="1" customWidth="1"/>
    <col min="1529" max="1529" width="16" style="1" customWidth="1"/>
    <col min="1530" max="1530" width="14.44140625" style="1" customWidth="1"/>
    <col min="1531" max="1543" width="11.6640625" style="1" customWidth="1"/>
    <col min="1544" max="1781" width="9.109375" style="1"/>
    <col min="1782" max="1782" width="10.33203125" style="1" customWidth="1"/>
    <col min="1783" max="1783" width="10.6640625" style="1" customWidth="1"/>
    <col min="1784" max="1784" width="17.6640625" style="1" customWidth="1"/>
    <col min="1785" max="1785" width="16" style="1" customWidth="1"/>
    <col min="1786" max="1786" width="14.44140625" style="1" customWidth="1"/>
    <col min="1787" max="1799" width="11.6640625" style="1" customWidth="1"/>
    <col min="1800" max="2037" width="9.109375" style="1"/>
    <col min="2038" max="2038" width="10.33203125" style="1" customWidth="1"/>
    <col min="2039" max="2039" width="10.6640625" style="1" customWidth="1"/>
    <col min="2040" max="2040" width="17.6640625" style="1" customWidth="1"/>
    <col min="2041" max="2041" width="16" style="1" customWidth="1"/>
    <col min="2042" max="2042" width="14.44140625" style="1" customWidth="1"/>
    <col min="2043" max="2055" width="11.6640625" style="1" customWidth="1"/>
    <col min="2056" max="2293" width="9.109375" style="1"/>
    <col min="2294" max="2294" width="10.33203125" style="1" customWidth="1"/>
    <col min="2295" max="2295" width="10.6640625" style="1" customWidth="1"/>
    <col min="2296" max="2296" width="17.6640625" style="1" customWidth="1"/>
    <col min="2297" max="2297" width="16" style="1" customWidth="1"/>
    <col min="2298" max="2298" width="14.44140625" style="1" customWidth="1"/>
    <col min="2299" max="2311" width="11.6640625" style="1" customWidth="1"/>
    <col min="2312" max="2549" width="9.109375" style="1"/>
    <col min="2550" max="2550" width="10.33203125" style="1" customWidth="1"/>
    <col min="2551" max="2551" width="10.6640625" style="1" customWidth="1"/>
    <col min="2552" max="2552" width="17.6640625" style="1" customWidth="1"/>
    <col min="2553" max="2553" width="16" style="1" customWidth="1"/>
    <col min="2554" max="2554" width="14.44140625" style="1" customWidth="1"/>
    <col min="2555" max="2567" width="11.6640625" style="1" customWidth="1"/>
    <col min="2568" max="2805" width="9.109375" style="1"/>
    <col min="2806" max="2806" width="10.33203125" style="1" customWidth="1"/>
    <col min="2807" max="2807" width="10.6640625" style="1" customWidth="1"/>
    <col min="2808" max="2808" width="17.6640625" style="1" customWidth="1"/>
    <col min="2809" max="2809" width="16" style="1" customWidth="1"/>
    <col min="2810" max="2810" width="14.44140625" style="1" customWidth="1"/>
    <col min="2811" max="2823" width="11.6640625" style="1" customWidth="1"/>
    <col min="2824" max="3061" width="9.109375" style="1"/>
    <col min="3062" max="3062" width="10.33203125" style="1" customWidth="1"/>
    <col min="3063" max="3063" width="10.6640625" style="1" customWidth="1"/>
    <col min="3064" max="3064" width="17.6640625" style="1" customWidth="1"/>
    <col min="3065" max="3065" width="16" style="1" customWidth="1"/>
    <col min="3066" max="3066" width="14.44140625" style="1" customWidth="1"/>
    <col min="3067" max="3079" width="11.6640625" style="1" customWidth="1"/>
    <col min="3080" max="3317" width="9.109375" style="1"/>
    <col min="3318" max="3318" width="10.33203125" style="1" customWidth="1"/>
    <col min="3319" max="3319" width="10.6640625" style="1" customWidth="1"/>
    <col min="3320" max="3320" width="17.6640625" style="1" customWidth="1"/>
    <col min="3321" max="3321" width="16" style="1" customWidth="1"/>
    <col min="3322" max="3322" width="14.44140625" style="1" customWidth="1"/>
    <col min="3323" max="3335" width="11.6640625" style="1" customWidth="1"/>
    <col min="3336" max="3573" width="9.109375" style="1"/>
    <col min="3574" max="3574" width="10.33203125" style="1" customWidth="1"/>
    <col min="3575" max="3575" width="10.6640625" style="1" customWidth="1"/>
    <col min="3576" max="3576" width="17.6640625" style="1" customWidth="1"/>
    <col min="3577" max="3577" width="16" style="1" customWidth="1"/>
    <col min="3578" max="3578" width="14.44140625" style="1" customWidth="1"/>
    <col min="3579" max="3591" width="11.6640625" style="1" customWidth="1"/>
    <col min="3592" max="3829" width="9.109375" style="1"/>
    <col min="3830" max="3830" width="10.33203125" style="1" customWidth="1"/>
    <col min="3831" max="3831" width="10.6640625" style="1" customWidth="1"/>
    <col min="3832" max="3832" width="17.6640625" style="1" customWidth="1"/>
    <col min="3833" max="3833" width="16" style="1" customWidth="1"/>
    <col min="3834" max="3834" width="14.44140625" style="1" customWidth="1"/>
    <col min="3835" max="3847" width="11.6640625" style="1" customWidth="1"/>
    <col min="3848" max="4085" width="9.109375" style="1"/>
    <col min="4086" max="4086" width="10.33203125" style="1" customWidth="1"/>
    <col min="4087" max="4087" width="10.6640625" style="1" customWidth="1"/>
    <col min="4088" max="4088" width="17.6640625" style="1" customWidth="1"/>
    <col min="4089" max="4089" width="16" style="1" customWidth="1"/>
    <col min="4090" max="4090" width="14.44140625" style="1" customWidth="1"/>
    <col min="4091" max="4103" width="11.6640625" style="1" customWidth="1"/>
    <col min="4104" max="4341" width="9.109375" style="1"/>
    <col min="4342" max="4342" width="10.33203125" style="1" customWidth="1"/>
    <col min="4343" max="4343" width="10.6640625" style="1" customWidth="1"/>
    <col min="4344" max="4344" width="17.6640625" style="1" customWidth="1"/>
    <col min="4345" max="4345" width="16" style="1" customWidth="1"/>
    <col min="4346" max="4346" width="14.44140625" style="1" customWidth="1"/>
    <col min="4347" max="4359" width="11.6640625" style="1" customWidth="1"/>
    <col min="4360" max="4597" width="9.109375" style="1"/>
    <col min="4598" max="4598" width="10.33203125" style="1" customWidth="1"/>
    <col min="4599" max="4599" width="10.6640625" style="1" customWidth="1"/>
    <col min="4600" max="4600" width="17.6640625" style="1" customWidth="1"/>
    <col min="4601" max="4601" width="16" style="1" customWidth="1"/>
    <col min="4602" max="4602" width="14.44140625" style="1" customWidth="1"/>
    <col min="4603" max="4615" width="11.6640625" style="1" customWidth="1"/>
    <col min="4616" max="4853" width="9.109375" style="1"/>
    <col min="4854" max="4854" width="10.33203125" style="1" customWidth="1"/>
    <col min="4855" max="4855" width="10.6640625" style="1" customWidth="1"/>
    <col min="4856" max="4856" width="17.6640625" style="1" customWidth="1"/>
    <col min="4857" max="4857" width="16" style="1" customWidth="1"/>
    <col min="4858" max="4858" width="14.44140625" style="1" customWidth="1"/>
    <col min="4859" max="4871" width="11.6640625" style="1" customWidth="1"/>
    <col min="4872" max="5109" width="9.109375" style="1"/>
    <col min="5110" max="5110" width="10.33203125" style="1" customWidth="1"/>
    <col min="5111" max="5111" width="10.6640625" style="1" customWidth="1"/>
    <col min="5112" max="5112" width="17.6640625" style="1" customWidth="1"/>
    <col min="5113" max="5113" width="16" style="1" customWidth="1"/>
    <col min="5114" max="5114" width="14.44140625" style="1" customWidth="1"/>
    <col min="5115" max="5127" width="11.6640625" style="1" customWidth="1"/>
    <col min="5128" max="5365" width="9.109375" style="1"/>
    <col min="5366" max="5366" width="10.33203125" style="1" customWidth="1"/>
    <col min="5367" max="5367" width="10.6640625" style="1" customWidth="1"/>
    <col min="5368" max="5368" width="17.6640625" style="1" customWidth="1"/>
    <col min="5369" max="5369" width="16" style="1" customWidth="1"/>
    <col min="5370" max="5370" width="14.44140625" style="1" customWidth="1"/>
    <col min="5371" max="5383" width="11.6640625" style="1" customWidth="1"/>
    <col min="5384" max="5621" width="9.109375" style="1"/>
    <col min="5622" max="5622" width="10.33203125" style="1" customWidth="1"/>
    <col min="5623" max="5623" width="10.6640625" style="1" customWidth="1"/>
    <col min="5624" max="5624" width="17.6640625" style="1" customWidth="1"/>
    <col min="5625" max="5625" width="16" style="1" customWidth="1"/>
    <col min="5626" max="5626" width="14.44140625" style="1" customWidth="1"/>
    <col min="5627" max="5639" width="11.6640625" style="1" customWidth="1"/>
    <col min="5640" max="5877" width="9.109375" style="1"/>
    <col min="5878" max="5878" width="10.33203125" style="1" customWidth="1"/>
    <col min="5879" max="5879" width="10.6640625" style="1" customWidth="1"/>
    <col min="5880" max="5880" width="17.6640625" style="1" customWidth="1"/>
    <col min="5881" max="5881" width="16" style="1" customWidth="1"/>
    <col min="5882" max="5882" width="14.44140625" style="1" customWidth="1"/>
    <col min="5883" max="5895" width="11.6640625" style="1" customWidth="1"/>
    <col min="5896" max="6133" width="9.109375" style="1"/>
    <col min="6134" max="6134" width="10.33203125" style="1" customWidth="1"/>
    <col min="6135" max="6135" width="10.6640625" style="1" customWidth="1"/>
    <col min="6136" max="6136" width="17.6640625" style="1" customWidth="1"/>
    <col min="6137" max="6137" width="16" style="1" customWidth="1"/>
    <col min="6138" max="6138" width="14.44140625" style="1" customWidth="1"/>
    <col min="6139" max="6151" width="11.6640625" style="1" customWidth="1"/>
    <col min="6152" max="6389" width="9.109375" style="1"/>
    <col min="6390" max="6390" width="10.33203125" style="1" customWidth="1"/>
    <col min="6391" max="6391" width="10.6640625" style="1" customWidth="1"/>
    <col min="6392" max="6392" width="17.6640625" style="1" customWidth="1"/>
    <col min="6393" max="6393" width="16" style="1" customWidth="1"/>
    <col min="6394" max="6394" width="14.44140625" style="1" customWidth="1"/>
    <col min="6395" max="6407" width="11.6640625" style="1" customWidth="1"/>
    <col min="6408" max="6645" width="9.109375" style="1"/>
    <col min="6646" max="6646" width="10.33203125" style="1" customWidth="1"/>
    <col min="6647" max="6647" width="10.6640625" style="1" customWidth="1"/>
    <col min="6648" max="6648" width="17.6640625" style="1" customWidth="1"/>
    <col min="6649" max="6649" width="16" style="1" customWidth="1"/>
    <col min="6650" max="6650" width="14.44140625" style="1" customWidth="1"/>
    <col min="6651" max="6663" width="11.6640625" style="1" customWidth="1"/>
    <col min="6664" max="6901" width="9.109375" style="1"/>
    <col min="6902" max="6902" width="10.33203125" style="1" customWidth="1"/>
    <col min="6903" max="6903" width="10.6640625" style="1" customWidth="1"/>
    <col min="6904" max="6904" width="17.6640625" style="1" customWidth="1"/>
    <col min="6905" max="6905" width="16" style="1" customWidth="1"/>
    <col min="6906" max="6906" width="14.44140625" style="1" customWidth="1"/>
    <col min="6907" max="6919" width="11.6640625" style="1" customWidth="1"/>
    <col min="6920" max="7157" width="9.109375" style="1"/>
    <col min="7158" max="7158" width="10.33203125" style="1" customWidth="1"/>
    <col min="7159" max="7159" width="10.6640625" style="1" customWidth="1"/>
    <col min="7160" max="7160" width="17.6640625" style="1" customWidth="1"/>
    <col min="7161" max="7161" width="16" style="1" customWidth="1"/>
    <col min="7162" max="7162" width="14.44140625" style="1" customWidth="1"/>
    <col min="7163" max="7175" width="11.6640625" style="1" customWidth="1"/>
    <col min="7176" max="7413" width="9.109375" style="1"/>
    <col min="7414" max="7414" width="10.33203125" style="1" customWidth="1"/>
    <col min="7415" max="7415" width="10.6640625" style="1" customWidth="1"/>
    <col min="7416" max="7416" width="17.6640625" style="1" customWidth="1"/>
    <col min="7417" max="7417" width="16" style="1" customWidth="1"/>
    <col min="7418" max="7418" width="14.44140625" style="1" customWidth="1"/>
    <col min="7419" max="7431" width="11.6640625" style="1" customWidth="1"/>
    <col min="7432" max="7669" width="9.109375" style="1"/>
    <col min="7670" max="7670" width="10.33203125" style="1" customWidth="1"/>
    <col min="7671" max="7671" width="10.6640625" style="1" customWidth="1"/>
    <col min="7672" max="7672" width="17.6640625" style="1" customWidth="1"/>
    <col min="7673" max="7673" width="16" style="1" customWidth="1"/>
    <col min="7674" max="7674" width="14.44140625" style="1" customWidth="1"/>
    <col min="7675" max="7687" width="11.6640625" style="1" customWidth="1"/>
    <col min="7688" max="7925" width="9.109375" style="1"/>
    <col min="7926" max="7926" width="10.33203125" style="1" customWidth="1"/>
    <col min="7927" max="7927" width="10.6640625" style="1" customWidth="1"/>
    <col min="7928" max="7928" width="17.6640625" style="1" customWidth="1"/>
    <col min="7929" max="7929" width="16" style="1" customWidth="1"/>
    <col min="7930" max="7930" width="14.44140625" style="1" customWidth="1"/>
    <col min="7931" max="7943" width="11.6640625" style="1" customWidth="1"/>
    <col min="7944" max="8181" width="9.109375" style="1"/>
    <col min="8182" max="8182" width="10.33203125" style="1" customWidth="1"/>
    <col min="8183" max="8183" width="10.6640625" style="1" customWidth="1"/>
    <col min="8184" max="8184" width="17.6640625" style="1" customWidth="1"/>
    <col min="8185" max="8185" width="16" style="1" customWidth="1"/>
    <col min="8186" max="8186" width="14.44140625" style="1" customWidth="1"/>
    <col min="8187" max="8199" width="11.6640625" style="1" customWidth="1"/>
    <col min="8200" max="8437" width="9.109375" style="1"/>
    <col min="8438" max="8438" width="10.33203125" style="1" customWidth="1"/>
    <col min="8439" max="8439" width="10.6640625" style="1" customWidth="1"/>
    <col min="8440" max="8440" width="17.6640625" style="1" customWidth="1"/>
    <col min="8441" max="8441" width="16" style="1" customWidth="1"/>
    <col min="8442" max="8442" width="14.44140625" style="1" customWidth="1"/>
    <col min="8443" max="8455" width="11.6640625" style="1" customWidth="1"/>
    <col min="8456" max="8693" width="9.109375" style="1"/>
    <col min="8694" max="8694" width="10.33203125" style="1" customWidth="1"/>
    <col min="8695" max="8695" width="10.6640625" style="1" customWidth="1"/>
    <col min="8696" max="8696" width="17.6640625" style="1" customWidth="1"/>
    <col min="8697" max="8697" width="16" style="1" customWidth="1"/>
    <col min="8698" max="8698" width="14.44140625" style="1" customWidth="1"/>
    <col min="8699" max="8711" width="11.6640625" style="1" customWidth="1"/>
    <col min="8712" max="8949" width="9.109375" style="1"/>
    <col min="8950" max="8950" width="10.33203125" style="1" customWidth="1"/>
    <col min="8951" max="8951" width="10.6640625" style="1" customWidth="1"/>
    <col min="8952" max="8952" width="17.6640625" style="1" customWidth="1"/>
    <col min="8953" max="8953" width="16" style="1" customWidth="1"/>
    <col min="8954" max="8954" width="14.44140625" style="1" customWidth="1"/>
    <col min="8955" max="8967" width="11.6640625" style="1" customWidth="1"/>
    <col min="8968" max="9205" width="9.109375" style="1"/>
    <col min="9206" max="9206" width="10.33203125" style="1" customWidth="1"/>
    <col min="9207" max="9207" width="10.6640625" style="1" customWidth="1"/>
    <col min="9208" max="9208" width="17.6640625" style="1" customWidth="1"/>
    <col min="9209" max="9209" width="16" style="1" customWidth="1"/>
    <col min="9210" max="9210" width="14.44140625" style="1" customWidth="1"/>
    <col min="9211" max="9223" width="11.6640625" style="1" customWidth="1"/>
    <col min="9224" max="9461" width="9.109375" style="1"/>
    <col min="9462" max="9462" width="10.33203125" style="1" customWidth="1"/>
    <col min="9463" max="9463" width="10.6640625" style="1" customWidth="1"/>
    <col min="9464" max="9464" width="17.6640625" style="1" customWidth="1"/>
    <col min="9465" max="9465" width="16" style="1" customWidth="1"/>
    <col min="9466" max="9466" width="14.44140625" style="1" customWidth="1"/>
    <col min="9467" max="9479" width="11.6640625" style="1" customWidth="1"/>
    <col min="9480" max="9717" width="9.109375" style="1"/>
    <col min="9718" max="9718" width="10.33203125" style="1" customWidth="1"/>
    <col min="9719" max="9719" width="10.6640625" style="1" customWidth="1"/>
    <col min="9720" max="9720" width="17.6640625" style="1" customWidth="1"/>
    <col min="9721" max="9721" width="16" style="1" customWidth="1"/>
    <col min="9722" max="9722" width="14.44140625" style="1" customWidth="1"/>
    <col min="9723" max="9735" width="11.6640625" style="1" customWidth="1"/>
    <col min="9736" max="9973" width="9.109375" style="1"/>
    <col min="9974" max="9974" width="10.33203125" style="1" customWidth="1"/>
    <col min="9975" max="9975" width="10.6640625" style="1" customWidth="1"/>
    <col min="9976" max="9976" width="17.6640625" style="1" customWidth="1"/>
    <col min="9977" max="9977" width="16" style="1" customWidth="1"/>
    <col min="9978" max="9978" width="14.44140625" style="1" customWidth="1"/>
    <col min="9979" max="9991" width="11.6640625" style="1" customWidth="1"/>
    <col min="9992" max="10229" width="9.109375" style="1"/>
    <col min="10230" max="10230" width="10.33203125" style="1" customWidth="1"/>
    <col min="10231" max="10231" width="10.6640625" style="1" customWidth="1"/>
    <col min="10232" max="10232" width="17.6640625" style="1" customWidth="1"/>
    <col min="10233" max="10233" width="16" style="1" customWidth="1"/>
    <col min="10234" max="10234" width="14.44140625" style="1" customWidth="1"/>
    <col min="10235" max="10247" width="11.6640625" style="1" customWidth="1"/>
    <col min="10248" max="10485" width="9.109375" style="1"/>
    <col min="10486" max="10486" width="10.33203125" style="1" customWidth="1"/>
    <col min="10487" max="10487" width="10.6640625" style="1" customWidth="1"/>
    <col min="10488" max="10488" width="17.6640625" style="1" customWidth="1"/>
    <col min="10489" max="10489" width="16" style="1" customWidth="1"/>
    <col min="10490" max="10490" width="14.44140625" style="1" customWidth="1"/>
    <col min="10491" max="10503" width="11.6640625" style="1" customWidth="1"/>
    <col min="10504" max="10741" width="9.109375" style="1"/>
    <col min="10742" max="10742" width="10.33203125" style="1" customWidth="1"/>
    <col min="10743" max="10743" width="10.6640625" style="1" customWidth="1"/>
    <col min="10744" max="10744" width="17.6640625" style="1" customWidth="1"/>
    <col min="10745" max="10745" width="16" style="1" customWidth="1"/>
    <col min="10746" max="10746" width="14.44140625" style="1" customWidth="1"/>
    <col min="10747" max="10759" width="11.6640625" style="1" customWidth="1"/>
    <col min="10760" max="10997" width="9.109375" style="1"/>
    <col min="10998" max="10998" width="10.33203125" style="1" customWidth="1"/>
    <col min="10999" max="10999" width="10.6640625" style="1" customWidth="1"/>
    <col min="11000" max="11000" width="17.6640625" style="1" customWidth="1"/>
    <col min="11001" max="11001" width="16" style="1" customWidth="1"/>
    <col min="11002" max="11002" width="14.44140625" style="1" customWidth="1"/>
    <col min="11003" max="11015" width="11.6640625" style="1" customWidth="1"/>
    <col min="11016" max="11253" width="9.109375" style="1"/>
    <col min="11254" max="11254" width="10.33203125" style="1" customWidth="1"/>
    <col min="11255" max="11255" width="10.6640625" style="1" customWidth="1"/>
    <col min="11256" max="11256" width="17.6640625" style="1" customWidth="1"/>
    <col min="11257" max="11257" width="16" style="1" customWidth="1"/>
    <col min="11258" max="11258" width="14.44140625" style="1" customWidth="1"/>
    <col min="11259" max="11271" width="11.6640625" style="1" customWidth="1"/>
    <col min="11272" max="11509" width="9.109375" style="1"/>
    <col min="11510" max="11510" width="10.33203125" style="1" customWidth="1"/>
    <col min="11511" max="11511" width="10.6640625" style="1" customWidth="1"/>
    <col min="11512" max="11512" width="17.6640625" style="1" customWidth="1"/>
    <col min="11513" max="11513" width="16" style="1" customWidth="1"/>
    <col min="11514" max="11514" width="14.44140625" style="1" customWidth="1"/>
    <col min="11515" max="11527" width="11.6640625" style="1" customWidth="1"/>
    <col min="11528" max="11765" width="9.109375" style="1"/>
    <col min="11766" max="11766" width="10.33203125" style="1" customWidth="1"/>
    <col min="11767" max="11767" width="10.6640625" style="1" customWidth="1"/>
    <col min="11768" max="11768" width="17.6640625" style="1" customWidth="1"/>
    <col min="11769" max="11769" width="16" style="1" customWidth="1"/>
    <col min="11770" max="11770" width="14.44140625" style="1" customWidth="1"/>
    <col min="11771" max="11783" width="11.6640625" style="1" customWidth="1"/>
    <col min="11784" max="12021" width="9.109375" style="1"/>
    <col min="12022" max="12022" width="10.33203125" style="1" customWidth="1"/>
    <col min="12023" max="12023" width="10.6640625" style="1" customWidth="1"/>
    <col min="12024" max="12024" width="17.6640625" style="1" customWidth="1"/>
    <col min="12025" max="12025" width="16" style="1" customWidth="1"/>
    <col min="12026" max="12026" width="14.44140625" style="1" customWidth="1"/>
    <col min="12027" max="12039" width="11.6640625" style="1" customWidth="1"/>
    <col min="12040" max="12277" width="9.109375" style="1"/>
    <col min="12278" max="12278" width="10.33203125" style="1" customWidth="1"/>
    <col min="12279" max="12279" width="10.6640625" style="1" customWidth="1"/>
    <col min="12280" max="12280" width="17.6640625" style="1" customWidth="1"/>
    <col min="12281" max="12281" width="16" style="1" customWidth="1"/>
    <col min="12282" max="12282" width="14.44140625" style="1" customWidth="1"/>
    <col min="12283" max="12295" width="11.6640625" style="1" customWidth="1"/>
    <col min="12296" max="12533" width="9.109375" style="1"/>
    <col min="12534" max="12534" width="10.33203125" style="1" customWidth="1"/>
    <col min="12535" max="12535" width="10.6640625" style="1" customWidth="1"/>
    <col min="12536" max="12536" width="17.6640625" style="1" customWidth="1"/>
    <col min="12537" max="12537" width="16" style="1" customWidth="1"/>
    <col min="12538" max="12538" width="14.44140625" style="1" customWidth="1"/>
    <col min="12539" max="12551" width="11.6640625" style="1" customWidth="1"/>
    <col min="12552" max="12789" width="9.109375" style="1"/>
    <col min="12790" max="12790" width="10.33203125" style="1" customWidth="1"/>
    <col min="12791" max="12791" width="10.6640625" style="1" customWidth="1"/>
    <col min="12792" max="12792" width="17.6640625" style="1" customWidth="1"/>
    <col min="12793" max="12793" width="16" style="1" customWidth="1"/>
    <col min="12794" max="12794" width="14.44140625" style="1" customWidth="1"/>
    <col min="12795" max="12807" width="11.6640625" style="1" customWidth="1"/>
    <col min="12808" max="13045" width="9.109375" style="1"/>
    <col min="13046" max="13046" width="10.33203125" style="1" customWidth="1"/>
    <col min="13047" max="13047" width="10.6640625" style="1" customWidth="1"/>
    <col min="13048" max="13048" width="17.6640625" style="1" customWidth="1"/>
    <col min="13049" max="13049" width="16" style="1" customWidth="1"/>
    <col min="13050" max="13050" width="14.44140625" style="1" customWidth="1"/>
    <col min="13051" max="13063" width="11.6640625" style="1" customWidth="1"/>
    <col min="13064" max="13301" width="9.109375" style="1"/>
    <col min="13302" max="13302" width="10.33203125" style="1" customWidth="1"/>
    <col min="13303" max="13303" width="10.6640625" style="1" customWidth="1"/>
    <col min="13304" max="13304" width="17.6640625" style="1" customWidth="1"/>
    <col min="13305" max="13305" width="16" style="1" customWidth="1"/>
    <col min="13306" max="13306" width="14.44140625" style="1" customWidth="1"/>
    <col min="13307" max="13319" width="11.6640625" style="1" customWidth="1"/>
    <col min="13320" max="13557" width="9.109375" style="1"/>
    <col min="13558" max="13558" width="10.33203125" style="1" customWidth="1"/>
    <col min="13559" max="13559" width="10.6640625" style="1" customWidth="1"/>
    <col min="13560" max="13560" width="17.6640625" style="1" customWidth="1"/>
    <col min="13561" max="13561" width="16" style="1" customWidth="1"/>
    <col min="13562" max="13562" width="14.44140625" style="1" customWidth="1"/>
    <col min="13563" max="13575" width="11.6640625" style="1" customWidth="1"/>
    <col min="13576" max="13813" width="9.109375" style="1"/>
    <col min="13814" max="13814" width="10.33203125" style="1" customWidth="1"/>
    <col min="13815" max="13815" width="10.6640625" style="1" customWidth="1"/>
    <col min="13816" max="13816" width="17.6640625" style="1" customWidth="1"/>
    <col min="13817" max="13817" width="16" style="1" customWidth="1"/>
    <col min="13818" max="13818" width="14.44140625" style="1" customWidth="1"/>
    <col min="13819" max="13831" width="11.6640625" style="1" customWidth="1"/>
    <col min="13832" max="14069" width="9.109375" style="1"/>
    <col min="14070" max="14070" width="10.33203125" style="1" customWidth="1"/>
    <col min="14071" max="14071" width="10.6640625" style="1" customWidth="1"/>
    <col min="14072" max="14072" width="17.6640625" style="1" customWidth="1"/>
    <col min="14073" max="14073" width="16" style="1" customWidth="1"/>
    <col min="14074" max="14074" width="14.44140625" style="1" customWidth="1"/>
    <col min="14075" max="14087" width="11.6640625" style="1" customWidth="1"/>
    <col min="14088" max="14325" width="9.109375" style="1"/>
    <col min="14326" max="14326" width="10.33203125" style="1" customWidth="1"/>
    <col min="14327" max="14327" width="10.6640625" style="1" customWidth="1"/>
    <col min="14328" max="14328" width="17.6640625" style="1" customWidth="1"/>
    <col min="14329" max="14329" width="16" style="1" customWidth="1"/>
    <col min="14330" max="14330" width="14.44140625" style="1" customWidth="1"/>
    <col min="14331" max="14343" width="11.6640625" style="1" customWidth="1"/>
    <col min="14344" max="14581" width="9.109375" style="1"/>
    <col min="14582" max="14582" width="10.33203125" style="1" customWidth="1"/>
    <col min="14583" max="14583" width="10.6640625" style="1" customWidth="1"/>
    <col min="14584" max="14584" width="17.6640625" style="1" customWidth="1"/>
    <col min="14585" max="14585" width="16" style="1" customWidth="1"/>
    <col min="14586" max="14586" width="14.44140625" style="1" customWidth="1"/>
    <col min="14587" max="14599" width="11.6640625" style="1" customWidth="1"/>
    <col min="14600" max="14837" width="9.109375" style="1"/>
    <col min="14838" max="14838" width="10.33203125" style="1" customWidth="1"/>
    <col min="14839" max="14839" width="10.6640625" style="1" customWidth="1"/>
    <col min="14840" max="14840" width="17.6640625" style="1" customWidth="1"/>
    <col min="14841" max="14841" width="16" style="1" customWidth="1"/>
    <col min="14842" max="14842" width="14.44140625" style="1" customWidth="1"/>
    <col min="14843" max="14855" width="11.6640625" style="1" customWidth="1"/>
    <col min="14856" max="15093" width="9.109375" style="1"/>
    <col min="15094" max="15094" width="10.33203125" style="1" customWidth="1"/>
    <col min="15095" max="15095" width="10.6640625" style="1" customWidth="1"/>
    <col min="15096" max="15096" width="17.6640625" style="1" customWidth="1"/>
    <col min="15097" max="15097" width="16" style="1" customWidth="1"/>
    <col min="15098" max="15098" width="14.44140625" style="1" customWidth="1"/>
    <col min="15099" max="15111" width="11.6640625" style="1" customWidth="1"/>
    <col min="15112" max="15349" width="9.109375" style="1"/>
    <col min="15350" max="15350" width="10.33203125" style="1" customWidth="1"/>
    <col min="15351" max="15351" width="10.6640625" style="1" customWidth="1"/>
    <col min="15352" max="15352" width="17.6640625" style="1" customWidth="1"/>
    <col min="15353" max="15353" width="16" style="1" customWidth="1"/>
    <col min="15354" max="15354" width="14.44140625" style="1" customWidth="1"/>
    <col min="15355" max="15367" width="11.6640625" style="1" customWidth="1"/>
    <col min="15368" max="15605" width="9.109375" style="1"/>
    <col min="15606" max="15606" width="10.33203125" style="1" customWidth="1"/>
    <col min="15607" max="15607" width="10.6640625" style="1" customWidth="1"/>
    <col min="15608" max="15608" width="17.6640625" style="1" customWidth="1"/>
    <col min="15609" max="15609" width="16" style="1" customWidth="1"/>
    <col min="15610" max="15610" width="14.44140625" style="1" customWidth="1"/>
    <col min="15611" max="15623" width="11.6640625" style="1" customWidth="1"/>
    <col min="15624" max="15861" width="9.109375" style="1"/>
    <col min="15862" max="15862" width="10.33203125" style="1" customWidth="1"/>
    <col min="15863" max="15863" width="10.6640625" style="1" customWidth="1"/>
    <col min="15864" max="15864" width="17.6640625" style="1" customWidth="1"/>
    <col min="15865" max="15865" width="16" style="1" customWidth="1"/>
    <col min="15866" max="15866" width="14.44140625" style="1" customWidth="1"/>
    <col min="15867" max="15879" width="11.6640625" style="1" customWidth="1"/>
    <col min="15880" max="16117" width="9.109375" style="1"/>
    <col min="16118" max="16118" width="10.33203125" style="1" customWidth="1"/>
    <col min="16119" max="16119" width="10.6640625" style="1" customWidth="1"/>
    <col min="16120" max="16120" width="17.6640625" style="1" customWidth="1"/>
    <col min="16121" max="16121" width="16" style="1" customWidth="1"/>
    <col min="16122" max="16122" width="14.44140625" style="1" customWidth="1"/>
    <col min="16123" max="16135" width="11.6640625" style="1" customWidth="1"/>
    <col min="16136" max="16384" width="9.109375" style="1"/>
  </cols>
  <sheetData>
    <row r="1" spans="1:11" s="211" customFormat="1" ht="26.4" customHeight="1" thickBot="1">
      <c r="A1" s="210" t="s">
        <v>98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1" ht="79.5" customHeight="1" thickBot="1">
      <c r="A2" s="9" t="s">
        <v>28</v>
      </c>
      <c r="B2" s="21" t="s">
        <v>51</v>
      </c>
      <c r="C2" s="21" t="s">
        <v>34</v>
      </c>
      <c r="D2" s="21" t="s">
        <v>32</v>
      </c>
      <c r="E2" s="21" t="s">
        <v>74</v>
      </c>
      <c r="F2" s="21" t="s">
        <v>75</v>
      </c>
      <c r="G2" s="21" t="s">
        <v>67</v>
      </c>
      <c r="H2" s="21" t="s">
        <v>68</v>
      </c>
      <c r="I2" s="21" t="s">
        <v>52</v>
      </c>
      <c r="J2" s="21" t="s">
        <v>39</v>
      </c>
      <c r="K2" s="21" t="s">
        <v>40</v>
      </c>
    </row>
    <row r="3" spans="1:11" ht="19.95" hidden="1" customHeight="1" outlineLevel="1">
      <c r="A3" s="170">
        <v>41182</v>
      </c>
      <c r="B3" s="75">
        <v>344</v>
      </c>
      <c r="C3" s="78">
        <v>324</v>
      </c>
      <c r="D3" s="75">
        <v>14</v>
      </c>
      <c r="E3" s="78" t="s">
        <v>71</v>
      </c>
      <c r="F3" s="78" t="s">
        <v>71</v>
      </c>
      <c r="G3" s="75">
        <v>1316</v>
      </c>
      <c r="H3" s="76">
        <v>4.0617283950617287</v>
      </c>
      <c r="I3" s="77">
        <v>1200</v>
      </c>
      <c r="J3" s="75">
        <v>84</v>
      </c>
      <c r="K3" s="99">
        <v>6</v>
      </c>
    </row>
    <row r="4" spans="1:11" ht="19.95" hidden="1" customHeight="1" outlineLevel="1">
      <c r="A4" s="170">
        <v>41547</v>
      </c>
      <c r="B4" s="75">
        <v>347</v>
      </c>
      <c r="C4" s="75">
        <v>325</v>
      </c>
      <c r="D4" s="75">
        <v>18</v>
      </c>
      <c r="E4" s="75" t="s">
        <v>71</v>
      </c>
      <c r="F4" s="75" t="s">
        <v>71</v>
      </c>
      <c r="G4" s="75">
        <v>1335</v>
      </c>
      <c r="H4" s="76">
        <v>4.1076923076923073</v>
      </c>
      <c r="I4" s="77">
        <v>1239</v>
      </c>
      <c r="J4" s="75">
        <v>77</v>
      </c>
      <c r="K4" s="77">
        <v>5</v>
      </c>
    </row>
    <row r="5" spans="1:11" ht="19.95" hidden="1" customHeight="1" outlineLevel="1">
      <c r="A5" s="170">
        <v>41912</v>
      </c>
      <c r="B5" s="75">
        <v>337</v>
      </c>
      <c r="C5" s="75">
        <v>322</v>
      </c>
      <c r="D5" s="75">
        <v>19</v>
      </c>
      <c r="E5" s="75" t="s">
        <v>71</v>
      </c>
      <c r="F5" s="75" t="s">
        <v>71</v>
      </c>
      <c r="G5" s="75">
        <v>1262</v>
      </c>
      <c r="H5" s="76">
        <v>3.9192546583850931</v>
      </c>
      <c r="I5" s="77">
        <v>1207</v>
      </c>
      <c r="J5" s="75">
        <v>73</v>
      </c>
      <c r="K5" s="77">
        <v>7</v>
      </c>
    </row>
    <row r="6" spans="1:11" ht="19.95" hidden="1" customHeight="1" outlineLevel="1">
      <c r="A6" s="170">
        <v>42277</v>
      </c>
      <c r="B6" s="75">
        <v>320</v>
      </c>
      <c r="C6" s="75">
        <v>309</v>
      </c>
      <c r="D6" s="75">
        <v>16</v>
      </c>
      <c r="E6" s="75" t="s">
        <v>71</v>
      </c>
      <c r="F6" s="75" t="s">
        <v>71</v>
      </c>
      <c r="G6" s="78">
        <v>1197</v>
      </c>
      <c r="H6" s="76">
        <v>3.8737864077669903</v>
      </c>
      <c r="I6" s="77">
        <v>1151</v>
      </c>
      <c r="J6" s="75">
        <v>71</v>
      </c>
      <c r="K6" s="77">
        <v>5</v>
      </c>
    </row>
    <row r="7" spans="1:11" ht="19.95" hidden="1" customHeight="1" outlineLevel="1">
      <c r="A7" s="170">
        <v>42643</v>
      </c>
      <c r="B7" s="75">
        <v>300</v>
      </c>
      <c r="C7" s="75">
        <v>291</v>
      </c>
      <c r="D7" s="75">
        <v>15</v>
      </c>
      <c r="E7" s="75" t="s">
        <v>71</v>
      </c>
      <c r="F7" s="75" t="s">
        <v>71</v>
      </c>
      <c r="G7" s="78">
        <v>1172</v>
      </c>
      <c r="H7" s="76">
        <v>4.0274914089347078</v>
      </c>
      <c r="I7" s="77">
        <v>1129</v>
      </c>
      <c r="J7" s="75">
        <v>63</v>
      </c>
      <c r="K7" s="77">
        <v>7</v>
      </c>
    </row>
    <row r="8" spans="1:11" ht="19.95" hidden="1" customHeight="1" outlineLevel="1">
      <c r="A8" s="170" t="s">
        <v>80</v>
      </c>
      <c r="B8" s="75">
        <v>300</v>
      </c>
      <c r="C8" s="75">
        <v>287</v>
      </c>
      <c r="D8" s="75">
        <v>13</v>
      </c>
      <c r="E8" s="75" t="s">
        <v>71</v>
      </c>
      <c r="F8" s="75" t="s">
        <v>71</v>
      </c>
      <c r="G8" s="78">
        <v>1215</v>
      </c>
      <c r="H8" s="76">
        <v>4.2334494773519165</v>
      </c>
      <c r="I8" s="77">
        <v>1160</v>
      </c>
      <c r="J8" s="75">
        <v>58</v>
      </c>
      <c r="K8" s="77">
        <v>6</v>
      </c>
    </row>
    <row r="9" spans="1:11" ht="18.600000000000001" hidden="1" customHeight="1" outlineLevel="1">
      <c r="A9" s="170" t="s">
        <v>81</v>
      </c>
      <c r="B9" s="79">
        <v>292</v>
      </c>
      <c r="C9" s="79">
        <v>277</v>
      </c>
      <c r="D9" s="75">
        <v>15</v>
      </c>
      <c r="E9" s="79" t="s">
        <v>71</v>
      </c>
      <c r="F9" s="79" t="s">
        <v>71</v>
      </c>
      <c r="G9" s="139">
        <v>1258</v>
      </c>
      <c r="H9" s="76">
        <v>4.5415162454873643</v>
      </c>
      <c r="I9" s="80">
        <v>1210</v>
      </c>
      <c r="J9" s="75">
        <v>58</v>
      </c>
      <c r="K9" s="80">
        <v>3</v>
      </c>
    </row>
    <row r="10" spans="1:11" s="100" customFormat="1" ht="18.600000000000001" hidden="1" customHeight="1" outlineLevel="1">
      <c r="A10" s="185" t="s">
        <v>82</v>
      </c>
      <c r="B10" s="79">
        <v>294</v>
      </c>
      <c r="C10" s="79">
        <v>282</v>
      </c>
      <c r="D10" s="79">
        <v>12</v>
      </c>
      <c r="E10" s="79" t="s">
        <v>71</v>
      </c>
      <c r="F10" s="79" t="s">
        <v>71</v>
      </c>
      <c r="G10" s="139">
        <v>1332</v>
      </c>
      <c r="H10" s="76">
        <v>4.7234042553191493</v>
      </c>
      <c r="I10" s="80">
        <v>1284</v>
      </c>
      <c r="J10" s="79">
        <v>60</v>
      </c>
      <c r="K10" s="80">
        <v>2</v>
      </c>
    </row>
    <row r="11" spans="1:11" s="100" customFormat="1" ht="18.600000000000001" hidden="1" customHeight="1" outlineLevel="1">
      <c r="A11" s="185" t="s">
        <v>66</v>
      </c>
      <c r="B11" s="79">
        <v>300</v>
      </c>
      <c r="C11" s="79">
        <v>281</v>
      </c>
      <c r="D11" s="79">
        <v>19</v>
      </c>
      <c r="E11" s="79">
        <v>17</v>
      </c>
      <c r="F11" s="79">
        <v>2</v>
      </c>
      <c r="G11" s="139">
        <v>1501</v>
      </c>
      <c r="H11" s="76">
        <v>5.3416370106761564</v>
      </c>
      <c r="I11" s="80">
        <v>1443</v>
      </c>
      <c r="J11" s="79">
        <v>60</v>
      </c>
      <c r="K11" s="80">
        <v>2</v>
      </c>
    </row>
    <row r="12" spans="1:11" s="100" customFormat="1" ht="18.600000000000001" customHeight="1" collapsed="1">
      <c r="A12" s="185" t="s">
        <v>97</v>
      </c>
      <c r="B12" s="79">
        <v>313</v>
      </c>
      <c r="C12" s="79">
        <v>286</v>
      </c>
      <c r="D12" s="79">
        <v>27</v>
      </c>
      <c r="E12" s="79">
        <v>19</v>
      </c>
      <c r="F12" s="79">
        <v>6</v>
      </c>
      <c r="G12" s="139">
        <v>1676</v>
      </c>
      <c r="H12" s="76">
        <v>5.86013986013986</v>
      </c>
      <c r="I12" s="80">
        <v>1624</v>
      </c>
      <c r="J12" s="79">
        <v>54</v>
      </c>
      <c r="K12" s="80">
        <v>2</v>
      </c>
    </row>
    <row r="13" spans="1:11" s="100" customFormat="1" ht="18.600000000000001" customHeight="1">
      <c r="A13" s="185" t="s">
        <v>96</v>
      </c>
      <c r="B13" s="79">
        <v>313</v>
      </c>
      <c r="C13" s="79">
        <v>286</v>
      </c>
      <c r="D13" s="79">
        <v>27</v>
      </c>
      <c r="E13" s="79">
        <v>19</v>
      </c>
      <c r="F13" s="79">
        <v>6</v>
      </c>
      <c r="G13" s="139">
        <v>1676</v>
      </c>
      <c r="H13" s="76">
        <v>5.86013986013986</v>
      </c>
      <c r="I13" s="80">
        <v>1624</v>
      </c>
      <c r="J13" s="79">
        <v>54</v>
      </c>
      <c r="K13" s="80">
        <v>2</v>
      </c>
    </row>
    <row r="14" spans="1:11" s="83" customFormat="1" ht="18.600000000000001" customHeight="1" thickBot="1">
      <c r="A14" s="186">
        <v>44834</v>
      </c>
      <c r="B14" s="187">
        <v>308</v>
      </c>
      <c r="C14" s="187">
        <v>268</v>
      </c>
      <c r="D14" s="187">
        <v>40</v>
      </c>
      <c r="E14" s="187">
        <v>19</v>
      </c>
      <c r="F14" s="187">
        <v>6</v>
      </c>
      <c r="G14" s="187">
        <v>1807</v>
      </c>
      <c r="H14" s="188">
        <v>6.7425373134328357</v>
      </c>
      <c r="I14" s="189">
        <v>1757</v>
      </c>
      <c r="J14" s="187">
        <v>55</v>
      </c>
      <c r="K14" s="189">
        <v>1</v>
      </c>
    </row>
    <row r="15" spans="1:11" ht="24" customHeight="1">
      <c r="A15" s="213" t="s">
        <v>72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</row>
    <row r="16" spans="1:11" ht="24" customHeight="1">
      <c r="A16" s="213" t="s">
        <v>73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</row>
    <row r="17" spans="1:11" ht="15" customHeight="1">
      <c r="A17" s="212" t="s">
        <v>18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</row>
    <row r="18" spans="1:11" ht="18.600000000000001" customHeight="1">
      <c r="A18" s="81" t="s">
        <v>19</v>
      </c>
      <c r="B18" s="82" t="s">
        <v>53</v>
      </c>
    </row>
    <row r="19" spans="1:11" ht="18.600000000000001" customHeight="1">
      <c r="A19" s="81" t="s">
        <v>20</v>
      </c>
      <c r="B19" s="82" t="s">
        <v>54</v>
      </c>
    </row>
    <row r="21" spans="1:11">
      <c r="B21" s="198"/>
      <c r="E21" s="198"/>
    </row>
    <row r="22" spans="1:11">
      <c r="B22" s="199"/>
      <c r="E22" s="197"/>
      <c r="I22" s="103"/>
    </row>
    <row r="23" spans="1:11">
      <c r="B23" s="199"/>
      <c r="E23" s="197"/>
      <c r="I23" s="103"/>
    </row>
    <row r="24" spans="1:11">
      <c r="B24" s="198"/>
      <c r="I24" s="103"/>
      <c r="J24" s="103"/>
    </row>
  </sheetData>
  <mergeCells count="4">
    <mergeCell ref="A1:XFD1"/>
    <mergeCell ref="A17:K17"/>
    <mergeCell ref="A15:K15"/>
    <mergeCell ref="A16:K16"/>
  </mergeCells>
  <hyperlinks>
    <hyperlink ref="B18" r:id="rId1"/>
    <hyperlink ref="B19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J43"/>
  <sheetViews>
    <sheetView zoomScaleNormal="100" workbookViewId="0">
      <selection sqref="A1:XFD1"/>
    </sheetView>
  </sheetViews>
  <sheetFormatPr defaultColWidth="9.109375" defaultRowHeight="13.2" outlineLevelRow="1"/>
  <cols>
    <col min="1" max="1" width="22.5546875" style="4" customWidth="1"/>
    <col min="2" max="4" width="14.88671875" style="4" customWidth="1"/>
    <col min="5" max="6" width="12.44140625" style="4" customWidth="1"/>
    <col min="7" max="7" width="13.5546875" style="4" customWidth="1"/>
    <col min="8" max="15" width="12.6640625" style="4" customWidth="1"/>
    <col min="16" max="16" width="11.6640625" style="4" bestFit="1" customWidth="1"/>
    <col min="17" max="18" width="11.5546875" style="4" bestFit="1" customWidth="1"/>
    <col min="19" max="16384" width="9.109375" style="4"/>
  </cols>
  <sheetData>
    <row r="1" spans="1:35" s="215" customFormat="1" ht="25.95" customHeight="1">
      <c r="A1" s="215" t="s">
        <v>36</v>
      </c>
    </row>
    <row r="2" spans="1:35" s="105" customFormat="1" ht="13.8" outlineLevel="1" thickBot="1">
      <c r="D2" s="106" t="s">
        <v>69</v>
      </c>
      <c r="F2" s="107"/>
      <c r="G2" s="126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</row>
    <row r="3" spans="1:35" s="105" customFormat="1" ht="44.4" customHeight="1" outlineLevel="1" thickBot="1">
      <c r="A3" s="109" t="s">
        <v>0</v>
      </c>
      <c r="B3" s="110">
        <v>44469</v>
      </c>
      <c r="C3" s="110" t="s">
        <v>100</v>
      </c>
      <c r="D3" s="110">
        <v>44834</v>
      </c>
      <c r="E3" s="111" t="s">
        <v>92</v>
      </c>
      <c r="F3" s="111" t="s">
        <v>62</v>
      </c>
      <c r="G3" s="126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35" s="105" customFormat="1" ht="18.600000000000001" customHeight="1" outlineLevel="1">
      <c r="A4" s="112" t="s">
        <v>37</v>
      </c>
      <c r="B4" s="113">
        <v>496066.4</v>
      </c>
      <c r="C4" s="113">
        <v>520437.12</v>
      </c>
      <c r="D4" s="113">
        <v>545163.27</v>
      </c>
      <c r="E4" s="114">
        <f>D4/C4-1</f>
        <v>4.7510350529954559E-2</v>
      </c>
      <c r="F4" s="114">
        <f>D4/B4-1</f>
        <v>9.8972375472315743E-2</v>
      </c>
      <c r="G4" s="126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35" s="105" customFormat="1" ht="18.600000000000001" customHeight="1" outlineLevel="1">
      <c r="A5" s="115" t="s">
        <v>41</v>
      </c>
      <c r="B5" s="116">
        <v>180.04</v>
      </c>
      <c r="C5" s="116">
        <v>184.28</v>
      </c>
      <c r="D5" s="116">
        <v>176.32</v>
      </c>
      <c r="E5" s="117">
        <f t="shared" ref="E5:E9" si="0">D5/C5-1</f>
        <v>-4.3195137833731301E-2</v>
      </c>
      <c r="F5" s="117">
        <f t="shared" ref="F5:F9" si="1">D5/B5-1</f>
        <v>-2.0662075094423415E-2</v>
      </c>
      <c r="G5" s="126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</row>
    <row r="6" spans="1:35" s="105" customFormat="1" ht="18.600000000000001" customHeight="1" outlineLevel="1">
      <c r="A6" s="115" t="s">
        <v>11</v>
      </c>
      <c r="B6" s="116">
        <v>471598.28</v>
      </c>
      <c r="C6" s="116">
        <v>495503.93</v>
      </c>
      <c r="D6" s="116">
        <v>526635.61</v>
      </c>
      <c r="E6" s="117">
        <f t="shared" si="0"/>
        <v>6.2828321058926884E-2</v>
      </c>
      <c r="F6" s="117">
        <f t="shared" si="1"/>
        <v>0.1167038395475064</v>
      </c>
      <c r="G6" s="126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</row>
    <row r="7" spans="1:35" s="105" customFormat="1" ht="18.600000000000001" customHeight="1" outlineLevel="1">
      <c r="A7" s="118" t="s">
        <v>42</v>
      </c>
      <c r="B7" s="119">
        <v>2119.69</v>
      </c>
      <c r="C7" s="119">
        <v>2181.4699999999998</v>
      </c>
      <c r="D7" s="119">
        <v>2303.37</v>
      </c>
      <c r="E7" s="120">
        <f t="shared" si="0"/>
        <v>5.5879750810233553E-2</v>
      </c>
      <c r="F7" s="120">
        <f t="shared" si="1"/>
        <v>8.6654180564138983E-2</v>
      </c>
      <c r="G7" s="126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</row>
    <row r="8" spans="1:35" s="105" customFormat="1" ht="18.600000000000001" customHeight="1" outlineLevel="1">
      <c r="A8" s="121" t="s">
        <v>43</v>
      </c>
      <c r="B8" s="119">
        <v>187.51</v>
      </c>
      <c r="C8" s="119">
        <v>191.48</v>
      </c>
      <c r="D8" s="119">
        <v>135</v>
      </c>
      <c r="E8" s="120">
        <f t="shared" si="0"/>
        <v>-0.29496553164821393</v>
      </c>
      <c r="F8" s="120">
        <f t="shared" si="1"/>
        <v>-0.28003839795210916</v>
      </c>
      <c r="G8" s="126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</row>
    <row r="9" spans="1:35" s="105" customFormat="1" ht="18.600000000000001" customHeight="1" outlineLevel="1" thickBot="1">
      <c r="A9" s="122" t="s">
        <v>33</v>
      </c>
      <c r="B9" s="123">
        <f>SUM(B4,B7:B8)</f>
        <v>498373.60000000003</v>
      </c>
      <c r="C9" s="123">
        <f>SUM(C4,C7:C8)</f>
        <v>522810.06999999995</v>
      </c>
      <c r="D9" s="123">
        <f>SUM(D4,D7:D8)</f>
        <v>547601.64</v>
      </c>
      <c r="E9" s="124">
        <f t="shared" si="0"/>
        <v>4.741984024906043E-2</v>
      </c>
      <c r="F9" s="125">
        <f t="shared" si="1"/>
        <v>9.87773830716554E-2</v>
      </c>
      <c r="G9" s="126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</row>
    <row r="10" spans="1:35" ht="27" customHeight="1" outlineLevel="1">
      <c r="A10" s="218" t="s">
        <v>84</v>
      </c>
      <c r="B10" s="218"/>
      <c r="C10" s="218"/>
      <c r="D10" s="218"/>
      <c r="E10" s="218"/>
      <c r="F10" s="218"/>
      <c r="G10" s="12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5" s="28" customFormat="1" ht="13.5" customHeight="1" outlineLevel="1">
      <c r="A11" s="219" t="s">
        <v>101</v>
      </c>
      <c r="B11" s="219"/>
      <c r="C11" s="219"/>
      <c r="D11" s="219"/>
      <c r="E11" s="219"/>
      <c r="F11" s="219"/>
      <c r="G11" s="12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35" s="217" customFormat="1" ht="27.6" customHeight="1"/>
    <row r="13" spans="1:35" s="216" customFormat="1" ht="25.95" customHeight="1">
      <c r="A13" s="216" t="s">
        <v>17</v>
      </c>
    </row>
    <row r="14" spans="1:35" ht="16.2" outlineLevel="1" thickBot="1">
      <c r="B14" s="28"/>
      <c r="C14" s="16"/>
      <c r="D14" s="106" t="s">
        <v>69</v>
      </c>
      <c r="F14" s="16"/>
      <c r="G14" s="126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105" customFormat="1" ht="46.95" customHeight="1" outlineLevel="1" thickBot="1">
      <c r="A15" s="109" t="s">
        <v>0</v>
      </c>
      <c r="B15" s="110">
        <v>44469</v>
      </c>
      <c r="C15" s="110" t="s">
        <v>100</v>
      </c>
      <c r="D15" s="110">
        <v>44834</v>
      </c>
      <c r="E15" s="111" t="s">
        <v>92</v>
      </c>
      <c r="F15" s="111" t="s">
        <v>62</v>
      </c>
      <c r="G15" s="126"/>
      <c r="H15" s="126"/>
      <c r="I15" s="126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</row>
    <row r="16" spans="1:35" s="105" customFormat="1" ht="18.600000000000001" customHeight="1" outlineLevel="1">
      <c r="A16" s="112" t="s">
        <v>37</v>
      </c>
      <c r="B16" s="113">
        <v>373066.18</v>
      </c>
      <c r="C16" s="113">
        <v>391020.36424123589</v>
      </c>
      <c r="D16" s="113">
        <v>418311.6846008448</v>
      </c>
      <c r="E16" s="114">
        <f>D16/C16-1</f>
        <v>6.9795138195850592E-2</v>
      </c>
      <c r="F16" s="114">
        <f>D16/B16-1</f>
        <v>0.12128010263713751</v>
      </c>
      <c r="G16" s="126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</row>
    <row r="17" spans="1:36" s="105" customFormat="1" ht="18.600000000000001" customHeight="1" outlineLevel="1">
      <c r="A17" s="115" t="s">
        <v>4</v>
      </c>
      <c r="B17" s="116">
        <v>178.81</v>
      </c>
      <c r="C17" s="116">
        <v>180.50136996020004</v>
      </c>
      <c r="D17" s="116">
        <v>176.03647032020007</v>
      </c>
      <c r="E17" s="117">
        <f t="shared" ref="E17:E18" si="2">D17/C17-1</f>
        <v>-2.4736098351965219E-2</v>
      </c>
      <c r="F17" s="117">
        <f t="shared" ref="F17:F18" si="3">D17/B17-1</f>
        <v>-1.5511043452826612E-2</v>
      </c>
      <c r="G17" s="126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</row>
    <row r="18" spans="1:36" s="105" customFormat="1" ht="18.600000000000001" customHeight="1" outlineLevel="1" thickBot="1">
      <c r="A18" s="127" t="s">
        <v>11</v>
      </c>
      <c r="B18" s="116">
        <v>349344.19</v>
      </c>
      <c r="C18" s="116">
        <v>366669.72281293338</v>
      </c>
      <c r="D18" s="116">
        <v>400375.18979605229</v>
      </c>
      <c r="E18" s="161">
        <f t="shared" si="2"/>
        <v>9.1923234688004785E-2</v>
      </c>
      <c r="F18" s="162">
        <f t="shared" si="3"/>
        <v>0.14607656648319334</v>
      </c>
      <c r="G18" s="200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</row>
    <row r="19" spans="1:36" ht="30" customHeight="1" outlineLevel="1">
      <c r="A19" s="218" t="s">
        <v>84</v>
      </c>
      <c r="B19" s="218"/>
      <c r="C19" s="218"/>
      <c r="D19" s="218"/>
      <c r="E19" s="218"/>
      <c r="F19" s="218"/>
      <c r="G19" s="126"/>
    </row>
    <row r="20" spans="1:36" s="28" customFormat="1" ht="16.5" customHeight="1" outlineLevel="1">
      <c r="A20" s="219" t="s">
        <v>101</v>
      </c>
      <c r="B20" s="219"/>
      <c r="C20" s="219"/>
      <c r="D20" s="219"/>
      <c r="E20" s="219"/>
      <c r="F20" s="219"/>
      <c r="G20" s="126"/>
    </row>
    <row r="21" spans="1:36" s="214" customFormat="1" ht="13.95" customHeight="1"/>
    <row r="22" spans="1:36" s="202" customFormat="1" ht="24.6" customHeight="1" thickBot="1">
      <c r="A22" s="201" t="s">
        <v>38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</row>
    <row r="23" spans="1:36" s="29" customFormat="1" ht="73.95" customHeight="1" outlineLevel="1" thickBot="1">
      <c r="A23" s="128" t="s">
        <v>55</v>
      </c>
      <c r="B23" s="129" t="s">
        <v>70</v>
      </c>
      <c r="C23" s="92"/>
      <c r="D23" s="92"/>
      <c r="E23" s="92"/>
      <c r="F23" s="92"/>
      <c r="G23" s="92"/>
    </row>
    <row r="24" spans="1:36" s="7" customFormat="1" ht="18" customHeight="1" outlineLevel="1">
      <c r="A24" s="130" t="s">
        <v>83</v>
      </c>
      <c r="B24" s="131">
        <v>5.76</v>
      </c>
    </row>
    <row r="25" spans="1:36" s="7" customFormat="1" ht="18" customHeight="1" outlineLevel="1">
      <c r="A25" s="132" t="s">
        <v>102</v>
      </c>
      <c r="B25" s="133">
        <v>0.17499999999999999</v>
      </c>
    </row>
    <row r="26" spans="1:36" s="7" customFormat="1" ht="18" customHeight="1" outlineLevel="1">
      <c r="A26" s="132" t="s">
        <v>103</v>
      </c>
      <c r="B26" s="133">
        <v>2.2400000000000002</v>
      </c>
    </row>
    <row r="27" spans="1:36" s="92" customFormat="1" ht="18" customHeight="1" outlineLevel="1">
      <c r="A27" s="132" t="s">
        <v>104</v>
      </c>
      <c r="B27" s="133">
        <v>0</v>
      </c>
    </row>
    <row r="28" spans="1:36" s="7" customFormat="1" ht="18" customHeight="1" outlineLevel="1" thickBot="1">
      <c r="A28" s="134" t="s">
        <v>105</v>
      </c>
      <c r="B28" s="140">
        <v>-2E-3</v>
      </c>
    </row>
    <row r="29" spans="1:36" s="104" customFormat="1" ht="28.95" customHeight="1" outlineLevel="1">
      <c r="A29" s="135" t="s">
        <v>57</v>
      </c>
      <c r="B29" s="136">
        <f>SUM(B25:B28)</f>
        <v>2.4130000000000003</v>
      </c>
    </row>
    <row r="30" spans="1:36" s="104" customFormat="1" ht="28.95" customHeight="1" outlineLevel="1">
      <c r="A30" s="137" t="s">
        <v>64</v>
      </c>
      <c r="B30" s="138">
        <f>SUM(B24:B27)</f>
        <v>8.1750000000000007</v>
      </c>
    </row>
    <row r="31" spans="1:36" ht="18.75" customHeight="1" outlineLevel="1">
      <c r="A31" s="191" t="s">
        <v>106</v>
      </c>
      <c r="B31" s="28"/>
    </row>
    <row r="32" spans="1:36" outlineLevel="1">
      <c r="B32" s="28"/>
    </row>
    <row r="33" spans="1:5" outlineLevel="1">
      <c r="A33" s="103"/>
      <c r="B33" s="28"/>
    </row>
    <row r="34" spans="1:5" outlineLevel="1">
      <c r="B34" s="28"/>
      <c r="C34" s="28"/>
      <c r="D34" s="28"/>
      <c r="E34" s="28"/>
    </row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</sheetData>
  <mergeCells count="9">
    <mergeCell ref="A21:XFD21"/>
    <mergeCell ref="A1:XFD1"/>
    <mergeCell ref="A13:XFD13"/>
    <mergeCell ref="A22:XFD22"/>
    <mergeCell ref="A12:XFD12"/>
    <mergeCell ref="A10:F10"/>
    <mergeCell ref="A19:F19"/>
    <mergeCell ref="A11:F11"/>
    <mergeCell ref="A20:F20"/>
  </mergeCells>
  <phoneticPr fontId="22" type="noConversion"/>
  <conditionalFormatting sqref="E4 E6:E9 F4:F9">
    <cfRule type="cellIs" dxfId="4" priority="9" operator="lessThan">
      <formula>0</formula>
    </cfRule>
  </conditionalFormatting>
  <conditionalFormatting sqref="E16:F16 F17">
    <cfRule type="cellIs" dxfId="3" priority="8" operator="lessThan">
      <formula>0</formula>
    </cfRule>
  </conditionalFormatting>
  <conditionalFormatting sqref="E5">
    <cfRule type="cellIs" dxfId="2" priority="7" operator="lessThan">
      <formula>0</formula>
    </cfRule>
  </conditionalFormatting>
  <conditionalFormatting sqref="E17">
    <cfRule type="cellIs" dxfId="1" priority="6" operator="lessThan">
      <formula>0</formula>
    </cfRule>
  </conditionalFormatting>
  <conditionalFormatting sqref="E18:F18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2022-12-23T15:36:51Z</dcterms:modified>
</cp:coreProperties>
</file>