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E:\! Work\2020-22 (coronavirus quarantine)\! Q3 2022\АНАЛІТИКА\"/>
    </mc:Choice>
  </mc:AlternateContent>
  <bookViews>
    <workbookView xWindow="2232" yWindow="0" windowWidth="21492" windowHeight="9204" tabRatio="917"/>
  </bookViews>
  <sheets>
    <sheet name="Індекси світу та України" sheetId="30" r:id="rId1"/>
    <sheet name="Біржові ринки капіталу України" sheetId="54" r:id="rId2"/>
    <sheet name="КУА-АНПФ &amp; ІСІ-НПФ-СК в упр-ні" sheetId="55" r:id="rId3"/>
    <sheet name="Активи-ВЧА-Чистий притік" sheetId="36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___________________a11" hidden="1">{#N/A,#N/A,FALSE,"т02бд"}</definedName>
    <definedName name="____________________t06" hidden="1">{#N/A,#N/A,FALSE,"т04"}</definedName>
    <definedName name="__________________a11" hidden="1">{#N/A,#N/A,FALSE,"т02бд"}</definedName>
    <definedName name="__________________t06" hidden="1">{#N/A,#N/A,FALSE,"т04"}</definedName>
    <definedName name="________________a11" hidden="1">{#N/A,#N/A,FALSE,"т02бд"}</definedName>
    <definedName name="________________t06" hidden="1">{#N/A,#N/A,FALSE,"т04"}</definedName>
    <definedName name="______________a11" hidden="1">{#N/A,#N/A,FALSE,"т02бд"}</definedName>
    <definedName name="______________t06" hidden="1">{#N/A,#N/A,FALSE,"т04"}</definedName>
    <definedName name="____________a11" localSheetId="1" hidden="1">{#N/A,#N/A,FALSE,"т02бд"}</definedName>
    <definedName name="____________a11" localSheetId="2" hidden="1">{#N/A,#N/A,FALSE,"т02бд"}</definedName>
    <definedName name="____________a11" hidden="1">{#N/A,#N/A,FALSE,"т02бд"}</definedName>
    <definedName name="____________t06" localSheetId="1" hidden="1">{#N/A,#N/A,FALSE,"т04"}</definedName>
    <definedName name="____________t06" localSheetId="2" hidden="1">{#N/A,#N/A,FALSE,"т04"}</definedName>
    <definedName name="____________t06" hidden="1">{#N/A,#N/A,FALSE,"т04"}</definedName>
    <definedName name="___________a11" hidden="1">{#N/A,#N/A,FALSE,"т02бд"}</definedName>
    <definedName name="___________t06" hidden="1">{#N/A,#N/A,FALSE,"т04"}</definedName>
    <definedName name="__________a11" localSheetId="1" hidden="1">{#N/A,#N/A,FALSE,"т02бд"}</definedName>
    <definedName name="__________a11" localSheetId="2" hidden="1">{#N/A,#N/A,FALSE,"т02бд"}</definedName>
    <definedName name="__________a11" hidden="1">{#N/A,#N/A,FALSE,"т02бд"}</definedName>
    <definedName name="__________t06" localSheetId="1" hidden="1">{#N/A,#N/A,FALSE,"т04"}</definedName>
    <definedName name="__________t06" localSheetId="2" hidden="1">{#N/A,#N/A,FALSE,"т04"}</definedName>
    <definedName name="__________t06" hidden="1">{#N/A,#N/A,FALSE,"т04"}</definedName>
    <definedName name="________a11" localSheetId="1" hidden="1">{#N/A,#N/A,FALSE,"т02бд"}</definedName>
    <definedName name="________a11" localSheetId="2" hidden="1">{#N/A,#N/A,FALSE,"т02бд"}</definedName>
    <definedName name="________a11" hidden="1">{#N/A,#N/A,FALSE,"т02бд"}</definedName>
    <definedName name="________t06" localSheetId="1" hidden="1">{#N/A,#N/A,FALSE,"т04"}</definedName>
    <definedName name="________t06" localSheetId="2" hidden="1">{#N/A,#N/A,FALSE,"т04"}</definedName>
    <definedName name="________t06" hidden="1">{#N/A,#N/A,FALSE,"т04"}</definedName>
    <definedName name="_______a11" hidden="1">{#N/A,#N/A,FALSE,"т02бд"}</definedName>
    <definedName name="_______t06" hidden="1">{#N/A,#N/A,FALSE,"т04"}</definedName>
    <definedName name="______a11" localSheetId="1" hidden="1">{#N/A,#N/A,FALSE,"т02бд"}</definedName>
    <definedName name="______a11" localSheetId="2" hidden="1">{#N/A,#N/A,FALSE,"т02бд"}</definedName>
    <definedName name="______a11" hidden="1">{#N/A,#N/A,FALSE,"т02бд"}</definedName>
    <definedName name="______t06" localSheetId="1" hidden="1">{#N/A,#N/A,FALSE,"т04"}</definedName>
    <definedName name="______t06" localSheetId="2" hidden="1">{#N/A,#N/A,FALSE,"т04"}</definedName>
    <definedName name="______t06" hidden="1">{#N/A,#N/A,FALSE,"т04"}</definedName>
    <definedName name="_____a11" localSheetId="2" hidden="1">{#N/A,#N/A,FALSE,"т02бд"}</definedName>
    <definedName name="_____t06" localSheetId="2" hidden="1">{#N/A,#N/A,FALSE,"т04"}</definedName>
    <definedName name="____a11" localSheetId="1" hidden="1">{#N/A,#N/A,FALSE,"т02бд"}</definedName>
    <definedName name="____a11" localSheetId="2" hidden="1">{#N/A,#N/A,FALSE,"т02бд"}</definedName>
    <definedName name="____a11" hidden="1">{#N/A,#N/A,FALSE,"т02бд"}</definedName>
    <definedName name="____t06" localSheetId="1" hidden="1">{#N/A,#N/A,FALSE,"т04"}</definedName>
    <definedName name="____t06" localSheetId="2" hidden="1">{#N/A,#N/A,FALSE,"т04"}</definedName>
    <definedName name="____t06" hidden="1">{#N/A,#N/A,FALSE,"т04"}</definedName>
    <definedName name="___a11" hidden="1">{#N/A,#N/A,FALSE,"т02бд"}</definedName>
    <definedName name="___t06" hidden="1">{#N/A,#N/A,FALSE,"т04"}</definedName>
    <definedName name="__a11" localSheetId="1" hidden="1">{#N/A,#N/A,FALSE,"т02бд"}</definedName>
    <definedName name="__a11" localSheetId="2" hidden="1">{#N/A,#N/A,FALSE,"т02бд"}</definedName>
    <definedName name="__a11" hidden="1">{#N/A,#N/A,FALSE,"т02бд"}</definedName>
    <definedName name="__t06" localSheetId="1" hidden="1">{#N/A,#N/A,FALSE,"т04"}</definedName>
    <definedName name="__t06" localSheetId="2" hidden="1">{#N/A,#N/A,FALSE,"т04"}</definedName>
    <definedName name="__t06" hidden="1">{#N/A,#N/A,FALSE,"т04"}</definedName>
    <definedName name="_18_Лют_09" localSheetId="1">#REF!</definedName>
    <definedName name="_18_Лют_09" localSheetId="2">#REF!</definedName>
    <definedName name="_18_Лют_09">#REF!</definedName>
    <definedName name="_19_Лют_09" localSheetId="1">#REF!</definedName>
    <definedName name="_19_Лют_09" localSheetId="2">#REF!</definedName>
    <definedName name="_19_Лют_09">#REF!</definedName>
    <definedName name="_19_Лют_09_ВЧА" localSheetId="1">#REF!</definedName>
    <definedName name="_19_Лют_09_ВЧА" localSheetId="2">#REF!</definedName>
    <definedName name="_19_Лют_09_ВЧА">#REF!</definedName>
    <definedName name="_a11" localSheetId="3" hidden="1">{#N/A,#N/A,FALSE,"т02бд"}</definedName>
    <definedName name="_a11" localSheetId="0" hidden="1">{#N/A,#N/A,FALSE,"т02бд"}</definedName>
    <definedName name="_a11" hidden="1">{#N/A,#N/A,FALSE,"т02бд"}</definedName>
    <definedName name="_xlnm._FilterDatabase" localSheetId="0" hidden="1">'Індекси світу та України'!#REF!</definedName>
    <definedName name="_t06" localSheetId="3" hidden="1">{#N/A,#N/A,FALSE,"т04"}</definedName>
    <definedName name="_t06" localSheetId="0" hidden="1">{#N/A,#N/A,FALSE,"т04"}</definedName>
    <definedName name="_t06" hidden="1">{#N/A,#N/A,FALSE,"т04"}</definedName>
    <definedName name="BAZA">'[1]Мульт-ор М2, швидкість'!$E$1:$E$65536</definedName>
    <definedName name="cevv" localSheetId="1">[2]табл1!#REF!</definedName>
    <definedName name="cevv" localSheetId="2">[2]табл1!#REF!</definedName>
    <definedName name="cevv">[2]табл1!#REF!</definedName>
    <definedName name="d" localSheetId="1" hidden="1">{#N/A,#N/A,FALSE,"т02бд"}</definedName>
    <definedName name="d" localSheetId="2" hidden="1">{#N/A,#N/A,FALSE,"т02бд"}</definedName>
    <definedName name="d" hidden="1">{#N/A,#N/A,FALSE,"т02бд"}</definedName>
    <definedName name="_xlnm.Database" localSheetId="1">#REF!</definedName>
    <definedName name="_xlnm.Database" localSheetId="2">#REF!</definedName>
    <definedName name="_xlnm.Database">#REF!</definedName>
    <definedName name="ic" localSheetId="3" hidden="1">{#N/A,#N/A,FALSE,"т02бд"}</definedName>
    <definedName name="ic" localSheetId="1" hidden="1">{#N/A,#N/A,FALSE,"т02бд"}</definedName>
    <definedName name="ic" localSheetId="0" hidden="1">{#N/A,#N/A,FALSE,"т02бд"}</definedName>
    <definedName name="ic" localSheetId="2" hidden="1">{#N/A,#N/A,FALSE,"т02бд"}</definedName>
    <definedName name="ic" hidden="1">{#N/A,#N/A,FALSE,"т02бд"}</definedName>
    <definedName name="ICC_2008" localSheetId="3" hidden="1">{#N/A,#N/A,FALSE,"т02бд"}</definedName>
    <definedName name="ICC_2008" localSheetId="1" hidden="1">{#N/A,#N/A,FALSE,"т02бд"}</definedName>
    <definedName name="ICC_2008" localSheetId="0" hidden="1">{#N/A,#N/A,FALSE,"т02бд"}</definedName>
    <definedName name="ICC_2008" localSheetId="2" hidden="1">{#N/A,#N/A,FALSE,"т02бд"}</definedName>
    <definedName name="ICC_2008" hidden="1">{#N/A,#N/A,FALSE,"т02бд"}</definedName>
    <definedName name="q" localSheetId="3" hidden="1">{#N/A,#N/A,FALSE,"т02бд"}</definedName>
    <definedName name="q" localSheetId="1" hidden="1">{#N/A,#N/A,FALSE,"т02бд"}</definedName>
    <definedName name="q" localSheetId="0" hidden="1">{#N/A,#N/A,FALSE,"т02бд"}</definedName>
    <definedName name="q" localSheetId="2" hidden="1">{#N/A,#N/A,FALSE,"т02бд"}</definedName>
    <definedName name="q" hidden="1">{#N/A,#N/A,FALSE,"т02бд"}</definedName>
    <definedName name="tt" localSheetId="3" hidden="1">{#N/A,#N/A,FALSE,"т02бд"}</definedName>
    <definedName name="tt" localSheetId="1" hidden="1">{#N/A,#N/A,FALSE,"т02бд"}</definedName>
    <definedName name="tt" localSheetId="0" hidden="1">{#N/A,#N/A,FALSE,"т02бд"}</definedName>
    <definedName name="tt" localSheetId="2" hidden="1">{#N/A,#N/A,FALSE,"т02бд"}</definedName>
    <definedName name="tt" hidden="1">{#N/A,#N/A,FALSE,"т02бд"}</definedName>
    <definedName name="V">'[3]146024'!$A$1:$K$1</definedName>
    <definedName name="ven_vcha" localSheetId="1" hidden="1">{#N/A,#N/A,FALSE,"т02бд"}</definedName>
    <definedName name="ven_vcha" localSheetId="2" hidden="1">{#N/A,#N/A,FALSE,"т02бд"}</definedName>
    <definedName name="ven_vcha" hidden="1">{#N/A,#N/A,FALSE,"т02бд"}</definedName>
    <definedName name="wrn.04." localSheetId="3" hidden="1">{#N/A,#N/A,FALSE,"т02бд"}</definedName>
    <definedName name="wrn.04." localSheetId="1" hidden="1">{#N/A,#N/A,FALSE,"т02бд"}</definedName>
    <definedName name="wrn.04." localSheetId="0" hidden="1">{#N/A,#N/A,FALSE,"т02бд"}</definedName>
    <definedName name="wrn.04." localSheetId="2" hidden="1">{#N/A,#N/A,FALSE,"т02бд"}</definedName>
    <definedName name="wrn.04." hidden="1">{#N/A,#N/A,FALSE,"т02бд"}</definedName>
    <definedName name="wrn.д02." localSheetId="3" hidden="1">{#N/A,#N/A,FALSE,"т02бд"}</definedName>
    <definedName name="wrn.д02." localSheetId="1" hidden="1">{#N/A,#N/A,FALSE,"т02бд"}</definedName>
    <definedName name="wrn.д02." localSheetId="0" hidden="1">{#N/A,#N/A,FALSE,"т02бд"}</definedName>
    <definedName name="wrn.д02." localSheetId="2" hidden="1">{#N/A,#N/A,FALSE,"т02бд"}</definedName>
    <definedName name="wrn.д02." hidden="1">{#N/A,#N/A,FALSE,"т02бд"}</definedName>
    <definedName name="wrn.т171банки." localSheetId="3" hidden="1">{#N/A,#N/A,FALSE,"т17-1банки (2)"}</definedName>
    <definedName name="wrn.т171банки." localSheetId="1" hidden="1">{#N/A,#N/A,FALSE,"т17-1банки (2)"}</definedName>
    <definedName name="wrn.т171банки." localSheetId="0" hidden="1">{#N/A,#N/A,FALSE,"т17-1банки (2)"}</definedName>
    <definedName name="wrn.т171банки." localSheetId="2" hidden="1">{#N/A,#N/A,FALSE,"т17-1банки (2)"}</definedName>
    <definedName name="wrn.т171банки." hidden="1">{#N/A,#N/A,FALSE,"т17-1банки (2)"}</definedName>
    <definedName name="ГЦ" localSheetId="3" hidden="1">{#N/A,#N/A,FALSE,"т02бд"}</definedName>
    <definedName name="ГЦ" localSheetId="1" hidden="1">{#N/A,#N/A,FALSE,"т02бд"}</definedName>
    <definedName name="ГЦ" localSheetId="0" hidden="1">{#N/A,#N/A,FALSE,"т02бд"}</definedName>
    <definedName name="ГЦ" localSheetId="2" hidden="1">{#N/A,#N/A,FALSE,"т02бд"}</definedName>
    <definedName name="ГЦ" hidden="1">{#N/A,#N/A,FALSE,"т02бд"}</definedName>
    <definedName name="д17.1">'[4]д17-1'!$A$1:$H$1</definedName>
    <definedName name="ее" localSheetId="3" hidden="1">{#N/A,#N/A,FALSE,"т02бд"}</definedName>
    <definedName name="ее" localSheetId="1" hidden="1">{#N/A,#N/A,FALSE,"т02бд"}</definedName>
    <definedName name="ее" localSheetId="0" hidden="1">{#N/A,#N/A,FALSE,"т02бд"}</definedName>
    <definedName name="ее" localSheetId="2" hidden="1">{#N/A,#N/A,FALSE,"т02бд"}</definedName>
    <definedName name="ее" hidden="1">{#N/A,#N/A,FALSE,"т02бд"}</definedName>
    <definedName name="збз1998" localSheetId="1">#REF!</definedName>
    <definedName name="збз1998" localSheetId="2">#REF!</definedName>
    <definedName name="збз1998">#REF!</definedName>
    <definedName name="ии" localSheetId="3" hidden="1">{#N/A,#N/A,FALSE,"т02бд"}</definedName>
    <definedName name="ии" localSheetId="1" hidden="1">{#N/A,#N/A,FALSE,"т02бд"}</definedName>
    <definedName name="ии" localSheetId="0" hidden="1">{#N/A,#N/A,FALSE,"т02бд"}</definedName>
    <definedName name="ии" localSheetId="2" hidden="1">{#N/A,#N/A,FALSE,"т02бд"}</definedName>
    <definedName name="ии" hidden="1">{#N/A,#N/A,FALSE,"т02бд"}</definedName>
    <definedName name="іі" localSheetId="3" hidden="1">{#N/A,#N/A,FALSE,"т02бд"}</definedName>
    <definedName name="іі" localSheetId="1" hidden="1">{#N/A,#N/A,FALSE,"т02бд"}</definedName>
    <definedName name="іі" localSheetId="0" hidden="1">{#N/A,#N/A,FALSE,"т02бд"}</definedName>
    <definedName name="іі" localSheetId="2" hidden="1">{#N/A,#N/A,FALSE,"т02бд"}</definedName>
    <definedName name="іі" hidden="1">{#N/A,#N/A,FALSE,"т02бд"}</definedName>
    <definedName name="квітень" localSheetId="3" hidden="1">{#N/A,#N/A,FALSE,"т17-1банки (2)"}</definedName>
    <definedName name="квітень" localSheetId="1" hidden="1">{#N/A,#N/A,FALSE,"т17-1банки (2)"}</definedName>
    <definedName name="квітень" localSheetId="0" hidden="1">{#N/A,#N/A,FALSE,"т17-1банки (2)"}</definedName>
    <definedName name="квітень" localSheetId="2" hidden="1">{#N/A,#N/A,FALSE,"т17-1банки (2)"}</definedName>
    <definedName name="квітень" hidden="1">{#N/A,#N/A,FALSE,"т17-1банки (2)"}</definedName>
    <definedName name="ке" localSheetId="3" hidden="1">{#N/A,#N/A,FALSE,"т17-1банки (2)"}</definedName>
    <definedName name="ке" localSheetId="1" hidden="1">{#N/A,#N/A,FALSE,"т17-1банки (2)"}</definedName>
    <definedName name="ке" localSheetId="0" hidden="1">{#N/A,#N/A,FALSE,"т17-1банки (2)"}</definedName>
    <definedName name="ке" localSheetId="2" hidden="1">{#N/A,#N/A,FALSE,"т17-1банки (2)"}</definedName>
    <definedName name="ке" hidden="1">{#N/A,#N/A,FALSE,"т17-1банки (2)"}</definedName>
    <definedName name="М2">'[1]Мульт-ор М2, швидкість'!$C$1:$C$65536</definedName>
    <definedName name="нн" localSheetId="3" hidden="1">{#N/A,#N/A,FALSE,"т02бд"}</definedName>
    <definedName name="нн" localSheetId="1" hidden="1">{#N/A,#N/A,FALSE,"т02бд"}</definedName>
    <definedName name="нн" localSheetId="0" hidden="1">{#N/A,#N/A,FALSE,"т02бд"}</definedName>
    <definedName name="нн" localSheetId="2" hidden="1">{#N/A,#N/A,FALSE,"т02бд"}</definedName>
    <definedName name="нн" hidden="1">{#N/A,#N/A,FALSE,"т02бд"}</definedName>
    <definedName name="Список">'[3]146024'!$A$8:$A$88</definedName>
    <definedName name="стельм." localSheetId="3" hidden="1">{#N/A,#N/A,FALSE,"т17-1банки (2)"}</definedName>
    <definedName name="стельм." localSheetId="1" hidden="1">{#N/A,#N/A,FALSE,"т17-1банки (2)"}</definedName>
    <definedName name="стельм." localSheetId="0" hidden="1">{#N/A,#N/A,FALSE,"т17-1банки (2)"}</definedName>
    <definedName name="стельм." localSheetId="2" hidden="1">{#N/A,#N/A,FALSE,"т17-1банки (2)"}</definedName>
    <definedName name="стельм." hidden="1">{#N/A,#N/A,FALSE,"т17-1банки (2)"}</definedName>
    <definedName name="т01" localSheetId="1">#REF!</definedName>
    <definedName name="т01" localSheetId="2">#REF!</definedName>
    <definedName name="т01">#REF!</definedName>
    <definedName name="т05" localSheetId="3" hidden="1">{#N/A,#N/A,FALSE,"т04"}</definedName>
    <definedName name="т05" localSheetId="1" hidden="1">{#N/A,#N/A,FALSE,"т04"}</definedName>
    <definedName name="т05" localSheetId="0" hidden="1">{#N/A,#N/A,FALSE,"т04"}</definedName>
    <definedName name="т05" localSheetId="2" hidden="1">{#N/A,#N/A,FALSE,"т04"}</definedName>
    <definedName name="т05" hidden="1">{#N/A,#N/A,FALSE,"т04"}</definedName>
    <definedName name="т06" localSheetId="1">#REF!</definedName>
    <definedName name="т06" localSheetId="2">#REF!</definedName>
    <definedName name="т06">#REF!</definedName>
    <definedName name="т07КБ98">'[5]т07(98)'!$A$1</definedName>
    <definedName name="т09СЕ98">'[6]т09(98) по сек-рам ек-ки'!$A$1</definedName>
    <definedName name="т15">[7]т15!$A$1</definedName>
    <definedName name="т17.1">'[8]т17-1(шаблон)'!$A$1:$H$1</definedName>
    <definedName name="т17.1.2001">'[8]т17-1(шаблон)'!$A$1:$H$1</definedName>
    <definedName name="т17.1обл2001">'[8]т17-1(шаблон)'!$A$1:$H$1</definedName>
    <definedName name="т17.2" localSheetId="1">#REF!</definedName>
    <definedName name="т17.2" localSheetId="2">#REF!</definedName>
    <definedName name="т17.2">#REF!</definedName>
    <definedName name="т17.2.2001">'[9]т17-2 '!$A$1</definedName>
    <definedName name="т17.3">'[9]т17-3'!$A$1:$L$2</definedName>
    <definedName name="т17.3.2001">'[9]т17-2 '!$A$1</definedName>
    <definedName name="т17.4" localSheetId="1">#REF!</definedName>
    <definedName name="т17.4" localSheetId="2">#REF!</definedName>
    <definedName name="т17.4">#REF!</definedName>
    <definedName name="т17.4.1999" localSheetId="1">#REF!</definedName>
    <definedName name="т17.4.1999" localSheetId="2">#REF!</definedName>
    <definedName name="т17.4.1999">#REF!</definedName>
    <definedName name="т17.4.2001" localSheetId="1">#REF!</definedName>
    <definedName name="т17.4.2001" localSheetId="2">#REF!</definedName>
    <definedName name="т17.4.2001">#REF!</definedName>
    <definedName name="т17.5" localSheetId="1">#REF!</definedName>
    <definedName name="т17.5" localSheetId="2">#REF!</definedName>
    <definedName name="т17.5">#REF!</definedName>
    <definedName name="т17.5.2001" localSheetId="1">#REF!</definedName>
    <definedName name="т17.5.2001" localSheetId="2">#REF!</definedName>
    <definedName name="т17.5.2001">#REF!</definedName>
    <definedName name="т17.7" localSheetId="1">#REF!</definedName>
    <definedName name="т17.7" localSheetId="2">#REF!</definedName>
    <definedName name="т17.7">#REF!</definedName>
    <definedName name="т17мб">'[10]т17мб(шаблон)'!$A$1</definedName>
    <definedName name="Усі_банки">'[3]146024'!$A$8:$K$88</definedName>
    <definedName name="ц" localSheetId="3" hidden="1">{#N/A,#N/A,FALSE,"т02бд"}</definedName>
    <definedName name="ц" localSheetId="1" hidden="1">{#N/A,#N/A,FALSE,"т02бд"}</definedName>
    <definedName name="ц" localSheetId="2" hidden="1">{#N/A,#N/A,FALSE,"т02бд"}</definedName>
    <definedName name="ц" hidden="1">{#N/A,#N/A,FALSE,"т02бд"}</definedName>
    <definedName name="цеу" localSheetId="3" hidden="1">{#N/A,#N/A,FALSE,"т02бд"}</definedName>
    <definedName name="цеу" localSheetId="1" hidden="1">{#N/A,#N/A,FALSE,"т02бд"}</definedName>
    <definedName name="цеу" localSheetId="0" hidden="1">{#N/A,#N/A,FALSE,"т02бд"}</definedName>
    <definedName name="цеу" localSheetId="2" hidden="1">{#N/A,#N/A,FALSE,"т02бд"}</definedName>
    <definedName name="цеу" hidden="1">{#N/A,#N/A,FALSE,"т02бд"}</definedName>
    <definedName name="черв" localSheetId="3" hidden="1">{#N/A,#N/A,FALSE,"т02бд"}</definedName>
    <definedName name="черв" localSheetId="1" hidden="1">{#N/A,#N/A,FALSE,"т02бд"}</definedName>
    <definedName name="черв" localSheetId="0" hidden="1">{#N/A,#N/A,FALSE,"т02бд"}</definedName>
    <definedName name="черв" localSheetId="2" hidden="1">{#N/A,#N/A,FALSE,"т02бд"}</definedName>
    <definedName name="черв" hidden="1">{#N/A,#N/A,FALSE,"т02бд"}</definedName>
  </definedNames>
  <calcPr calcId="152511" calcMode="manual"/>
</workbook>
</file>

<file path=xl/calcChain.xml><?xml version="1.0" encoding="utf-8"?>
<calcChain xmlns="http://schemas.openxmlformats.org/spreadsheetml/2006/main">
  <c r="D7" i="54" l="1"/>
  <c r="D9" i="54"/>
  <c r="F6" i="54"/>
  <c r="F4" i="54"/>
  <c r="F5" i="54"/>
  <c r="F3" i="54"/>
  <c r="D5" i="54"/>
  <c r="C20" i="54"/>
  <c r="D11" i="54"/>
  <c r="D19" i="54"/>
  <c r="B30" i="36" l="1"/>
  <c r="B29" i="36"/>
  <c r="F18" i="36" l="1"/>
  <c r="E18" i="36"/>
  <c r="F17" i="36"/>
  <c r="E17" i="36"/>
  <c r="F16" i="36"/>
  <c r="E16" i="36"/>
  <c r="F8" i="36"/>
  <c r="E8" i="36"/>
  <c r="F7" i="36"/>
  <c r="E7" i="36"/>
  <c r="F6" i="36"/>
  <c r="E6" i="36"/>
  <c r="F5" i="36"/>
  <c r="E5" i="36"/>
  <c r="F4" i="36"/>
  <c r="E4" i="36"/>
  <c r="C9" i="36"/>
  <c r="B9" i="36"/>
  <c r="D15" i="54" l="1"/>
  <c r="E3" i="54" l="1"/>
  <c r="D17" i="54" l="1"/>
  <c r="D13" i="54"/>
  <c r="D20" i="54" s="1"/>
  <c r="E20" i="54" s="1"/>
  <c r="H3" i="30" l="1"/>
  <c r="G3" i="30"/>
  <c r="F3" i="30"/>
  <c r="H9" i="30" l="1"/>
  <c r="G9" i="30"/>
  <c r="F9" i="30"/>
  <c r="H13" i="30"/>
  <c r="G13" i="30"/>
  <c r="F13" i="30"/>
  <c r="H18" i="30"/>
  <c r="G18" i="30"/>
  <c r="F18" i="30"/>
  <c r="H14" i="30"/>
  <c r="G14" i="30"/>
  <c r="F14" i="30"/>
  <c r="H7" i="30"/>
  <c r="G7" i="30"/>
  <c r="F7" i="30"/>
  <c r="H17" i="30"/>
  <c r="G17" i="30"/>
  <c r="F17" i="30"/>
  <c r="H8" i="30"/>
  <c r="G8" i="30"/>
  <c r="F8" i="30"/>
  <c r="H15" i="30"/>
  <c r="G15" i="30"/>
  <c r="F15" i="30"/>
  <c r="H6" i="30"/>
  <c r="G6" i="30"/>
  <c r="H5" i="30"/>
  <c r="G5" i="30"/>
  <c r="F5" i="30"/>
  <c r="H16" i="30"/>
  <c r="G16" i="30"/>
  <c r="F16" i="30"/>
  <c r="H12" i="30"/>
  <c r="G12" i="30"/>
  <c r="F12" i="30"/>
  <c r="H4" i="30"/>
  <c r="G4" i="30"/>
  <c r="F4" i="30"/>
  <c r="H11" i="30"/>
  <c r="G11" i="30"/>
  <c r="F11" i="30"/>
  <c r="H10" i="30" l="1"/>
  <c r="G10" i="30"/>
  <c r="D9" i="36" l="1"/>
  <c r="E9" i="36" l="1"/>
  <c r="F9" i="36"/>
  <c r="F16" i="54"/>
  <c r="F17" i="54" l="1"/>
  <c r="F12" i="54"/>
  <c r="E12" i="54"/>
  <c r="F15" i="54"/>
  <c r="E15" i="54"/>
  <c r="F14" i="54"/>
  <c r="E14" i="54"/>
  <c r="E6" i="54"/>
  <c r="E5" i="54"/>
  <c r="E4" i="54"/>
  <c r="F7" i="54" l="1"/>
  <c r="E7" i="54"/>
  <c r="F13" i="54"/>
  <c r="E13" i="54"/>
  <c r="F20" i="54" l="1"/>
</calcChain>
</file>

<file path=xl/sharedStrings.xml><?xml version="1.0" encoding="utf-8"?>
<sst xmlns="http://schemas.openxmlformats.org/spreadsheetml/2006/main" count="224" uniqueCount="109">
  <si>
    <t>Фонди</t>
  </si>
  <si>
    <t>ПФТС (Україна)</t>
  </si>
  <si>
    <t>S&amp;P 500 (США)</t>
  </si>
  <si>
    <t>NIKKEI 225 (Японія)</t>
  </si>
  <si>
    <t>Відкриті</t>
  </si>
  <si>
    <t>УБ (Україна)</t>
  </si>
  <si>
    <t>WSE WIG 20 (Польща)</t>
  </si>
  <si>
    <t>DAX (ФРН)</t>
  </si>
  <si>
    <t>CAC 40 (Франція)</t>
  </si>
  <si>
    <t>DJIA (США)</t>
  </si>
  <si>
    <t>SHANGHAI SE COMPOSITE (Китай)</t>
  </si>
  <si>
    <t>Венчурні</t>
  </si>
  <si>
    <t>FTSE/JSE Africa All-Share Index (ПАР)</t>
  </si>
  <si>
    <t>Cyprus SE General Index (Кіпр)</t>
  </si>
  <si>
    <t>BIST 100 National Index (Туреччина)</t>
  </si>
  <si>
    <t>Ibovespa Sao Paulo SE Index (Бразилія)</t>
  </si>
  <si>
    <t>Фондові індекси світу та України</t>
  </si>
  <si>
    <t>ВЧА ІСІ*</t>
  </si>
  <si>
    <t>Детальніше про результати роботи КУА з управління активами ІСІ, НПФ та СК дивіться:</t>
  </si>
  <si>
    <t>Ренкінги КУА</t>
  </si>
  <si>
    <t>Ренкінги ІСІ</t>
  </si>
  <si>
    <t>Кількість ЦП у реєстрах (лістингу) фондових бірж, у т. ч.:</t>
  </si>
  <si>
    <t>Показник / Дата</t>
  </si>
  <si>
    <t>http://www.bloomberg.com/markets/stocks/world-indexes</t>
  </si>
  <si>
    <t>частка (разом)</t>
  </si>
  <si>
    <t>акціями</t>
  </si>
  <si>
    <t>деривативами (без держ. деривативів)</t>
  </si>
  <si>
    <t>муніципальними облігаціями</t>
  </si>
  <si>
    <t>Дата</t>
  </si>
  <si>
    <t>Джерела: дані щодо цінних паперів у списках фондових бірж та щодо обсягів торгів - НКЦПФР, фондові біржі; розрахунки - УАІБ.</t>
  </si>
  <si>
    <t>FTSE 100 (Великобританія)</t>
  </si>
  <si>
    <t>S&amp;P BSE SENSEX Index (Індія)</t>
  </si>
  <si>
    <t>Кількість КУА без ІСІ в управлінні</t>
  </si>
  <si>
    <t>Разом</t>
  </si>
  <si>
    <t>Кількість КУА з ІСІ в управлінні</t>
  </si>
  <si>
    <t>Індекси</t>
  </si>
  <si>
    <t>Вартість активів в управлінні</t>
  </si>
  <si>
    <t>ІСІ*, у т. ч.</t>
  </si>
  <si>
    <t>Чистий притік/відтік капіталу у відкритих ІСІ</t>
  </si>
  <si>
    <t>Кількість НПФ в управлінні КУА (права шкала)</t>
  </si>
  <si>
    <t>Кількість СК з активами в управлінні КУА (права шкала)</t>
  </si>
  <si>
    <t>Відкриті (права шкала)</t>
  </si>
  <si>
    <t>НПФ (права шкала)</t>
  </si>
  <si>
    <t>СК (права шкала)</t>
  </si>
  <si>
    <t>ОВДП+ОЗДП</t>
  </si>
  <si>
    <t>ОВДП</t>
  </si>
  <si>
    <t>частка "лістингових" ЦП у всіх ЦП у списках усіх ФБ</t>
  </si>
  <si>
    <t>частка в "лістингових" ЦП усіх ФБ</t>
  </si>
  <si>
    <t>частка в обсязі торгів на усіх ФБ</t>
  </si>
  <si>
    <t>x</t>
  </si>
  <si>
    <t>***SEs' Trading Volume, UAH bn</t>
  </si>
  <si>
    <t>Кількість КУА (усіх)</t>
  </si>
  <si>
    <t xml:space="preserve">Кількість сформованих ІСІ (такі, що досягли нормативу мін. обсягу активів) </t>
  </si>
  <si>
    <t>https://www.uaib.com.ua/analituaib/rankings/kua</t>
  </si>
  <si>
    <t>https://www.uaib.com.ua/analituaib/rankings/ici</t>
  </si>
  <si>
    <t>Період</t>
  </si>
  <si>
    <t>HANG SENG (Гонконг)</t>
  </si>
  <si>
    <t>Рік</t>
  </si>
  <si>
    <t>інвестиційних сертифікатів</t>
  </si>
  <si>
    <t>муніципальних облігацій</t>
  </si>
  <si>
    <t>акцій КІФ</t>
  </si>
  <si>
    <t>інвестиційними сертифікатами (та акціями КІФ)</t>
  </si>
  <si>
    <t>Зміна за рік</t>
  </si>
  <si>
    <t>х</t>
  </si>
  <si>
    <t>Рік у попередньому кварталі</t>
  </si>
  <si>
    <t xml:space="preserve">** З урахуванням депозитарних розписок MHP S.A. </t>
  </si>
  <si>
    <t>30.09.2020</t>
  </si>
  <si>
    <t xml:space="preserve">Кількість ІСІ в управлінні </t>
  </si>
  <si>
    <t xml:space="preserve">Кількість ІСІ в управлінні на одну КУА з ІСІ в управлінні </t>
  </si>
  <si>
    <t>млн грн</t>
  </si>
  <si>
    <t>Чистий притік/відтік за відповідний квартал, млн грн</t>
  </si>
  <si>
    <t>-</t>
  </si>
  <si>
    <t>* КУА - компанії з управління активами; АНПФ - адміністратори НПФ; ІСІ - інститути спільного інвестування; НПФ - недержавні пенсійні фонди, СК - страхові компанії з активами в управлінні КУА.</t>
  </si>
  <si>
    <t>** УАІБ отримала статус ОПУ та СРО за другим видом професійної діяльності - діяльності з адміністрування недержавних пенсійних фондів після відповідної реєстрації в НКЦПФР 27 серпня 2020 року.</t>
  </si>
  <si>
    <t>Кількість АНПФ-членів УАІБ**  (права шкала)</t>
  </si>
  <si>
    <t>Кількість АНПФ-членів УАІБ, які здійснюють винятково адмініструваня НПФ (права шкала)</t>
  </si>
  <si>
    <t>Кількість цінних паперів (ЦП) у списках фондових бірж, у т. ч.*:</t>
  </si>
  <si>
    <t>акцій**</t>
  </si>
  <si>
    <t>* За даними бірж та агентства Bloomberg.</t>
  </si>
  <si>
    <t>30.09.2021 (3 кв. 2021)</t>
  </si>
  <si>
    <t>30.09.2017</t>
  </si>
  <si>
    <t>30.09.2018</t>
  </si>
  <si>
    <t>30.09.2019</t>
  </si>
  <si>
    <t>3 квартал '21</t>
  </si>
  <si>
    <t>* Діючі ІСІ, які досягли нормативу мінімального обсягу активів (були визнані такими, що відбулися), перебувають в управлінні КУА та надали звітність за відповідний період (на звітну дату).</t>
  </si>
  <si>
    <t>Показники організованих ринків капіталу України (фондових бірж)</t>
  </si>
  <si>
    <t xml:space="preserve">Обсяг торгів на фондових біржах (загальний), млн грн, у т. ч.: </t>
  </si>
  <si>
    <t>корпоративні облігації</t>
  </si>
  <si>
    <t>корпоративними облігаціями</t>
  </si>
  <si>
    <t>30.09.2022 (3 кв. 2022)</t>
  </si>
  <si>
    <t>н.д.</t>
  </si>
  <si>
    <t>31.12.2021 (4 кв. 2021)</t>
  </si>
  <si>
    <t>Зміна з початку 2022 року</t>
  </si>
  <si>
    <t>Зміна за рік у 3 кв. 2022</t>
  </si>
  <si>
    <t>3-й квартал 2022 року</t>
  </si>
  <si>
    <t>З початку 2022 року</t>
  </si>
  <si>
    <t>31.12.2021</t>
  </si>
  <si>
    <t>30.09.2021</t>
  </si>
  <si>
    <t>Кількість КУА, ІСІ, АНПФ, НПФ та СК в управлінні</t>
  </si>
  <si>
    <t>Ренкінгування - за показником із початку 2022 року.</t>
  </si>
  <si>
    <t>31.12.2021**</t>
  </si>
  <si>
    <t>** Дані станом на 31.12.2021 уточнено з урахуванням отриманої додатково звітності ІСІ.</t>
  </si>
  <si>
    <t>4 квартал '21</t>
  </si>
  <si>
    <t>1 квартал '22*</t>
  </si>
  <si>
    <t>2 квартал '22*</t>
  </si>
  <si>
    <t>3 квартал '22*</t>
  </si>
  <si>
    <t>* Обіг ЦП ІСІ було тимчасово зупинено у звязку з воєнним станом від 24.02.2022 до 22.08.2022.</t>
  </si>
  <si>
    <t>* Загалом у списках ФБ України станом на 30.09.2022 року, включаючи «лістинг», перебувало 192 випусків державних облігацій, 12 - муніципальних облігацій, 135 – корпоративних облігацій (у т.ч. 26 єврооблігацій), 141 випусків акцій (у т.ч. 49 - іноземних), 7 – акцій КІФ, 21 – інвестиційних сертифікатів ПІФ, 5 - іноземних суверенних облігаій і 8 -  деривативів.</t>
  </si>
  <si>
    <t>ОЗДП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</si>
</sst>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₴_-;\-* #,##0.00_₴_-;_-* &quot;-&quot;??_₴_-;_-@_-"/>
    <numFmt numFmtId="164" formatCode="_(* #,##0.00_);_(* \(#,##0.00\);_(* &quot;-&quot;??_);_(@_)"/>
    <numFmt numFmtId="165" formatCode="0.0%"/>
    <numFmt numFmtId="166" formatCode="&quot;$&quot;#,##0_);[Red]\(&quot;$&quot;#,##0\)"/>
    <numFmt numFmtId="167" formatCode="#,##0.0"/>
  </numFmts>
  <fonts count="73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name val="Arial Cyr"/>
      <charset val="204"/>
    </font>
    <font>
      <b/>
      <sz val="10"/>
      <name val="UkrainianBaltica"/>
      <family val="1"/>
      <charset val="204"/>
    </font>
    <font>
      <sz val="10"/>
      <name val="MS Sans Serif"/>
      <family val="2"/>
      <charset val="204"/>
    </font>
    <font>
      <i/>
      <sz val="10"/>
      <color indexed="8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color indexed="8"/>
      <name val="Arial"/>
      <family val="2"/>
      <charset val="204"/>
    </font>
    <font>
      <b/>
      <i/>
      <sz val="10"/>
      <name val="Arial"/>
      <family val="2"/>
      <charset val="204"/>
    </font>
    <font>
      <b/>
      <sz val="16"/>
      <name val="Arial"/>
      <family val="2"/>
      <charset val="204"/>
    </font>
    <font>
      <i/>
      <sz val="8"/>
      <name val="Arial"/>
      <family val="2"/>
      <charset val="204"/>
    </font>
    <font>
      <b/>
      <sz val="12"/>
      <name val="Arial"/>
      <family val="2"/>
      <charset val="204"/>
    </font>
    <font>
      <u/>
      <sz val="8"/>
      <color indexed="12"/>
      <name val="Arial"/>
      <family val="2"/>
      <charset val="204"/>
    </font>
    <font>
      <sz val="8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u/>
      <sz val="10"/>
      <color indexed="12"/>
      <name val="Arial Cyr"/>
      <charset val="204"/>
    </font>
    <font>
      <sz val="10"/>
      <color indexed="8"/>
      <name val="MS Sans Serif"/>
      <family val="2"/>
      <charset val="204"/>
    </font>
    <font>
      <i/>
      <sz val="9"/>
      <color indexed="8"/>
      <name val="Arial"/>
      <family val="2"/>
      <charset val="204"/>
    </font>
    <font>
      <i/>
      <sz val="9"/>
      <name val="Arial"/>
      <family val="2"/>
      <charset val="204"/>
    </font>
    <font>
      <b/>
      <sz val="16"/>
      <color indexed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u/>
      <sz val="10"/>
      <color theme="10"/>
      <name val="Arial"/>
      <family val="2"/>
      <charset val="204"/>
    </font>
    <font>
      <sz val="16"/>
      <color indexed="8"/>
      <name val="Arial"/>
      <family val="2"/>
      <charset val="204"/>
    </font>
    <font>
      <i/>
      <sz val="8"/>
      <color indexed="8"/>
      <name val="Arial"/>
      <family val="2"/>
      <charset val="204"/>
    </font>
    <font>
      <sz val="10"/>
      <name val="Arial"/>
      <family val="2"/>
      <charset val="238"/>
    </font>
    <font>
      <sz val="10"/>
      <name val="Times New Roman"/>
      <family val="1"/>
      <charset val="204"/>
    </font>
    <font>
      <sz val="10"/>
      <name val="Times New Roman"/>
      <family val="1"/>
    </font>
    <font>
      <sz val="11"/>
      <color theme="1"/>
      <name val="Times New Roman"/>
      <family val="2"/>
      <charset val="204"/>
    </font>
    <font>
      <sz val="11"/>
      <color theme="0"/>
      <name val="Times New Roman"/>
      <family val="2"/>
      <charset val="204"/>
    </font>
    <font>
      <sz val="11"/>
      <color rgb="FF3F3F76"/>
      <name val="Times New Roman"/>
      <family val="2"/>
      <charset val="204"/>
    </font>
    <font>
      <b/>
      <sz val="11"/>
      <color rgb="FF3F3F3F"/>
      <name val="Times New Roman"/>
      <family val="2"/>
      <charset val="204"/>
    </font>
    <font>
      <b/>
      <sz val="11"/>
      <color rgb="FFFA7D00"/>
      <name val="Times New Roman"/>
      <family val="2"/>
      <charset val="204"/>
    </font>
    <font>
      <b/>
      <sz val="15"/>
      <color theme="3"/>
      <name val="Times New Roman"/>
      <family val="2"/>
      <charset val="204"/>
    </font>
    <font>
      <b/>
      <sz val="13"/>
      <color theme="3"/>
      <name val="Times New Roman"/>
      <family val="2"/>
      <charset val="204"/>
    </font>
    <font>
      <b/>
      <sz val="11"/>
      <color theme="3"/>
      <name val="Times New Roman"/>
      <family val="2"/>
      <charset val="204"/>
    </font>
    <font>
      <b/>
      <sz val="11"/>
      <color theme="1"/>
      <name val="Times New Roman"/>
      <family val="2"/>
      <charset val="204"/>
    </font>
    <font>
      <b/>
      <sz val="11"/>
      <color theme="0"/>
      <name val="Times New Roman"/>
      <family val="2"/>
      <charset val="204"/>
    </font>
    <font>
      <sz val="11"/>
      <color rgb="FF9C6500"/>
      <name val="Times New Roman"/>
      <family val="2"/>
      <charset val="204"/>
    </font>
    <font>
      <sz val="11"/>
      <color rgb="FF9C0006"/>
      <name val="Times New Roman"/>
      <family val="2"/>
      <charset val="204"/>
    </font>
    <font>
      <i/>
      <sz val="11"/>
      <color rgb="FF7F7F7F"/>
      <name val="Times New Roman"/>
      <family val="2"/>
      <charset val="204"/>
    </font>
    <font>
      <sz val="11"/>
      <color rgb="FFFA7D00"/>
      <name val="Times New Roman"/>
      <family val="2"/>
      <charset val="204"/>
    </font>
    <font>
      <sz val="11"/>
      <color rgb="FFFF0000"/>
      <name val="Times New Roman"/>
      <family val="2"/>
      <charset val="204"/>
    </font>
    <font>
      <sz val="11"/>
      <color rgb="FF006100"/>
      <name val="Times New Roman"/>
      <family val="2"/>
      <charset val="204"/>
    </font>
    <font>
      <sz val="10"/>
      <name val="Arial"/>
      <family val="2"/>
      <charset val="204"/>
    </font>
    <font>
      <b/>
      <sz val="10"/>
      <color theme="0" tint="-0.34998626667073579"/>
      <name val="Arial"/>
      <family val="2"/>
      <charset val="204"/>
    </font>
    <font>
      <b/>
      <sz val="10"/>
      <name val="Arial Cyr"/>
      <charset val="204"/>
    </font>
    <font>
      <sz val="10"/>
      <color rgb="FFFF0000"/>
      <name val="Arial"/>
      <family val="2"/>
      <charset val="204"/>
    </font>
    <font>
      <sz val="8"/>
      <color rgb="FF000000"/>
      <name val="Arial"/>
      <family val="2"/>
      <charset val="204"/>
    </font>
  </fonts>
  <fills count="6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  <diagonal/>
    </border>
    <border>
      <left style="dotted">
        <color indexed="23"/>
      </left>
      <right/>
      <top style="dotted">
        <color indexed="23"/>
      </top>
      <bottom style="medium">
        <color indexed="21"/>
      </bottom>
      <diagonal/>
    </border>
    <border>
      <left/>
      <right style="dotted">
        <color indexed="23"/>
      </right>
      <top style="dotted">
        <color indexed="23"/>
      </top>
      <bottom style="medium">
        <color indexed="21"/>
      </bottom>
      <diagonal/>
    </border>
    <border>
      <left/>
      <right style="dotted">
        <color indexed="23"/>
      </right>
      <top style="medium">
        <color indexed="21"/>
      </top>
      <bottom style="medium">
        <color indexed="21"/>
      </bottom>
      <diagonal/>
    </border>
    <border>
      <left/>
      <right style="dotted">
        <color indexed="23"/>
      </right>
      <top/>
      <bottom style="dotted">
        <color indexed="23"/>
      </bottom>
      <diagonal/>
    </border>
    <border>
      <left/>
      <right style="dotted">
        <color indexed="23"/>
      </right>
      <top style="dotted">
        <color indexed="23"/>
      </top>
      <bottom style="dotted">
        <color indexed="23"/>
      </bottom>
      <diagonal/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  <diagonal/>
    </border>
    <border>
      <left style="dotted">
        <color indexed="23"/>
      </left>
      <right/>
      <top style="dotted">
        <color indexed="23"/>
      </top>
      <bottom style="dotted">
        <color indexed="23"/>
      </bottom>
      <diagonal/>
    </border>
    <border>
      <left/>
      <right style="dotted">
        <color indexed="23"/>
      </right>
      <top style="medium">
        <color indexed="21"/>
      </top>
      <bottom style="dotted">
        <color indexed="23"/>
      </bottom>
      <diagonal/>
    </border>
    <border>
      <left style="dotted">
        <color indexed="23"/>
      </left>
      <right/>
      <top style="medium">
        <color indexed="21"/>
      </top>
      <bottom style="dotted">
        <color indexed="23"/>
      </bottom>
      <diagonal/>
    </border>
    <border>
      <left style="dotted">
        <color indexed="23"/>
      </left>
      <right/>
      <top/>
      <bottom style="dotted">
        <color indexed="23"/>
      </bottom>
      <diagonal/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  <diagonal/>
    </border>
    <border>
      <left style="dotted">
        <color indexed="23"/>
      </left>
      <right/>
      <top style="medium">
        <color indexed="21"/>
      </top>
      <bottom style="medium">
        <color indexed="21"/>
      </bottom>
      <diagonal/>
    </border>
    <border>
      <left/>
      <right/>
      <top style="medium">
        <color indexed="21"/>
      </top>
      <bottom/>
      <diagonal/>
    </border>
    <border>
      <left style="dotted">
        <color indexed="23"/>
      </left>
      <right/>
      <top/>
      <bottom style="medium">
        <color indexed="21"/>
      </bottom>
      <diagonal/>
    </border>
    <border>
      <left/>
      <right/>
      <top style="dotted">
        <color indexed="23"/>
      </top>
      <bottom style="dotted">
        <color indexed="23"/>
      </bottom>
      <diagonal/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  <diagonal/>
    </border>
    <border>
      <left/>
      <right style="dotted">
        <color indexed="55"/>
      </right>
      <top style="dotted">
        <color indexed="55"/>
      </top>
      <bottom style="dotted">
        <color indexed="55"/>
      </bottom>
      <diagonal/>
    </border>
    <border>
      <left style="dotted">
        <color indexed="55"/>
      </left>
      <right/>
      <top style="dotted">
        <color indexed="55"/>
      </top>
      <bottom style="dotted">
        <color indexed="55"/>
      </bottom>
      <diagonal/>
    </border>
    <border>
      <left/>
      <right style="dotted">
        <color indexed="55"/>
      </right>
      <top style="dotted">
        <color indexed="55"/>
      </top>
      <bottom style="medium">
        <color indexed="21"/>
      </bottom>
      <diagonal/>
    </border>
    <border>
      <left style="dotted">
        <color indexed="55"/>
      </left>
      <right style="dotted">
        <color indexed="55"/>
      </right>
      <top style="medium">
        <color indexed="21"/>
      </top>
      <bottom style="medium">
        <color indexed="21"/>
      </bottom>
      <diagonal/>
    </border>
    <border>
      <left style="dotted">
        <color indexed="55"/>
      </left>
      <right/>
      <top style="medium">
        <color indexed="21"/>
      </top>
      <bottom style="medium">
        <color indexed="21"/>
      </bottom>
      <diagonal/>
    </border>
    <border>
      <left style="dotted">
        <color indexed="55"/>
      </left>
      <right/>
      <top/>
      <bottom style="thin">
        <color indexed="55"/>
      </bottom>
      <diagonal/>
    </border>
    <border>
      <left style="dotted">
        <color indexed="55"/>
      </left>
      <right/>
      <top style="thin">
        <color indexed="55"/>
      </top>
      <bottom style="thin">
        <color indexed="55"/>
      </bottom>
      <diagonal/>
    </border>
    <border>
      <left/>
      <right style="dotted">
        <color indexed="55"/>
      </right>
      <top/>
      <bottom style="dotted">
        <color indexed="55"/>
      </bottom>
      <diagonal/>
    </border>
    <border>
      <left style="dotted">
        <color indexed="55"/>
      </left>
      <right/>
      <top/>
      <bottom style="dotted">
        <color indexed="55"/>
      </bottom>
      <diagonal/>
    </border>
    <border>
      <left/>
      <right style="dotted">
        <color indexed="55"/>
      </right>
      <top style="dotted">
        <color indexed="55"/>
      </top>
      <bottom style="thin">
        <color indexed="21"/>
      </bottom>
      <diagonal/>
    </border>
    <border>
      <left style="dotted">
        <color indexed="55"/>
      </left>
      <right style="dotted">
        <color indexed="55"/>
      </right>
      <top style="dotted">
        <color indexed="55"/>
      </top>
      <bottom style="thin">
        <color indexed="21"/>
      </bottom>
      <diagonal/>
    </border>
    <border>
      <left style="dotted">
        <color indexed="55"/>
      </left>
      <right/>
      <top style="thin">
        <color indexed="21"/>
      </top>
      <bottom style="thin">
        <color indexed="55"/>
      </bottom>
      <diagonal/>
    </border>
    <border>
      <left style="dotted">
        <color indexed="55"/>
      </left>
      <right/>
      <top style="dotted">
        <color indexed="55"/>
      </top>
      <bottom style="medium">
        <color indexed="21"/>
      </bottom>
      <diagonal/>
    </border>
    <border>
      <left/>
      <right/>
      <top style="dotted">
        <color indexed="23"/>
      </top>
      <bottom style="medium">
        <color indexed="21"/>
      </bottom>
      <diagonal/>
    </border>
    <border>
      <left style="dotted">
        <color indexed="55"/>
      </left>
      <right/>
      <top/>
      <bottom/>
      <diagonal/>
    </border>
    <border>
      <left style="dotted">
        <color indexed="23"/>
      </left>
      <right style="dotted">
        <color indexed="23"/>
      </right>
      <top/>
      <bottom style="medium">
        <color indexed="21"/>
      </bottom>
      <diagonal/>
    </border>
    <border>
      <left/>
      <right/>
      <top/>
      <bottom style="medium">
        <color indexed="21"/>
      </bottom>
      <diagonal/>
    </border>
    <border>
      <left style="dotted">
        <color indexed="55"/>
      </left>
      <right/>
      <top style="dotted">
        <color indexed="55"/>
      </top>
      <bottom style="medium">
        <color indexed="57"/>
      </bottom>
      <diagonal/>
    </border>
    <border>
      <left/>
      <right/>
      <top/>
      <bottom style="dotted">
        <color indexed="23"/>
      </bottom>
      <diagonal/>
    </border>
    <border>
      <left style="dotted">
        <color indexed="55"/>
      </left>
      <right style="dotted">
        <color indexed="55"/>
      </right>
      <top style="thin">
        <color indexed="55"/>
      </top>
      <bottom style="dotted">
        <color indexed="55"/>
      </bottom>
      <diagonal/>
    </border>
    <border>
      <left style="dotted">
        <color indexed="55"/>
      </left>
      <right style="dotted">
        <color indexed="55"/>
      </right>
      <top style="dotted">
        <color indexed="55"/>
      </top>
      <bottom style="thin">
        <color theme="8" tint="-0.499984740745262"/>
      </bottom>
      <diagonal/>
    </border>
    <border>
      <left style="dotted">
        <color indexed="23"/>
      </left>
      <right style="dotted">
        <color indexed="23"/>
      </right>
      <top style="dotted">
        <color indexed="23"/>
      </top>
      <bottom/>
      <diagonal/>
    </border>
    <border>
      <left style="dotted">
        <color indexed="23"/>
      </left>
      <right/>
      <top style="dotted">
        <color indexed="23"/>
      </top>
      <bottom/>
      <diagonal/>
    </border>
    <border>
      <left/>
      <right style="hair">
        <color indexed="23"/>
      </right>
      <top style="hair">
        <color indexed="23"/>
      </top>
      <bottom style="medium">
        <color indexed="21"/>
      </bottom>
      <diagonal/>
    </border>
    <border>
      <left/>
      <right/>
      <top style="medium">
        <color indexed="21"/>
      </top>
      <bottom style="medium">
        <color indexed="21"/>
      </bottom>
      <diagonal/>
    </border>
    <border>
      <left/>
      <right/>
      <top style="medium">
        <color indexed="21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/>
      <top/>
      <bottom style="dotted">
        <color indexed="55"/>
      </bottom>
      <diagonal/>
    </border>
    <border>
      <left/>
      <right/>
      <top style="dotted">
        <color indexed="55"/>
      </top>
      <bottom style="dotted">
        <color indexed="55"/>
      </bottom>
      <diagonal/>
    </border>
    <border>
      <left/>
      <right/>
      <top style="thin">
        <color indexed="21"/>
      </top>
      <bottom style="thin">
        <color indexed="55"/>
      </bottom>
      <diagonal/>
    </border>
    <border>
      <left/>
      <right/>
      <top style="dotted">
        <color indexed="55"/>
      </top>
      <bottom style="medium">
        <color indexed="57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dotted">
        <color indexed="23"/>
      </top>
      <bottom/>
      <diagonal/>
    </border>
    <border>
      <left style="dotted">
        <color indexed="23"/>
      </left>
      <right style="dotted">
        <color theme="0" tint="-0.499984740745262"/>
      </right>
      <top style="medium">
        <color indexed="21"/>
      </top>
      <bottom style="dotted">
        <color theme="0" tint="-0.499984740745262"/>
      </bottom>
      <diagonal/>
    </border>
  </borders>
  <cellStyleXfs count="238">
    <xf numFmtId="0" fontId="0" fillId="0" borderId="0"/>
    <xf numFmtId="49" fontId="12" fillId="0" borderId="0">
      <alignment horizontal="centerContinuous" vertical="top" wrapText="1"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38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/>
    <xf numFmtId="0" fontId="12" fillId="0" borderId="3">
      <alignment horizontal="centerContinuous" vertical="top" wrapText="1"/>
    </xf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7" applyNumberFormat="0" applyFill="0" applyAlignment="0" applyProtection="0"/>
    <xf numFmtId="0" fontId="32" fillId="21" borderId="8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10" fillId="0" borderId="0"/>
    <xf numFmtId="0" fontId="6" fillId="0" borderId="0"/>
    <xf numFmtId="0" fontId="6" fillId="0" borderId="0"/>
    <xf numFmtId="0" fontId="11" fillId="0" borderId="0"/>
    <xf numFmtId="0" fontId="45" fillId="0" borderId="0"/>
    <xf numFmtId="0" fontId="6" fillId="0" borderId="0"/>
    <xf numFmtId="0" fontId="11" fillId="0" borderId="0"/>
    <xf numFmtId="0" fontId="6" fillId="0" borderId="0"/>
    <xf numFmtId="0" fontId="8" fillId="0" borderId="0"/>
    <xf numFmtId="0" fontId="8" fillId="0" borderId="0"/>
    <xf numFmtId="0" fontId="41" fillId="0" borderId="0"/>
    <xf numFmtId="0" fontId="23" fillId="0" borderId="0"/>
    <xf numFmtId="0" fontId="4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6" fillId="23" borderId="9" applyNumberFormat="0" applyFont="0" applyAlignment="0" applyProtection="0"/>
    <xf numFmtId="9" fontId="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37" fillId="0" borderId="10" applyNumberFormat="0" applyFill="0" applyAlignment="0" applyProtection="0"/>
    <xf numFmtId="0" fontId="38" fillId="0" borderId="0" applyNumberFormat="0" applyFill="0" applyBorder="0" applyAlignment="0" applyProtection="0"/>
    <xf numFmtId="38" fontId="13" fillId="0" borderId="0" applyFont="0" applyFill="0" applyBorder="0" applyAlignment="0" applyProtection="0"/>
    <xf numFmtId="40" fontId="13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39" fillId="4" borderId="0" applyNumberFormat="0" applyBorder="0" applyAlignment="0" applyProtection="0"/>
    <xf numFmtId="49" fontId="12" fillId="0" borderId="11">
      <alignment horizontal="center" vertical="center" wrapText="1"/>
    </xf>
    <xf numFmtId="0" fontId="3" fillId="0" borderId="0"/>
    <xf numFmtId="0" fontId="4" fillId="0" borderId="0"/>
    <xf numFmtId="9" fontId="4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/>
    <xf numFmtId="0" fontId="4" fillId="0" borderId="0"/>
    <xf numFmtId="0" fontId="2" fillId="0" borderId="0"/>
    <xf numFmtId="0" fontId="2" fillId="0" borderId="0"/>
    <xf numFmtId="9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4" fillId="0" borderId="0" applyFont="0" applyFill="0" applyBorder="0" applyAlignment="0" applyProtection="0"/>
    <xf numFmtId="0" fontId="4" fillId="0" borderId="0"/>
    <xf numFmtId="0" fontId="49" fillId="0" borderId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9" borderId="0" applyNumberFormat="0" applyBorder="0" applyAlignment="0" applyProtection="0"/>
    <xf numFmtId="0" fontId="52" fillId="59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60" borderId="0" applyNumberFormat="0" applyBorder="0" applyAlignment="0" applyProtection="0"/>
    <xf numFmtId="0" fontId="52" fillId="60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5" borderId="0" applyNumberFormat="0" applyBorder="0" applyAlignment="0" applyProtection="0"/>
    <xf numFmtId="0" fontId="53" fillId="45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7" borderId="0" applyNumberFormat="0" applyBorder="0" applyAlignment="0" applyProtection="0"/>
    <xf numFmtId="0" fontId="53" fillId="57" borderId="0" applyNumberFormat="0" applyBorder="0" applyAlignment="0" applyProtection="0"/>
    <xf numFmtId="0" fontId="53" fillId="61" borderId="0" applyNumberFormat="0" applyBorder="0" applyAlignment="0" applyProtection="0"/>
    <xf numFmtId="0" fontId="53" fillId="61" borderId="0" applyNumberFormat="0" applyBorder="0" applyAlignment="0" applyProtection="0"/>
    <xf numFmtId="0" fontId="51" fillId="0" borderId="0">
      <alignment vertical="top"/>
    </xf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6" borderId="0" applyNumberFormat="0" applyBorder="0" applyAlignment="0" applyProtection="0"/>
    <xf numFmtId="0" fontId="53" fillId="46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4" fillId="34" borderId="63" applyNumberFormat="0" applyAlignment="0" applyProtection="0"/>
    <xf numFmtId="0" fontId="54" fillId="34" borderId="63" applyNumberFormat="0" applyAlignment="0" applyProtection="0"/>
    <xf numFmtId="0" fontId="55" fillId="35" borderId="64" applyNumberFormat="0" applyAlignment="0" applyProtection="0"/>
    <xf numFmtId="0" fontId="55" fillId="35" borderId="64" applyNumberFormat="0" applyAlignment="0" applyProtection="0"/>
    <xf numFmtId="0" fontId="56" fillId="35" borderId="63" applyNumberFormat="0" applyAlignment="0" applyProtection="0"/>
    <xf numFmtId="0" fontId="56" fillId="35" borderId="63" applyNumberFormat="0" applyAlignment="0" applyProtection="0"/>
    <xf numFmtId="0" fontId="57" fillId="0" borderId="60" applyNumberFormat="0" applyFill="0" applyAlignment="0" applyProtection="0"/>
    <xf numFmtId="0" fontId="57" fillId="0" borderId="60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9" fillId="0" borderId="62" applyNumberFormat="0" applyFill="0" applyAlignment="0" applyProtection="0"/>
    <xf numFmtId="0" fontId="59" fillId="0" borderId="62" applyNumberFormat="0" applyFill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8" applyNumberFormat="0" applyFill="0" applyAlignment="0" applyProtection="0"/>
    <xf numFmtId="0" fontId="60" fillId="0" borderId="68" applyNumberFormat="0" applyFill="0" applyAlignment="0" applyProtection="0"/>
    <xf numFmtId="0" fontId="61" fillId="36" borderId="66" applyNumberFormat="0" applyAlignment="0" applyProtection="0"/>
    <xf numFmtId="0" fontId="61" fillId="36" borderId="66" applyNumberFormat="0" applyAlignment="0" applyProtection="0"/>
    <xf numFmtId="0" fontId="62" fillId="33" borderId="0" applyNumberFormat="0" applyBorder="0" applyAlignment="0" applyProtection="0"/>
    <xf numFmtId="0" fontId="62" fillId="33" borderId="0" applyNumberFormat="0" applyBorder="0" applyAlignment="0" applyProtection="0"/>
    <xf numFmtId="0" fontId="50" fillId="0" borderId="0"/>
    <xf numFmtId="0" fontId="50" fillId="0" borderId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52" fillId="37" borderId="67" applyNumberFormat="0" applyFont="0" applyAlignment="0" applyProtection="0"/>
    <xf numFmtId="0" fontId="52" fillId="37" borderId="67" applyNumberFormat="0" applyFont="0" applyAlignment="0" applyProtection="0"/>
    <xf numFmtId="0" fontId="65" fillId="0" borderId="65" applyNumberFormat="0" applyFill="0" applyAlignment="0" applyProtection="0"/>
    <xf numFmtId="0" fontId="65" fillId="0" borderId="65" applyNumberFormat="0" applyFill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31" borderId="0" applyNumberFormat="0" applyBorder="0" applyAlignment="0" applyProtection="0"/>
    <xf numFmtId="0" fontId="67" fillId="31" borderId="0" applyNumberFormat="0" applyBorder="0" applyAlignment="0" applyProtection="0"/>
    <xf numFmtId="0" fontId="4" fillId="0" borderId="0"/>
    <xf numFmtId="0" fontId="4" fillId="0" borderId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38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7" applyNumberFormat="0" applyFill="0" applyAlignment="0" applyProtection="0"/>
    <xf numFmtId="0" fontId="32" fillId="21" borderId="8" applyNumberFormat="0" applyAlignment="0" applyProtection="0"/>
    <xf numFmtId="0" fontId="34" fillId="22" borderId="0" applyNumberFormat="0" applyBorder="0" applyAlignment="0" applyProtection="0"/>
    <xf numFmtId="0" fontId="6" fillId="0" borderId="0"/>
    <xf numFmtId="0" fontId="1" fillId="0" borderId="0"/>
    <xf numFmtId="0" fontId="11" fillId="0" borderId="0"/>
    <xf numFmtId="0" fontId="1" fillId="0" borderId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6" fillId="23" borderId="9" applyNumberFormat="0" applyFont="0" applyAlignment="0" applyProtection="0"/>
    <xf numFmtId="9" fontId="4" fillId="0" borderId="0" applyFont="0" applyFill="0" applyBorder="0" applyAlignment="0" applyProtection="0"/>
    <xf numFmtId="0" fontId="37" fillId="0" borderId="10" applyNumberFormat="0" applyFill="0" applyAlignment="0" applyProtection="0"/>
    <xf numFmtId="0" fontId="38" fillId="0" borderId="0" applyNumberFormat="0" applyFill="0" applyBorder="0" applyAlignment="0" applyProtection="0"/>
    <xf numFmtId="43" fontId="4" fillId="0" borderId="0" applyFont="0" applyFill="0" applyBorder="0" applyAlignment="0" applyProtection="0"/>
    <xf numFmtId="0" fontId="39" fillId="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6" fillId="0" borderId="0"/>
  </cellStyleXfs>
  <cellXfs count="220">
    <xf numFmtId="0" fontId="0" fillId="0" borderId="0" xfId="0"/>
    <xf numFmtId="0" fontId="6" fillId="0" borderId="0" xfId="59"/>
    <xf numFmtId="0" fontId="6" fillId="0" borderId="0" xfId="59" applyAlignment="1">
      <alignment horizontal="center"/>
    </xf>
    <xf numFmtId="0" fontId="6" fillId="0" borderId="0" xfId="57" applyBorder="1"/>
    <xf numFmtId="0" fontId="6" fillId="0" borderId="0" xfId="57"/>
    <xf numFmtId="0" fontId="6" fillId="0" borderId="0" xfId="57" applyAlignment="1"/>
    <xf numFmtId="4" fontId="6" fillId="0" borderId="0" xfId="57" applyNumberFormat="1" applyBorder="1"/>
    <xf numFmtId="0" fontId="6" fillId="0" borderId="0" xfId="60"/>
    <xf numFmtId="0" fontId="7" fillId="0" borderId="25" xfId="57" applyFont="1" applyBorder="1" applyAlignment="1">
      <alignment horizontal="center" vertical="center" wrapText="1"/>
    </xf>
    <xf numFmtId="0" fontId="7" fillId="0" borderId="15" xfId="57" applyFont="1" applyFill="1" applyBorder="1" applyAlignment="1">
      <alignment horizontal="center" vertical="center" wrapText="1"/>
    </xf>
    <xf numFmtId="14" fontId="7" fillId="0" borderId="23" xfId="57" applyNumberFormat="1" applyFont="1" applyFill="1" applyBorder="1" applyAlignment="1">
      <alignment horizontal="center" vertical="center" wrapText="1"/>
    </xf>
    <xf numFmtId="0" fontId="6" fillId="0" borderId="17" xfId="57" applyFont="1" applyFill="1" applyBorder="1" applyAlignment="1">
      <alignment vertical="center"/>
    </xf>
    <xf numFmtId="0" fontId="14" fillId="0" borderId="17" xfId="57" applyFont="1" applyFill="1" applyBorder="1" applyAlignment="1">
      <alignment vertical="center"/>
    </xf>
    <xf numFmtId="0" fontId="6" fillId="0" borderId="0" xfId="57" applyFill="1"/>
    <xf numFmtId="165" fontId="15" fillId="0" borderId="19" xfId="57" applyNumberFormat="1" applyFont="1" applyFill="1" applyBorder="1" applyAlignment="1">
      <alignment horizontal="right" vertical="center"/>
    </xf>
    <xf numFmtId="0" fontId="14" fillId="0" borderId="0" xfId="57" applyFont="1" applyFill="1"/>
    <xf numFmtId="0" fontId="20" fillId="0" borderId="45" xfId="57" applyFont="1" applyFill="1" applyBorder="1" applyAlignment="1"/>
    <xf numFmtId="0" fontId="6" fillId="0" borderId="0" xfId="57" applyFont="1" applyFill="1"/>
    <xf numFmtId="165" fontId="4" fillId="0" borderId="19" xfId="57" applyNumberFormat="1" applyFont="1" applyFill="1" applyBorder="1" applyAlignment="1">
      <alignment horizontal="right" vertical="center"/>
    </xf>
    <xf numFmtId="165" fontId="4" fillId="0" borderId="13" xfId="57" applyNumberFormat="1" applyFont="1" applyFill="1" applyBorder="1" applyAlignment="1">
      <alignment horizontal="right" vertical="center"/>
    </xf>
    <xf numFmtId="0" fontId="43" fillId="0" borderId="0" xfId="46" applyFont="1"/>
    <xf numFmtId="0" fontId="9" fillId="0" borderId="24" xfId="57" applyFont="1" applyFill="1" applyBorder="1" applyAlignment="1">
      <alignment horizontal="center" vertical="center" wrapText="1"/>
    </xf>
    <xf numFmtId="165" fontId="4" fillId="0" borderId="27" xfId="57" applyNumberFormat="1" applyFont="1" applyFill="1" applyBorder="1" applyAlignment="1">
      <alignment horizontal="right" vertical="center"/>
    </xf>
    <xf numFmtId="165" fontId="15" fillId="0" borderId="27" xfId="57" applyNumberFormat="1" applyFont="1" applyFill="1" applyBorder="1" applyAlignment="1">
      <alignment horizontal="right" vertical="center"/>
    </xf>
    <xf numFmtId="165" fontId="4" fillId="0" borderId="42" xfId="57" applyNumberFormat="1" applyFont="1" applyFill="1" applyBorder="1" applyAlignment="1">
      <alignment horizontal="right" vertical="center"/>
    </xf>
    <xf numFmtId="0" fontId="6" fillId="0" borderId="0" xfId="57" applyFill="1" applyAlignment="1">
      <alignment horizontal="left"/>
    </xf>
    <xf numFmtId="0" fontId="9" fillId="0" borderId="0" xfId="0" applyFont="1"/>
    <xf numFmtId="0" fontId="16" fillId="0" borderId="33" xfId="58" applyFont="1" applyFill="1" applyBorder="1" applyAlignment="1">
      <alignment horizontal="center" vertical="center" wrapText="1"/>
    </xf>
    <xf numFmtId="0" fontId="6" fillId="0" borderId="0" xfId="57"/>
    <xf numFmtId="0" fontId="44" fillId="0" borderId="0" xfId="57" applyFont="1" applyFill="1" applyBorder="1" applyAlignment="1">
      <alignment horizontal="left" vertical="center"/>
    </xf>
    <xf numFmtId="4" fontId="6" fillId="0" borderId="18" xfId="57" applyNumberFormat="1" applyFont="1" applyFill="1" applyBorder="1" applyAlignment="1">
      <alignment horizontal="right" vertical="center" wrapText="1"/>
    </xf>
    <xf numFmtId="165" fontId="4" fillId="0" borderId="21" xfId="57" applyNumberFormat="1" applyFont="1" applyFill="1" applyBorder="1" applyAlignment="1">
      <alignment horizontal="right" vertical="center"/>
    </xf>
    <xf numFmtId="165" fontId="15" fillId="0" borderId="47" xfId="57" applyNumberFormat="1" applyFont="1" applyFill="1" applyBorder="1" applyAlignment="1">
      <alignment horizontal="right" vertical="center"/>
    </xf>
    <xf numFmtId="4" fontId="14" fillId="0" borderId="18" xfId="57" applyNumberFormat="1" applyFont="1" applyFill="1" applyBorder="1" applyAlignment="1">
      <alignment horizontal="right" vertical="center" wrapText="1"/>
    </xf>
    <xf numFmtId="49" fontId="7" fillId="29" borderId="32" xfId="76" applyNumberFormat="1" applyFont="1" applyFill="1" applyBorder="1" applyAlignment="1">
      <alignment horizontal="center" vertical="center" wrapText="1"/>
    </xf>
    <xf numFmtId="0" fontId="6" fillId="0" borderId="0" xfId="44"/>
    <xf numFmtId="0" fontId="7" fillId="0" borderId="43" xfId="76" applyFont="1" applyFill="1" applyBorder="1" applyAlignment="1">
      <alignment vertical="center"/>
    </xf>
    <xf numFmtId="0" fontId="7" fillId="29" borderId="43" xfId="76" applyFont="1" applyFill="1" applyBorder="1" applyAlignment="1">
      <alignment vertical="center"/>
    </xf>
    <xf numFmtId="165" fontId="17" fillId="0" borderId="34" xfId="76" applyNumberFormat="1" applyFont="1" applyFill="1" applyBorder="1" applyAlignment="1">
      <alignment vertical="center"/>
    </xf>
    <xf numFmtId="0" fontId="7" fillId="29" borderId="35" xfId="76" applyFont="1" applyFill="1" applyBorder="1" applyAlignment="1">
      <alignment vertical="center"/>
    </xf>
    <xf numFmtId="0" fontId="7" fillId="0" borderId="35" xfId="76" applyFont="1" applyFill="1" applyBorder="1" applyAlignment="1">
      <alignment vertical="center"/>
    </xf>
    <xf numFmtId="0" fontId="14" fillId="0" borderId="29" xfId="80" applyFont="1" applyFill="1" applyBorder="1" applyAlignment="1">
      <alignment horizontal="right" vertical="center" indent="1"/>
    </xf>
    <xf numFmtId="165" fontId="17" fillId="0" borderId="48" xfId="76" applyNumberFormat="1" applyFont="1" applyFill="1" applyBorder="1" applyAlignment="1">
      <alignment vertical="center"/>
    </xf>
    <xf numFmtId="165" fontId="16" fillId="29" borderId="48" xfId="76" applyNumberFormat="1" applyFont="1" applyFill="1" applyBorder="1" applyAlignment="1">
      <alignment vertical="center"/>
    </xf>
    <xf numFmtId="0" fontId="7" fillId="0" borderId="0" xfId="0" applyFont="1"/>
    <xf numFmtId="0" fontId="7" fillId="29" borderId="28" xfId="76" applyFont="1" applyFill="1" applyBorder="1" applyAlignment="1">
      <alignment vertical="center"/>
    </xf>
    <xf numFmtId="0" fontId="7" fillId="0" borderId="28" xfId="76" applyFont="1" applyFill="1" applyBorder="1" applyAlignment="1">
      <alignment vertical="center"/>
    </xf>
    <xf numFmtId="165" fontId="17" fillId="0" borderId="28" xfId="76" applyNumberFormat="1" applyFont="1" applyFill="1" applyBorder="1" applyAlignment="1">
      <alignment vertical="center"/>
    </xf>
    <xf numFmtId="165" fontId="14" fillId="29" borderId="28" xfId="76" applyNumberFormat="1" applyFont="1" applyFill="1" applyBorder="1" applyAlignment="1">
      <alignment vertical="center"/>
    </xf>
    <xf numFmtId="165" fontId="14" fillId="0" borderId="28" xfId="76" applyNumberFormat="1" applyFont="1" applyFill="1" applyBorder="1" applyAlignment="1">
      <alignment vertical="center"/>
    </xf>
    <xf numFmtId="165" fontId="15" fillId="0" borderId="28" xfId="76" applyNumberFormat="1" applyFont="1" applyFill="1" applyBorder="1" applyAlignment="1">
      <alignment vertical="center"/>
    </xf>
    <xf numFmtId="0" fontId="6" fillId="0" borderId="0" xfId="44" applyFont="1"/>
    <xf numFmtId="0" fontId="6" fillId="29" borderId="28" xfId="76" applyFont="1" applyFill="1" applyBorder="1" applyAlignment="1">
      <alignment vertical="center"/>
    </xf>
    <xf numFmtId="0" fontId="6" fillId="0" borderId="28" xfId="76" applyFont="1" applyFill="1" applyBorder="1" applyAlignment="1">
      <alignment vertical="center"/>
    </xf>
    <xf numFmtId="165" fontId="15" fillId="0" borderId="28" xfId="76" applyNumberFormat="1" applyFont="1" applyFill="1" applyBorder="1" applyAlignment="1">
      <alignment horizontal="right" vertical="center"/>
    </xf>
    <xf numFmtId="0" fontId="6" fillId="29" borderId="49" xfId="76" applyFont="1" applyFill="1" applyBorder="1" applyAlignment="1">
      <alignment vertical="center"/>
    </xf>
    <xf numFmtId="0" fontId="6" fillId="0" borderId="49" xfId="76" applyFont="1" applyFill="1" applyBorder="1" applyAlignment="1">
      <alignment vertical="center"/>
    </xf>
    <xf numFmtId="165" fontId="15" fillId="0" borderId="49" xfId="76" applyNumberFormat="1" applyFont="1" applyFill="1" applyBorder="1" applyAlignment="1">
      <alignment horizontal="right" vertical="center"/>
    </xf>
    <xf numFmtId="0" fontId="14" fillId="0" borderId="36" xfId="80" applyFont="1" applyFill="1" applyBorder="1" applyAlignment="1">
      <alignment horizontal="right" vertical="center" indent="1"/>
    </xf>
    <xf numFmtId="0" fontId="7" fillId="0" borderId="38" xfId="80" applyFont="1" applyBorder="1" applyAlignment="1">
      <alignment horizontal="right" vertical="center" indent="1"/>
    </xf>
    <xf numFmtId="165" fontId="7" fillId="29" borderId="39" xfId="76" applyNumberFormat="1" applyFont="1" applyFill="1" applyBorder="1" applyAlignment="1">
      <alignment vertical="center"/>
    </xf>
    <xf numFmtId="165" fontId="7" fillId="0" borderId="39" xfId="76" applyNumberFormat="1" applyFont="1" applyFill="1" applyBorder="1" applyAlignment="1">
      <alignment vertical="center"/>
    </xf>
    <xf numFmtId="167" fontId="7" fillId="29" borderId="40" xfId="76" applyNumberFormat="1" applyFont="1" applyFill="1" applyBorder="1" applyAlignment="1">
      <alignment vertical="center"/>
    </xf>
    <xf numFmtId="167" fontId="7" fillId="0" borderId="40" xfId="76" applyNumberFormat="1" applyFont="1" applyFill="1" applyBorder="1" applyAlignment="1">
      <alignment vertical="center"/>
    </xf>
    <xf numFmtId="167" fontId="7" fillId="29" borderId="37" xfId="76" applyNumberFormat="1" applyFont="1" applyFill="1" applyBorder="1" applyAlignment="1">
      <alignment vertical="center"/>
    </xf>
    <xf numFmtId="167" fontId="7" fillId="0" borderId="37" xfId="76" applyNumberFormat="1" applyFont="1" applyFill="1" applyBorder="1" applyAlignment="1">
      <alignment vertical="center"/>
    </xf>
    <xf numFmtId="167" fontId="6" fillId="29" borderId="30" xfId="76" applyNumberFormat="1" applyFont="1" applyFill="1" applyBorder="1" applyAlignment="1">
      <alignment vertical="center"/>
    </xf>
    <xf numFmtId="167" fontId="6" fillId="0" borderId="30" xfId="76" applyNumberFormat="1" applyFont="1" applyFill="1" applyBorder="1" applyAlignment="1">
      <alignment vertical="center"/>
    </xf>
    <xf numFmtId="167" fontId="7" fillId="29" borderId="46" xfId="76" applyNumberFormat="1" applyFont="1" applyFill="1" applyBorder="1" applyAlignment="1">
      <alignment vertical="center"/>
    </xf>
    <xf numFmtId="167" fontId="7" fillId="0" borderId="46" xfId="76" applyNumberFormat="1" applyFont="1" applyFill="1" applyBorder="1" applyAlignment="1">
      <alignment vertical="center"/>
    </xf>
    <xf numFmtId="0" fontId="7" fillId="0" borderId="31" xfId="80" applyFont="1" applyFill="1" applyBorder="1" applyAlignment="1">
      <alignment horizontal="right" vertical="center" indent="1"/>
    </xf>
    <xf numFmtId="165" fontId="14" fillId="29" borderId="41" xfId="76" applyNumberFormat="1" applyFont="1" applyFill="1" applyBorder="1" applyAlignment="1">
      <alignment horizontal="right" vertical="center"/>
    </xf>
    <xf numFmtId="165" fontId="14" fillId="0" borderId="41" xfId="76" applyNumberFormat="1" applyFont="1" applyFill="1" applyBorder="1" applyAlignment="1">
      <alignment horizontal="right" vertical="center"/>
    </xf>
    <xf numFmtId="0" fontId="42" fillId="0" borderId="0" xfId="44" applyFont="1"/>
    <xf numFmtId="0" fontId="6" fillId="0" borderId="0" xfId="44" applyFill="1"/>
    <xf numFmtId="0" fontId="6" fillId="0" borderId="18" xfId="61" applyFont="1" applyFill="1" applyBorder="1" applyAlignment="1">
      <alignment horizontal="center" vertical="center" wrapText="1"/>
    </xf>
    <xf numFmtId="2" fontId="6" fillId="0" borderId="19" xfId="61" applyNumberFormat="1" applyFont="1" applyFill="1" applyBorder="1" applyAlignment="1">
      <alignment horizontal="center" vertical="center" wrapText="1"/>
    </xf>
    <xf numFmtId="1" fontId="6" fillId="0" borderId="19" xfId="61" applyNumberFormat="1" applyFont="1" applyFill="1" applyBorder="1" applyAlignment="1">
      <alignment horizontal="center" vertical="center" wrapText="1"/>
    </xf>
    <xf numFmtId="0" fontId="4" fillId="0" borderId="18" xfId="61" applyFont="1" applyFill="1" applyBorder="1" applyAlignment="1">
      <alignment horizontal="center" vertical="center" wrapText="1"/>
    </xf>
    <xf numFmtId="0" fontId="6" fillId="0" borderId="50" xfId="61" applyFont="1" applyFill="1" applyBorder="1" applyAlignment="1">
      <alignment horizontal="center" vertical="center" wrapText="1"/>
    </xf>
    <xf numFmtId="1" fontId="6" fillId="0" borderId="51" xfId="61" applyNumberFormat="1" applyFont="1" applyFill="1" applyBorder="1" applyAlignment="1">
      <alignment horizontal="center" vertical="center" wrapText="1"/>
    </xf>
    <xf numFmtId="0" fontId="48" fillId="0" borderId="0" xfId="59" applyFont="1" applyAlignment="1">
      <alignment horizontal="left"/>
    </xf>
    <xf numFmtId="0" fontId="21" fillId="0" borderId="0" xfId="31" applyFont="1" applyAlignment="1" applyProtection="1"/>
    <xf numFmtId="0" fontId="7" fillId="0" borderId="0" xfId="59" applyFont="1"/>
    <xf numFmtId="0" fontId="7" fillId="0" borderId="53" xfId="58" applyFont="1" applyFill="1" applyBorder="1" applyAlignment="1">
      <alignment horizontal="center" vertical="center" wrapText="1"/>
    </xf>
    <xf numFmtId="0" fontId="7" fillId="0" borderId="56" xfId="80" applyFont="1" applyFill="1" applyBorder="1" applyAlignment="1">
      <alignment horizontal="right" vertical="center" indent="1"/>
    </xf>
    <xf numFmtId="0" fontId="7" fillId="0" borderId="54" xfId="80" applyFont="1" applyBorder="1" applyAlignment="1">
      <alignment horizontal="left" vertical="center" indent="1"/>
    </xf>
    <xf numFmtId="0" fontId="7" fillId="0" borderId="55" xfId="80" applyFont="1" applyBorder="1" applyAlignment="1">
      <alignment horizontal="left" vertical="center" wrapText="1" indent="1"/>
    </xf>
    <xf numFmtId="0" fontId="6" fillId="0" borderId="57" xfId="80" applyFont="1" applyBorder="1" applyAlignment="1">
      <alignment horizontal="right" vertical="center" indent="1"/>
    </xf>
    <xf numFmtId="0" fontId="7" fillId="0" borderId="58" xfId="80" applyFont="1" applyBorder="1" applyAlignment="1">
      <alignment horizontal="left" vertical="center" wrapText="1" indent="1"/>
    </xf>
    <xf numFmtId="0" fontId="7" fillId="0" borderId="56" xfId="80" applyFont="1" applyBorder="1" applyAlignment="1">
      <alignment horizontal="right" vertical="center" indent="1"/>
    </xf>
    <xf numFmtId="0" fontId="7" fillId="0" borderId="59" xfId="80" applyFont="1" applyBorder="1" applyAlignment="1">
      <alignment horizontal="right" vertical="center" indent="1"/>
    </xf>
    <xf numFmtId="0" fontId="6" fillId="0" borderId="0" xfId="60"/>
    <xf numFmtId="4" fontId="6" fillId="0" borderId="12" xfId="57" applyNumberFormat="1" applyFont="1" applyFill="1" applyBorder="1" applyAlignment="1">
      <alignment horizontal="right" vertical="center" wrapText="1"/>
    </xf>
    <xf numFmtId="49" fontId="7" fillId="0" borderId="32" xfId="76" applyNumberFormat="1" applyFont="1" applyFill="1" applyBorder="1" applyAlignment="1">
      <alignment horizontal="center" vertical="center" wrapText="1"/>
    </xf>
    <xf numFmtId="165" fontId="16" fillId="0" borderId="48" xfId="76" applyNumberFormat="1" applyFont="1" applyFill="1" applyBorder="1" applyAlignment="1">
      <alignment vertical="center"/>
    </xf>
    <xf numFmtId="165" fontId="15" fillId="0" borderId="41" xfId="76" applyNumberFormat="1" applyFont="1" applyFill="1" applyBorder="1" applyAlignment="1">
      <alignment horizontal="right" vertical="center"/>
    </xf>
    <xf numFmtId="167" fontId="6" fillId="29" borderId="37" xfId="76" applyNumberFormat="1" applyFont="1" applyFill="1" applyBorder="1" applyAlignment="1">
      <alignment vertical="center"/>
    </xf>
    <xf numFmtId="167" fontId="6" fillId="0" borderId="37" xfId="76" applyNumberFormat="1" applyFont="1" applyFill="1" applyBorder="1" applyAlignment="1">
      <alignment vertical="center"/>
    </xf>
    <xf numFmtId="1" fontId="4" fillId="0" borderId="19" xfId="61" applyNumberFormat="1" applyFont="1" applyFill="1" applyBorder="1" applyAlignment="1">
      <alignment horizontal="center" vertical="center" wrapText="1"/>
    </xf>
    <xf numFmtId="0" fontId="6" fillId="0" borderId="0" xfId="59" applyFont="1"/>
    <xf numFmtId="0" fontId="6" fillId="0" borderId="57" xfId="80" applyFont="1" applyFill="1" applyBorder="1" applyAlignment="1">
      <alignment horizontal="right" vertical="center" indent="1"/>
    </xf>
    <xf numFmtId="0" fontId="4" fillId="0" borderId="57" xfId="80" applyFont="1" applyFill="1" applyBorder="1" applyAlignment="1">
      <alignment horizontal="right" vertical="center" indent="1"/>
    </xf>
    <xf numFmtId="165" fontId="6" fillId="0" borderId="0" xfId="236" applyNumberFormat="1" applyFont="1"/>
    <xf numFmtId="0" fontId="6" fillId="0" borderId="0" xfId="57" applyAlignment="1">
      <alignment vertical="center"/>
    </xf>
    <xf numFmtId="0" fontId="6" fillId="0" borderId="0" xfId="57" applyFont="1"/>
    <xf numFmtId="0" fontId="9" fillId="0" borderId="45" xfId="57" applyFont="1" applyFill="1" applyBorder="1" applyAlignment="1">
      <alignment horizontal="right"/>
    </xf>
    <xf numFmtId="0" fontId="9" fillId="0" borderId="45" xfId="57" applyFont="1" applyFill="1" applyBorder="1" applyAlignment="1"/>
    <xf numFmtId="0" fontId="6" fillId="0" borderId="0" xfId="57" applyFont="1" applyBorder="1"/>
    <xf numFmtId="0" fontId="7" fillId="0" borderId="15" xfId="57" applyFont="1" applyBorder="1" applyAlignment="1">
      <alignment horizontal="center" vertical="center" wrapText="1"/>
    </xf>
    <xf numFmtId="14" fontId="7" fillId="0" borderId="24" xfId="57" applyNumberFormat="1" applyFont="1" applyFill="1" applyBorder="1" applyAlignment="1">
      <alignment horizontal="center" vertical="center" wrapText="1"/>
    </xf>
    <xf numFmtId="10" fontId="7" fillId="0" borderId="24" xfId="57" applyNumberFormat="1" applyFont="1" applyFill="1" applyBorder="1" applyAlignment="1">
      <alignment horizontal="center" vertical="center" wrapText="1"/>
    </xf>
    <xf numFmtId="0" fontId="7" fillId="0" borderId="20" xfId="57" applyFont="1" applyBorder="1" applyAlignment="1">
      <alignment vertical="center"/>
    </xf>
    <xf numFmtId="167" fontId="9" fillId="0" borderId="21" xfId="57" applyNumberFormat="1" applyFont="1" applyFill="1" applyBorder="1" applyAlignment="1">
      <alignment vertical="center"/>
    </xf>
    <xf numFmtId="165" fontId="9" fillId="0" borderId="21" xfId="67" applyNumberFormat="1" applyFont="1" applyFill="1" applyBorder="1" applyAlignment="1">
      <alignment vertical="center"/>
    </xf>
    <xf numFmtId="0" fontId="6" fillId="0" borderId="16" xfId="57" applyFont="1" applyBorder="1" applyAlignment="1">
      <alignment horizontal="right" vertical="center"/>
    </xf>
    <xf numFmtId="167" fontId="4" fillId="0" borderId="22" xfId="57" applyNumberFormat="1" applyFont="1" applyFill="1" applyBorder="1" applyAlignment="1">
      <alignment vertical="center"/>
    </xf>
    <xf numFmtId="165" fontId="4" fillId="0" borderId="22" xfId="67" applyNumberFormat="1" applyFont="1" applyFill="1" applyBorder="1" applyAlignment="1">
      <alignment vertical="center"/>
    </xf>
    <xf numFmtId="0" fontId="7" fillId="0" borderId="17" xfId="57" applyFont="1" applyBorder="1" applyAlignment="1">
      <alignment vertical="center"/>
    </xf>
    <xf numFmtId="167" fontId="9" fillId="0" borderId="22" xfId="57" applyNumberFormat="1" applyFont="1" applyFill="1" applyBorder="1" applyAlignment="1">
      <alignment vertical="center"/>
    </xf>
    <xf numFmtId="165" fontId="9" fillId="0" borderId="22" xfId="67" applyNumberFormat="1" applyFont="1" applyFill="1" applyBorder="1" applyAlignment="1">
      <alignment vertical="center"/>
    </xf>
    <xf numFmtId="0" fontId="9" fillId="0" borderId="17" xfId="59" applyFont="1" applyBorder="1" applyAlignment="1">
      <alignment vertical="center"/>
    </xf>
    <xf numFmtId="0" fontId="7" fillId="0" borderId="14" xfId="57" applyFont="1" applyBorder="1" applyAlignment="1">
      <alignment vertical="center"/>
    </xf>
    <xf numFmtId="167" fontId="9" fillId="0" borderId="13" xfId="57" applyNumberFormat="1" applyFont="1" applyFill="1" applyBorder="1" applyAlignment="1">
      <alignment vertical="center"/>
    </xf>
    <xf numFmtId="165" fontId="9" fillId="0" borderId="44" xfId="67" applyNumberFormat="1" applyFont="1" applyFill="1" applyBorder="1" applyAlignment="1">
      <alignment vertical="center"/>
    </xf>
    <xf numFmtId="165" fontId="9" fillId="0" borderId="26" xfId="67" applyNumberFormat="1" applyFont="1" applyFill="1" applyBorder="1" applyAlignment="1">
      <alignment vertical="center"/>
    </xf>
    <xf numFmtId="167" fontId="6" fillId="0" borderId="0" xfId="57" applyNumberFormat="1" applyFont="1" applyBorder="1"/>
    <xf numFmtId="0" fontId="6" fillId="0" borderId="17" xfId="57" applyFont="1" applyBorder="1" applyAlignment="1">
      <alignment horizontal="right" vertical="center"/>
    </xf>
    <xf numFmtId="0" fontId="9" fillId="0" borderId="25" xfId="95" applyFont="1" applyFill="1" applyBorder="1" applyAlignment="1">
      <alignment horizontal="center" vertical="center" wrapText="1"/>
    </xf>
    <xf numFmtId="0" fontId="7" fillId="0" borderId="70" xfId="57" applyFont="1" applyBorder="1" applyAlignment="1">
      <alignment horizontal="center" vertical="center" wrapText="1"/>
    </xf>
    <xf numFmtId="4" fontId="6" fillId="0" borderId="25" xfId="57" applyNumberFormat="1" applyFont="1" applyFill="1" applyBorder="1" applyAlignment="1">
      <alignment horizontal="center" vertical="center"/>
    </xf>
    <xf numFmtId="167" fontId="6" fillId="0" borderId="25" xfId="57" applyNumberFormat="1" applyFont="1" applyFill="1" applyBorder="1" applyAlignment="1">
      <alignment horizontal="center" vertical="center"/>
    </xf>
    <xf numFmtId="4" fontId="6" fillId="0" borderId="69" xfId="57" applyNumberFormat="1" applyFont="1" applyFill="1" applyBorder="1" applyAlignment="1">
      <alignment horizontal="center" vertical="center"/>
    </xf>
    <xf numFmtId="167" fontId="6" fillId="0" borderId="19" xfId="57" applyNumberFormat="1" applyFont="1" applyFill="1" applyBorder="1" applyAlignment="1">
      <alignment horizontal="center" vertical="center"/>
    </xf>
    <xf numFmtId="4" fontId="6" fillId="0" borderId="42" xfId="57" applyNumberFormat="1" applyFont="1" applyFill="1" applyBorder="1" applyAlignment="1">
      <alignment horizontal="center" vertical="center"/>
    </xf>
    <xf numFmtId="0" fontId="7" fillId="0" borderId="0" xfId="57" applyFont="1" applyAlignment="1">
      <alignment vertical="center"/>
    </xf>
    <xf numFmtId="167" fontId="7" fillId="0" borderId="0" xfId="57" applyNumberFormat="1" applyFont="1" applyAlignment="1">
      <alignment horizontal="center" vertical="center"/>
    </xf>
    <xf numFmtId="0" fontId="69" fillId="0" borderId="0" xfId="57" applyFont="1" applyAlignment="1">
      <alignment vertical="center" wrapText="1"/>
    </xf>
    <xf numFmtId="167" fontId="69" fillId="0" borderId="0" xfId="57" applyNumberFormat="1" applyFont="1" applyAlignment="1">
      <alignment horizontal="center" vertical="center"/>
    </xf>
    <xf numFmtId="0" fontId="4" fillId="0" borderId="50" xfId="61" applyFont="1" applyFill="1" applyBorder="1" applyAlignment="1">
      <alignment horizontal="center" vertical="center" wrapText="1"/>
    </xf>
    <xf numFmtId="167" fontId="6" fillId="0" borderId="13" xfId="57" applyNumberFormat="1" applyFont="1" applyFill="1" applyBorder="1" applyAlignment="1">
      <alignment horizontal="center" vertical="center"/>
    </xf>
    <xf numFmtId="165" fontId="6" fillId="0" borderId="0" xfId="57" applyNumberFormat="1" applyFill="1" applyAlignment="1">
      <alignment horizontal="left"/>
    </xf>
    <xf numFmtId="49" fontId="7" fillId="30" borderId="32" xfId="76" applyNumberFormat="1" applyFont="1" applyFill="1" applyBorder="1" applyAlignment="1">
      <alignment horizontal="center" vertical="center" wrapText="1"/>
    </xf>
    <xf numFmtId="0" fontId="7" fillId="30" borderId="43" xfId="76" applyFont="1" applyFill="1" applyBorder="1" applyAlignment="1">
      <alignment vertical="center"/>
    </xf>
    <xf numFmtId="0" fontId="7" fillId="30" borderId="35" xfId="76" applyFont="1" applyFill="1" applyBorder="1" applyAlignment="1">
      <alignment vertical="center"/>
    </xf>
    <xf numFmtId="165" fontId="16" fillId="30" borderId="48" xfId="76" applyNumberFormat="1" applyFont="1" applyFill="1" applyBorder="1" applyAlignment="1">
      <alignment vertical="center"/>
    </xf>
    <xf numFmtId="0" fontId="7" fillId="30" borderId="28" xfId="76" applyFont="1" applyFill="1" applyBorder="1" applyAlignment="1">
      <alignment vertical="center"/>
    </xf>
    <xf numFmtId="165" fontId="14" fillId="30" borderId="28" xfId="76" applyNumberFormat="1" applyFont="1" applyFill="1" applyBorder="1" applyAlignment="1">
      <alignment vertical="center"/>
    </xf>
    <xf numFmtId="0" fontId="6" fillId="30" borderId="28" xfId="76" applyFont="1" applyFill="1" applyBorder="1" applyAlignment="1">
      <alignment vertical="center"/>
    </xf>
    <xf numFmtId="0" fontId="6" fillId="30" borderId="49" xfId="76" applyFont="1" applyFill="1" applyBorder="1" applyAlignment="1">
      <alignment vertical="center"/>
    </xf>
    <xf numFmtId="165" fontId="7" fillId="30" borderId="39" xfId="76" applyNumberFormat="1" applyFont="1" applyFill="1" applyBorder="1" applyAlignment="1">
      <alignment vertical="center"/>
    </xf>
    <xf numFmtId="165" fontId="14" fillId="30" borderId="41" xfId="76" applyNumberFormat="1" applyFont="1" applyFill="1" applyBorder="1" applyAlignment="1">
      <alignment horizontal="right" vertical="center"/>
    </xf>
    <xf numFmtId="0" fontId="16" fillId="29" borderId="33" xfId="58" applyFont="1" applyFill="1" applyBorder="1" applyAlignment="1">
      <alignment horizontal="center" vertical="center" wrapText="1"/>
    </xf>
    <xf numFmtId="165" fontId="17" fillId="29" borderId="34" xfId="76" applyNumberFormat="1" applyFont="1" applyFill="1" applyBorder="1" applyAlignment="1">
      <alignment vertical="center"/>
    </xf>
    <xf numFmtId="165" fontId="17" fillId="29" borderId="48" xfId="76" applyNumberFormat="1" applyFont="1" applyFill="1" applyBorder="1" applyAlignment="1">
      <alignment vertical="center"/>
    </xf>
    <xf numFmtId="165" fontId="17" fillId="29" borderId="28" xfId="76" applyNumberFormat="1" applyFont="1" applyFill="1" applyBorder="1" applyAlignment="1">
      <alignment vertical="center"/>
    </xf>
    <xf numFmtId="165" fontId="15" fillId="29" borderId="28" xfId="76" applyNumberFormat="1" applyFont="1" applyFill="1" applyBorder="1" applyAlignment="1">
      <alignment horizontal="right" vertical="center"/>
    </xf>
    <xf numFmtId="165" fontId="15" fillId="29" borderId="28" xfId="76" applyNumberFormat="1" applyFont="1" applyFill="1" applyBorder="1" applyAlignment="1">
      <alignment vertical="center"/>
    </xf>
    <xf numFmtId="165" fontId="15" fillId="29" borderId="49" xfId="76" applyNumberFormat="1" applyFont="1" applyFill="1" applyBorder="1" applyAlignment="1">
      <alignment horizontal="right" vertical="center"/>
    </xf>
    <xf numFmtId="165" fontId="17" fillId="29" borderId="34" xfId="236" applyNumberFormat="1" applyFont="1" applyFill="1" applyBorder="1" applyAlignment="1">
      <alignment vertical="center"/>
    </xf>
    <xf numFmtId="165" fontId="15" fillId="29" borderId="41" xfId="76" applyNumberFormat="1" applyFont="1" applyFill="1" applyBorder="1" applyAlignment="1">
      <alignment horizontal="right" vertical="center"/>
    </xf>
    <xf numFmtId="165" fontId="4" fillId="0" borderId="44" xfId="67" applyNumberFormat="1" applyFont="1" applyFill="1" applyBorder="1" applyAlignment="1">
      <alignment vertical="center"/>
    </xf>
    <xf numFmtId="165" fontId="4" fillId="0" borderId="26" xfId="67" applyNumberFormat="1" applyFont="1" applyFill="1" applyBorder="1" applyAlignment="1">
      <alignment vertical="center"/>
    </xf>
    <xf numFmtId="4" fontId="70" fillId="0" borderId="0" xfId="0" applyNumberFormat="1" applyFont="1" applyFill="1" applyBorder="1"/>
    <xf numFmtId="4" fontId="7" fillId="0" borderId="0" xfId="0" applyNumberFormat="1" applyFont="1" applyFill="1" applyBorder="1"/>
    <xf numFmtId="0" fontId="6" fillId="0" borderId="14" xfId="57" applyFont="1" applyFill="1" applyBorder="1" applyAlignment="1">
      <alignment vertical="center"/>
    </xf>
    <xf numFmtId="0" fontId="19" fillId="0" borderId="0" xfId="0" applyFont="1" applyFill="1" applyAlignment="1">
      <alignment horizontal="left"/>
    </xf>
    <xf numFmtId="165" fontId="7" fillId="0" borderId="0" xfId="57" applyNumberFormat="1" applyFont="1" applyFill="1" applyAlignment="1">
      <alignment horizontal="right"/>
    </xf>
    <xf numFmtId="0" fontId="21" fillId="0" borderId="0" xfId="31" applyFont="1" applyFill="1" applyAlignment="1" applyProtection="1">
      <alignment horizontal="left"/>
    </xf>
    <xf numFmtId="0" fontId="6" fillId="0" borderId="0" xfId="57" applyFill="1" applyAlignment="1">
      <alignment horizontal="right"/>
    </xf>
    <xf numFmtId="14" fontId="4" fillId="0" borderId="29" xfId="237" applyNumberFormat="1" applyFont="1" applyBorder="1" applyAlignment="1">
      <alignment horizontal="center" vertical="center"/>
    </xf>
    <xf numFmtId="165" fontId="6" fillId="0" borderId="0" xfId="57" applyNumberFormat="1" applyFill="1"/>
    <xf numFmtId="167" fontId="7" fillId="30" borderId="40" xfId="76" applyNumberFormat="1" applyFont="1" applyFill="1" applyBorder="1" applyAlignment="1">
      <alignment horizontal="right" vertical="center"/>
    </xf>
    <xf numFmtId="167" fontId="7" fillId="30" borderId="37" xfId="76" applyNumberFormat="1" applyFont="1" applyFill="1" applyBorder="1" applyAlignment="1">
      <alignment horizontal="right" vertical="center"/>
    </xf>
    <xf numFmtId="167" fontId="6" fillId="30" borderId="30" xfId="76" applyNumberFormat="1" applyFont="1" applyFill="1" applyBorder="1" applyAlignment="1">
      <alignment horizontal="right" vertical="center"/>
    </xf>
    <xf numFmtId="167" fontId="6" fillId="30" borderId="37" xfId="76" applyNumberFormat="1" applyFont="1" applyFill="1" applyBorder="1" applyAlignment="1">
      <alignment horizontal="right" vertical="center"/>
    </xf>
    <xf numFmtId="167" fontId="7" fillId="30" borderId="46" xfId="76" applyNumberFormat="1" applyFont="1" applyFill="1" applyBorder="1" applyAlignment="1">
      <alignment horizontal="right" vertical="center"/>
    </xf>
    <xf numFmtId="165" fontId="17" fillId="0" borderId="34" xfId="76" applyNumberFormat="1" applyFont="1" applyFill="1" applyBorder="1" applyAlignment="1">
      <alignment horizontal="right" vertical="center"/>
    </xf>
    <xf numFmtId="165" fontId="17" fillId="29" borderId="34" xfId="76" applyNumberFormat="1" applyFont="1" applyFill="1" applyBorder="1" applyAlignment="1">
      <alignment horizontal="right" vertical="center"/>
    </xf>
    <xf numFmtId="165" fontId="17" fillId="0" borderId="48" xfId="76" applyNumberFormat="1" applyFont="1" applyFill="1" applyBorder="1" applyAlignment="1">
      <alignment horizontal="right" vertical="center"/>
    </xf>
    <xf numFmtId="165" fontId="17" fillId="29" borderId="48" xfId="76" applyNumberFormat="1" applyFont="1" applyFill="1" applyBorder="1" applyAlignment="1">
      <alignment horizontal="right" vertical="center"/>
    </xf>
    <xf numFmtId="165" fontId="14" fillId="30" borderId="28" xfId="76" applyNumberFormat="1" applyFont="1" applyFill="1" applyBorder="1" applyAlignment="1">
      <alignment horizontal="right" vertical="center"/>
    </xf>
    <xf numFmtId="165" fontId="17" fillId="0" borderId="46" xfId="76" applyNumberFormat="1" applyFont="1" applyFill="1" applyBorder="1" applyAlignment="1">
      <alignment horizontal="right" vertical="center"/>
    </xf>
    <xf numFmtId="165" fontId="17" fillId="29" borderId="46" xfId="76" applyNumberFormat="1" applyFont="1" applyFill="1" applyBorder="1" applyAlignment="1">
      <alignment horizontal="right" vertical="center"/>
    </xf>
    <xf numFmtId="4" fontId="14" fillId="0" borderId="12" xfId="57" applyNumberFormat="1" applyFont="1" applyFill="1" applyBorder="1" applyAlignment="1">
      <alignment horizontal="right" vertical="center" wrapText="1"/>
    </xf>
    <xf numFmtId="49" fontId="6" fillId="0" borderId="17" xfId="61" applyNumberFormat="1" applyFont="1" applyFill="1" applyBorder="1" applyAlignment="1">
      <alignment horizontal="center" vertical="center" wrapText="1"/>
    </xf>
    <xf numFmtId="14" fontId="7" fillId="0" borderId="52" xfId="59" applyNumberFormat="1" applyFont="1" applyBorder="1" applyAlignment="1">
      <alignment horizontal="center" vertical="center"/>
    </xf>
    <xf numFmtId="0" fontId="7" fillId="0" borderId="12" xfId="61" applyFont="1" applyFill="1" applyBorder="1" applyAlignment="1">
      <alignment horizontal="center" vertical="center" wrapText="1"/>
    </xf>
    <xf numFmtId="2" fontId="7" fillId="0" borderId="12" xfId="61" applyNumberFormat="1" applyFont="1" applyFill="1" applyBorder="1" applyAlignment="1">
      <alignment horizontal="center" vertical="center" wrapText="1"/>
    </xf>
    <xf numFmtId="1" fontId="7" fillId="0" borderId="13" xfId="61" applyNumberFormat="1" applyFont="1" applyFill="1" applyBorder="1" applyAlignment="1">
      <alignment horizontal="center" vertical="center" wrapText="1"/>
    </xf>
    <xf numFmtId="4" fontId="14" fillId="0" borderId="19" xfId="57" applyNumberFormat="1" applyFont="1" applyFill="1" applyBorder="1" applyAlignment="1">
      <alignment horizontal="right" vertical="center" wrapText="1"/>
    </xf>
    <xf numFmtId="0" fontId="42" fillId="0" borderId="0" xfId="57" applyFont="1"/>
    <xf numFmtId="165" fontId="17" fillId="0" borderId="34" xfId="236" applyNumberFormat="1" applyFont="1" applyFill="1" applyBorder="1" applyAlignment="1">
      <alignment vertical="center"/>
    </xf>
    <xf numFmtId="165" fontId="71" fillId="0" borderId="18" xfId="57" applyNumberFormat="1" applyFont="1" applyFill="1" applyBorder="1" applyAlignment="1">
      <alignment horizontal="right" vertical="center"/>
    </xf>
    <xf numFmtId="165" fontId="71" fillId="0" borderId="12" xfId="57" applyNumberFormat="1" applyFont="1" applyFill="1" applyBorder="1" applyAlignment="1">
      <alignment horizontal="right" vertical="center"/>
    </xf>
    <xf numFmtId="165" fontId="17" fillId="0" borderId="28" xfId="76" applyNumberFormat="1" applyFont="1" applyFill="1" applyBorder="1" applyAlignment="1">
      <alignment horizontal="right" vertical="center"/>
    </xf>
    <xf numFmtId="165" fontId="17" fillId="29" borderId="28" xfId="76" applyNumberFormat="1" applyFont="1" applyFill="1" applyBorder="1" applyAlignment="1">
      <alignment horizontal="right" vertical="center"/>
    </xf>
    <xf numFmtId="0" fontId="72" fillId="0" borderId="0" xfId="0" applyFont="1"/>
    <xf numFmtId="14" fontId="6" fillId="0" borderId="0" xfId="59" applyNumberFormat="1"/>
    <xf numFmtId="14" fontId="72" fillId="0" borderId="0" xfId="0" applyNumberFormat="1" applyFont="1"/>
    <xf numFmtId="9" fontId="6" fillId="0" borderId="0" xfId="236" applyFont="1" applyBorder="1"/>
    <xf numFmtId="0" fontId="44" fillId="27" borderId="0" xfId="57" applyFont="1" applyFill="1" applyBorder="1" applyAlignment="1">
      <alignment horizontal="left" vertical="center"/>
    </xf>
    <xf numFmtId="0" fontId="44" fillId="27" borderId="45" xfId="57" applyFont="1" applyFill="1" applyBorder="1" applyAlignment="1">
      <alignment horizontal="left" vertical="center"/>
    </xf>
    <xf numFmtId="0" fontId="19" fillId="0" borderId="25" xfId="0" applyFont="1" applyFill="1" applyBorder="1" applyAlignment="1">
      <alignment horizontal="left"/>
    </xf>
    <xf numFmtId="0" fontId="44" fillId="24" borderId="0" xfId="76" applyFont="1" applyFill="1" applyBorder="1" applyAlignment="1">
      <alignment horizontal="left" vertical="center" wrapText="1"/>
    </xf>
    <xf numFmtId="0" fontId="47" fillId="0" borderId="0" xfId="44" applyFont="1"/>
    <xf numFmtId="0" fontId="42" fillId="0" borderId="25" xfId="44" applyFont="1" applyBorder="1" applyAlignment="1">
      <alignment horizontal="left" vertical="center" wrapText="1"/>
    </xf>
    <xf numFmtId="0" fontId="43" fillId="0" borderId="0" xfId="44" applyFont="1" applyBorder="1" applyAlignment="1">
      <alignment horizontal="left" vertical="center" wrapText="1"/>
    </xf>
    <xf numFmtId="0" fontId="42" fillId="0" borderId="0" xfId="44" applyFont="1" applyFill="1" applyBorder="1" applyAlignment="1">
      <alignment horizontal="left" vertical="center" wrapText="1"/>
    </xf>
    <xf numFmtId="0" fontId="7" fillId="0" borderId="0" xfId="80" applyFont="1" applyFill="1" applyBorder="1" applyAlignment="1">
      <alignment horizontal="center" vertical="center"/>
    </xf>
    <xf numFmtId="0" fontId="44" fillId="28" borderId="0" xfId="59" applyFont="1" applyFill="1" applyBorder="1" applyAlignment="1">
      <alignment horizontal="left" vertical="center"/>
    </xf>
    <xf numFmtId="0" fontId="44" fillId="28" borderId="45" xfId="59" applyFont="1" applyFill="1" applyBorder="1" applyAlignment="1">
      <alignment horizontal="left" vertical="center"/>
    </xf>
    <xf numFmtId="0" fontId="48" fillId="0" borderId="0" xfId="59" applyFont="1" applyBorder="1" applyAlignment="1">
      <alignment horizontal="left"/>
    </xf>
    <xf numFmtId="0" fontId="48" fillId="0" borderId="0" xfId="59" applyFont="1" applyBorder="1" applyAlignment="1">
      <alignment horizontal="left" vertical="center" wrapText="1"/>
    </xf>
    <xf numFmtId="0" fontId="14" fillId="0" borderId="0" xfId="57" applyFont="1" applyBorder="1" applyAlignment="1">
      <alignment horizontal="center" vertical="center" wrapText="1"/>
    </xf>
    <xf numFmtId="0" fontId="18" fillId="26" borderId="0" xfId="57" applyFont="1" applyFill="1" applyAlignment="1">
      <alignment horizontal="left" vertical="center"/>
    </xf>
    <xf numFmtId="0" fontId="18" fillId="25" borderId="0" xfId="57" applyFont="1" applyFill="1" applyAlignment="1">
      <alignment horizontal="left" vertical="center"/>
    </xf>
    <xf numFmtId="0" fontId="6" fillId="0" borderId="0" xfId="57" applyAlignment="1">
      <alignment horizontal="center"/>
    </xf>
    <xf numFmtId="0" fontId="42" fillId="0" borderId="25" xfId="57" applyFont="1" applyBorder="1" applyAlignment="1">
      <alignment horizontal="left" vertical="center" wrapText="1"/>
    </xf>
    <xf numFmtId="0" fontId="42" fillId="0" borderId="0" xfId="57" applyFont="1" applyBorder="1" applyAlignment="1">
      <alignment horizontal="left" vertical="center" wrapText="1"/>
    </xf>
  </cellXfs>
  <cellStyles count="238">
    <cellStyle name="100" xfId="1"/>
    <cellStyle name="20% - Акцент1 2" xfId="2"/>
    <cellStyle name="20% - Акцент1 2 2" xfId="97"/>
    <cellStyle name="20% - Акцент1 2 3" xfId="182"/>
    <cellStyle name="20% - Акцент1 3" xfId="98"/>
    <cellStyle name="20% - Акцент2 2" xfId="3"/>
    <cellStyle name="20% - Акцент2 2 2" xfId="99"/>
    <cellStyle name="20% - Акцент2 2 3" xfId="183"/>
    <cellStyle name="20% - Акцент2 3" xfId="100"/>
    <cellStyle name="20% - Акцент3 2" xfId="4"/>
    <cellStyle name="20% - Акцент3 2 2" xfId="101"/>
    <cellStyle name="20% - Акцент3 2 3" xfId="184"/>
    <cellStyle name="20% - Акцент3 3" xfId="102"/>
    <cellStyle name="20% - Акцент4 2" xfId="5"/>
    <cellStyle name="20% - Акцент4 2 2" xfId="103"/>
    <cellStyle name="20% - Акцент4 2 3" xfId="185"/>
    <cellStyle name="20% - Акцент4 3" xfId="104"/>
    <cellStyle name="20% - Акцент5 2" xfId="6"/>
    <cellStyle name="20% - Акцент5 2 2" xfId="105"/>
    <cellStyle name="20% - Акцент5 2 3" xfId="186"/>
    <cellStyle name="20% - Акцент5 3" xfId="106"/>
    <cellStyle name="20% - Акцент6 2" xfId="7"/>
    <cellStyle name="20% - Акцент6 2 2" xfId="107"/>
    <cellStyle name="20% - Акцент6 2 3" xfId="187"/>
    <cellStyle name="20% - Акцент6 3" xfId="108"/>
    <cellStyle name="40% - Акцент1 2" xfId="8"/>
    <cellStyle name="40% - Акцент1 2 2" xfId="109"/>
    <cellStyle name="40% - Акцент1 2 3" xfId="188"/>
    <cellStyle name="40% - Акцент1 3" xfId="110"/>
    <cellStyle name="40% - Акцент2 2" xfId="9"/>
    <cellStyle name="40% - Акцент2 2 2" xfId="111"/>
    <cellStyle name="40% - Акцент2 2 3" xfId="189"/>
    <cellStyle name="40% - Акцент2 3" xfId="112"/>
    <cellStyle name="40% - Акцент3 2" xfId="10"/>
    <cellStyle name="40% - Акцент3 2 2" xfId="113"/>
    <cellStyle name="40% - Акцент3 2 3" xfId="190"/>
    <cellStyle name="40% - Акцент3 3" xfId="114"/>
    <cellStyle name="40% - Акцент4 2" xfId="11"/>
    <cellStyle name="40% - Акцент4 2 2" xfId="115"/>
    <cellStyle name="40% - Акцент4 2 3" xfId="191"/>
    <cellStyle name="40% - Акцент4 3" xfId="116"/>
    <cellStyle name="40% - Акцент5 2" xfId="12"/>
    <cellStyle name="40% - Акцент5 2 2" xfId="117"/>
    <cellStyle name="40% - Акцент5 2 3" xfId="192"/>
    <cellStyle name="40% - Акцент5 3" xfId="118"/>
    <cellStyle name="40% - Акцент6 2" xfId="13"/>
    <cellStyle name="40% - Акцент6 2 2" xfId="119"/>
    <cellStyle name="40% - Акцент6 2 3" xfId="193"/>
    <cellStyle name="40% - Акцент6 3" xfId="120"/>
    <cellStyle name="60% - Акцент1 2" xfId="14"/>
    <cellStyle name="60% - Акцент1 2 2" xfId="121"/>
    <cellStyle name="60% - Акцент1 2 3" xfId="194"/>
    <cellStyle name="60% - Акцент1 3" xfId="122"/>
    <cellStyle name="60% - Акцент2 2" xfId="15"/>
    <cellStyle name="60% - Акцент2 2 2" xfId="123"/>
    <cellStyle name="60% - Акцент2 2 3" xfId="195"/>
    <cellStyle name="60% - Акцент2 3" xfId="124"/>
    <cellStyle name="60% - Акцент3 2" xfId="16"/>
    <cellStyle name="60% - Акцент3 2 2" xfId="125"/>
    <cellStyle name="60% - Акцент3 2 3" xfId="196"/>
    <cellStyle name="60% - Акцент3 3" xfId="126"/>
    <cellStyle name="60% - Акцент4 2" xfId="17"/>
    <cellStyle name="60% - Акцент4 2 2" xfId="127"/>
    <cellStyle name="60% - Акцент4 2 3" xfId="197"/>
    <cellStyle name="60% - Акцент4 3" xfId="128"/>
    <cellStyle name="60% - Акцент5 2" xfId="18"/>
    <cellStyle name="60% - Акцент5 2 2" xfId="129"/>
    <cellStyle name="60% - Акцент5 2 3" xfId="198"/>
    <cellStyle name="60% - Акцент5 3" xfId="130"/>
    <cellStyle name="60% - Акцент6 2" xfId="19"/>
    <cellStyle name="60% - Акцент6 2 2" xfId="131"/>
    <cellStyle name="60% - Акцент6 2 3" xfId="199"/>
    <cellStyle name="60% - Акцент6 3" xfId="132"/>
    <cellStyle name="Comma [0]" xfId="20"/>
    <cellStyle name="Comma [0] 2" xfId="200"/>
    <cellStyle name="Currency [0]" xfId="21"/>
    <cellStyle name="Currency [0] 2" xfId="201"/>
    <cellStyle name="Hyperlink" xfId="31" builtinId="8"/>
    <cellStyle name="Hyperlink 2" xfId="211"/>
    <cellStyle name="Normal" xfId="0" builtinId="0"/>
    <cellStyle name="Normal 2" xfId="133"/>
    <cellStyle name="Normal 3" xfId="181"/>
    <cellStyle name="Normal 4" xfId="86"/>
    <cellStyle name="normální_Bilancování 2005Q4 - final" xfId="96"/>
    <cellStyle name="Percent" xfId="236" builtinId="5"/>
    <cellStyle name="Percent 2" xfId="226"/>
    <cellStyle name="Percent 3" xfId="89"/>
    <cellStyle name="Акцент1 2" xfId="22"/>
    <cellStyle name="Акцент1 2 2" xfId="134"/>
    <cellStyle name="Акцент1 2 3" xfId="202"/>
    <cellStyle name="Акцент1 3" xfId="135"/>
    <cellStyle name="Акцент2 2" xfId="23"/>
    <cellStyle name="Акцент2 2 2" xfId="136"/>
    <cellStyle name="Акцент2 2 3" xfId="203"/>
    <cellStyle name="Акцент2 3" xfId="137"/>
    <cellStyle name="Акцент3 2" xfId="24"/>
    <cellStyle name="Акцент3 2 2" xfId="138"/>
    <cellStyle name="Акцент3 2 3" xfId="204"/>
    <cellStyle name="Акцент3 3" xfId="139"/>
    <cellStyle name="Акцент4 2" xfId="25"/>
    <cellStyle name="Акцент4 2 2" xfId="140"/>
    <cellStyle name="Акцент4 2 3" xfId="205"/>
    <cellStyle name="Акцент4 3" xfId="141"/>
    <cellStyle name="Акцент5 2" xfId="26"/>
    <cellStyle name="Акцент5 2 2" xfId="142"/>
    <cellStyle name="Акцент5 2 3" xfId="206"/>
    <cellStyle name="Акцент5 3" xfId="143"/>
    <cellStyle name="Акцент6 2" xfId="27"/>
    <cellStyle name="Акцент6 2 2" xfId="144"/>
    <cellStyle name="Акцент6 2 3" xfId="207"/>
    <cellStyle name="Акцент6 3" xfId="145"/>
    <cellStyle name="Ввод  2" xfId="28"/>
    <cellStyle name="Ввод  2 2" xfId="146"/>
    <cellStyle name="Ввод  2 3" xfId="208"/>
    <cellStyle name="Ввод  3" xfId="147"/>
    <cellStyle name="Вывод 2" xfId="29"/>
    <cellStyle name="Вывод 2 2" xfId="148"/>
    <cellStyle name="Вывод 2 3" xfId="209"/>
    <cellStyle name="Вывод 3" xfId="149"/>
    <cellStyle name="Вычисление 2" xfId="30"/>
    <cellStyle name="Вычисление 2 2" xfId="150"/>
    <cellStyle name="Вычисление 2 3" xfId="210"/>
    <cellStyle name="Вычисление 3" xfId="151"/>
    <cellStyle name="Гиперссылка 2" xfId="32"/>
    <cellStyle name="Гиперссылка 3" xfId="33"/>
    <cellStyle name="Гиперссылка 4" xfId="79"/>
    <cellStyle name="Заголовки до таблиць в бюлетень" xfId="34"/>
    <cellStyle name="Заголовок 1 2" xfId="35"/>
    <cellStyle name="Заголовок 1 2 2" xfId="152"/>
    <cellStyle name="Заголовок 1 2 3" xfId="212"/>
    <cellStyle name="Заголовок 1 3" xfId="153"/>
    <cellStyle name="Заголовок 2 2" xfId="36"/>
    <cellStyle name="Заголовок 2 2 2" xfId="154"/>
    <cellStyle name="Заголовок 2 2 3" xfId="213"/>
    <cellStyle name="Заголовок 2 3" xfId="155"/>
    <cellStyle name="Заголовок 3 2" xfId="37"/>
    <cellStyle name="Заголовок 3 2 2" xfId="156"/>
    <cellStyle name="Заголовок 3 2 3" xfId="214"/>
    <cellStyle name="Заголовок 3 3" xfId="157"/>
    <cellStyle name="Заголовок 4 2" xfId="38"/>
    <cellStyle name="Заголовок 4 2 2" xfId="158"/>
    <cellStyle name="Заголовок 4 2 3" xfId="215"/>
    <cellStyle name="Заголовок 4 3" xfId="159"/>
    <cellStyle name="Итог 2" xfId="39"/>
    <cellStyle name="Итог 2 2" xfId="160"/>
    <cellStyle name="Итог 2 3" xfId="216"/>
    <cellStyle name="Итог 3" xfId="161"/>
    <cellStyle name="Контрольная ячейка 2" xfId="40"/>
    <cellStyle name="Контрольная ячейка 2 2" xfId="162"/>
    <cellStyle name="Контрольная ячейка 2 3" xfId="217"/>
    <cellStyle name="Контрольная ячейка 3" xfId="163"/>
    <cellStyle name="Название 2" xfId="41"/>
    <cellStyle name="Нейтральный 2" xfId="42"/>
    <cellStyle name="Нейтральный 2 2" xfId="164"/>
    <cellStyle name="Нейтральный 2 3" xfId="218"/>
    <cellStyle name="Нейтральный 3" xfId="165"/>
    <cellStyle name="Обычный 2" xfId="43"/>
    <cellStyle name="Обычный 2 2" xfId="44"/>
    <cellStyle name="Обычный 2 3" xfId="45"/>
    <cellStyle name="Обычный 2 4" xfId="46"/>
    <cellStyle name="Обычный 2 5" xfId="47"/>
    <cellStyle name="Обычный 2 5 2" xfId="76"/>
    <cellStyle name="Обычный 2 5 2 2" xfId="231"/>
    <cellStyle name="Обычный 2 5 2 3" xfId="90"/>
    <cellStyle name="Обычный 2 5 3" xfId="80"/>
    <cellStyle name="Обычный 2 5 3 2" xfId="232"/>
    <cellStyle name="Обычный 2 5 3 3" xfId="91"/>
    <cellStyle name="Обычный 2 5 4" xfId="220"/>
    <cellStyle name="Обычный 2 5 5" xfId="87"/>
    <cellStyle name="Обычный 2 6" xfId="166"/>
    <cellStyle name="Обычный 2 7" xfId="219"/>
    <cellStyle name="Обычный 2 8" xfId="180"/>
    <cellStyle name="Обычный 2_2013_PR" xfId="48"/>
    <cellStyle name="Обычный 3" xfId="49"/>
    <cellStyle name="Обычный 3 2" xfId="167"/>
    <cellStyle name="Обычный 3 3" xfId="221"/>
    <cellStyle name="Обычный 4" xfId="50"/>
    <cellStyle name="Обычный 5" xfId="51"/>
    <cellStyle name="Обычный 5 2" xfId="52"/>
    <cellStyle name="Обычный 5 2 2" xfId="77"/>
    <cellStyle name="Обычный 5_РОБОЧИЙ_Q4_2013" xfId="81"/>
    <cellStyle name="Обычный 6" xfId="53"/>
    <cellStyle name="Обычный 7" xfId="54"/>
    <cellStyle name="Обычный 7 2" xfId="55"/>
    <cellStyle name="Обычный 7 2 2" xfId="83"/>
    <cellStyle name="Обычный 7 2 2 2" xfId="234"/>
    <cellStyle name="Обычный 7 2 2 3" xfId="93"/>
    <cellStyle name="Обычный 7 2 3" xfId="222"/>
    <cellStyle name="Обычный 7 2 4" xfId="88"/>
    <cellStyle name="Обычный 7 3" xfId="82"/>
    <cellStyle name="Обычный 7 3 2" xfId="233"/>
    <cellStyle name="Обычный 7 3 3" xfId="92"/>
    <cellStyle name="Обычный 8" xfId="56"/>
    <cellStyle name="Обычный_Q1 2010" xfId="57"/>
    <cellStyle name="Обычный_Q1 2010 2" xfId="58"/>
    <cellStyle name="Обычный_Q1 2011" xfId="95"/>
    <cellStyle name="Обычный_Аналіз_3q_09" xfId="59"/>
    <cellStyle name="Обычный_Аналіз_3q_09 2" xfId="237"/>
    <cellStyle name="Обычный_Исходники_Q4_2011" xfId="60"/>
    <cellStyle name="Обычный_Книга1" xfId="61"/>
    <cellStyle name="Плохой 2" xfId="62"/>
    <cellStyle name="Плохой 2 2" xfId="168"/>
    <cellStyle name="Плохой 2 3" xfId="223"/>
    <cellStyle name="Плохой 3" xfId="169"/>
    <cellStyle name="Пояснение 2" xfId="63"/>
    <cellStyle name="Пояснение 2 2" xfId="170"/>
    <cellStyle name="Пояснение 2 3" xfId="224"/>
    <cellStyle name="Пояснение 3" xfId="171"/>
    <cellStyle name="Примечание 2" xfId="64"/>
    <cellStyle name="Примечание 2 2" xfId="172"/>
    <cellStyle name="Примечание 2 3" xfId="225"/>
    <cellStyle name="Примечание 3" xfId="173"/>
    <cellStyle name="Процентный 2" xfId="65"/>
    <cellStyle name="Процентный 2 2" xfId="66"/>
    <cellStyle name="Процентный 2 3" xfId="78"/>
    <cellStyle name="Процентный 3" xfId="67"/>
    <cellStyle name="Процентный 4" xfId="68"/>
    <cellStyle name="Процентный 4 2" xfId="84"/>
    <cellStyle name="Связанная ячейка 2" xfId="69"/>
    <cellStyle name="Связанная ячейка 2 2" xfId="174"/>
    <cellStyle name="Связанная ячейка 2 3" xfId="227"/>
    <cellStyle name="Связанная ячейка 3" xfId="175"/>
    <cellStyle name="Текст предупреждения 2" xfId="70"/>
    <cellStyle name="Текст предупреждения 2 2" xfId="176"/>
    <cellStyle name="Текст предупреждения 2 3" xfId="228"/>
    <cellStyle name="Текст предупреждения 3" xfId="177"/>
    <cellStyle name="Тысячи [0]_MM95 (3)" xfId="71"/>
    <cellStyle name="Тысячи_MM95 (3)" xfId="72"/>
    <cellStyle name="Финансовый 2" xfId="73"/>
    <cellStyle name="Финансовый 2 2" xfId="85"/>
    <cellStyle name="Финансовый 2 2 2" xfId="235"/>
    <cellStyle name="Финансовый 2 2 3" xfId="94"/>
    <cellStyle name="Финансовый 2 3" xfId="229"/>
    <cellStyle name="Хороший 2" xfId="74"/>
    <cellStyle name="Хороший 2 2" xfId="178"/>
    <cellStyle name="Хороший 2 3" xfId="230"/>
    <cellStyle name="Хороший 3" xfId="179"/>
    <cellStyle name="Шапка" xfId="75"/>
  </cellStyles>
  <dxfs count="12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58AA54"/>
      <color rgb="FF9CD816"/>
      <color rgb="FF5877B0"/>
      <color rgb="FF03B921"/>
      <color rgb="FF38B64A"/>
      <color rgb="FF8FC850"/>
      <color rgb="FF90BA44"/>
      <color rgb="FF6FCC22"/>
      <color rgb="FF8CAB53"/>
      <color rgb="FF5EC55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1944065442946634"/>
          <c:y val="2.1671608075674149E-2"/>
          <c:w val="0.65682178827034554"/>
          <c:h val="0.85654184908575848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'Індекси світу та України'!$K$2</c:f>
              <c:strCache>
                <c:ptCount val="1"/>
                <c:pt idx="0">
                  <c:v>З початку 2022 року</c:v>
                </c:pt>
              </c:strCache>
            </c:strRef>
          </c:tx>
          <c:spPr>
            <a:solidFill>
              <a:srgbClr val="00B0F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Pt>
            <c:idx val="3"/>
            <c:invertIfNegative val="0"/>
            <c:bubble3D val="0"/>
          </c:dPt>
          <c:dPt>
            <c:idx val="4"/>
            <c:invertIfNegative val="0"/>
            <c:bubble3D val="0"/>
          </c:dPt>
          <c:dPt>
            <c:idx val="5"/>
            <c:invertIfNegative val="0"/>
            <c:bubble3D val="0"/>
          </c:dPt>
          <c:dPt>
            <c:idx val="6"/>
            <c:invertIfNegative val="0"/>
            <c:bubble3D val="0"/>
          </c:dPt>
          <c:dPt>
            <c:idx val="8"/>
            <c:invertIfNegative val="0"/>
            <c:bubble3D val="0"/>
            <c:spPr>
              <a:solidFill>
                <a:srgbClr val="FFC000"/>
              </a:solidFill>
              <a:ln w="25400">
                <a:noFill/>
              </a:ln>
            </c:spPr>
          </c:dPt>
          <c:dPt>
            <c:idx val="9"/>
            <c:invertIfNegative val="0"/>
            <c:bubble3D val="0"/>
          </c:dPt>
          <c:dPt>
            <c:idx val="11"/>
            <c:invertIfNegative val="0"/>
            <c:bubble3D val="0"/>
          </c:dPt>
          <c:dPt>
            <c:idx val="12"/>
            <c:invertIfNegative val="0"/>
            <c:bubble3D val="0"/>
          </c:dPt>
          <c:dPt>
            <c:idx val="14"/>
            <c:invertIfNegative val="0"/>
            <c:bubble3D val="0"/>
          </c:dPt>
          <c:dPt>
            <c:idx val="15"/>
            <c:invertIfNegative val="0"/>
            <c:bubble3D val="0"/>
          </c:dPt>
          <c:dPt>
            <c:idx val="16"/>
            <c:invertIfNegative val="0"/>
            <c:bubble3D val="0"/>
          </c:dPt>
          <c:dPt>
            <c:idx val="17"/>
            <c:invertIfNegative val="0"/>
            <c:bubble3D val="0"/>
          </c:dPt>
          <c:dLbls>
            <c:dLbl>
              <c:idx val="0"/>
              <c:layout>
                <c:manualLayout>
                  <c:x val="-9.4501040157637922E-3"/>
                  <c:y val="-1.0396715903095015E-4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B0F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3350334899391234E-3"/>
                  <c:y val="5.5570772897238141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B0F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4.9620830828202625E-4"/>
                  <c:y val="2.957549844612194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2386487674388943E-3"/>
                  <c:y val="3.2309375319669849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B0F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4.3656141556847952E-3"/>
                  <c:y val="5.4676754073386478E-4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B0F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3715494574698391E-3"/>
                  <c:y val="2.957448085616145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2769633761099027E-3"/>
                  <c:y val="2.6841699912331205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B0F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4.994160873091371E-3"/>
                  <c:y val="2.8731186504585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1.899017146480154E-3"/>
                  <c:y val="5.4989483802457854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1" i="0" u="none" strike="noStrike" baseline="0">
                      <a:solidFill>
                        <a:srgbClr val="FFC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1.6384161461657535E-3"/>
                  <c:y val="5.368339982466191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4.941743515231114E-3"/>
                  <c:y val="5.3024270001804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1.2681551394086853E-3"/>
                  <c:y val="2.2847147720648646E-4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B0F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-1.8988796138376144E-3"/>
                  <c:y val="1.3061551610877507E-4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1" i="0" u="none" strike="noStrike" baseline="0">
                      <a:solidFill>
                        <a:srgbClr val="FFC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-2.1826759940640024E-3"/>
                  <c:y val="-3.100322015858160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-4.3657101894568817E-3"/>
                  <c:y val="8.0525099736993618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B0F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-2.1828454473234705E-3"/>
                  <c:y val="5.4989468095139821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B0F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"/>
              <c:layout>
                <c:manualLayout>
                  <c:x val="-6.6066224311348704E-3"/>
                  <c:y val="2.684169991233120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7"/>
              <c:layout>
                <c:manualLayout>
                  <c:x val="8.5000900562611306E-4"/>
                  <c:y val="2.814721530623104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00B0F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'Індекси світу та України'!$J$3:$J$18</c:f>
              <c:strCache>
                <c:ptCount val="16"/>
                <c:pt idx="0">
                  <c:v>WSE WIG 20 (Польща)</c:v>
                </c:pt>
                <c:pt idx="1">
                  <c:v>HANG SENG (Гонконг)</c:v>
                </c:pt>
                <c:pt idx="2">
                  <c:v>S&amp;P 500 (США)</c:v>
                </c:pt>
                <c:pt idx="3">
                  <c:v>DAX (ФРН)</c:v>
                </c:pt>
                <c:pt idx="4">
                  <c:v>DJIA (США)</c:v>
                </c:pt>
                <c:pt idx="5">
                  <c:v>CAC 40 (Франція)</c:v>
                </c:pt>
                <c:pt idx="6">
                  <c:v>SHANGHAI SE COMPOSITE (Китай)</c:v>
                </c:pt>
                <c:pt idx="7">
                  <c:v>FTSE/JSE Africa All-Share Index (ПАР)</c:v>
                </c:pt>
                <c:pt idx="8">
                  <c:v>УБ (Україна)</c:v>
                </c:pt>
                <c:pt idx="9">
                  <c:v>NIKKEI 225 (Японія)</c:v>
                </c:pt>
                <c:pt idx="10">
                  <c:v>FTSE 100 (Великобританія)</c:v>
                </c:pt>
                <c:pt idx="11">
                  <c:v>S&amp;P BSE SENSEX Index (Індія)</c:v>
                </c:pt>
                <c:pt idx="12">
                  <c:v>ПФТС (Україна)</c:v>
                </c:pt>
                <c:pt idx="13">
                  <c:v>Ibovespa Sao Paulo SE Index (Бразилія)</c:v>
                </c:pt>
                <c:pt idx="14">
                  <c:v>Cyprus SE General Index (Кіпр)</c:v>
                </c:pt>
                <c:pt idx="15">
                  <c:v>BIST 100 National Index (Туреччина)</c:v>
                </c:pt>
              </c:strCache>
            </c:strRef>
          </c:cat>
          <c:val>
            <c:numRef>
              <c:f>'Індекси світу та України'!$K$3:$K$18</c:f>
              <c:numCache>
                <c:formatCode>0.0%</c:formatCode>
                <c:ptCount val="16"/>
                <c:pt idx="0">
                  <c:v>-0.39216646374816932</c:v>
                </c:pt>
                <c:pt idx="1">
                  <c:v>-0.2548103778079015</c:v>
                </c:pt>
                <c:pt idx="2">
                  <c:v>-0.24967093767590964</c:v>
                </c:pt>
                <c:pt idx="3">
                  <c:v>-0.2373643834443615</c:v>
                </c:pt>
                <c:pt idx="4">
                  <c:v>-0.21079600902025608</c:v>
                </c:pt>
                <c:pt idx="5">
                  <c:v>-0.19668824225627779</c:v>
                </c:pt>
                <c:pt idx="6">
                  <c:v>-0.16434616585479078</c:v>
                </c:pt>
                <c:pt idx="7">
                  <c:v>-0.1354375609403361</c:v>
                </c:pt>
                <c:pt idx="8">
                  <c:v>-0.12391844624447723</c:v>
                </c:pt>
                <c:pt idx="9">
                  <c:v>-9.9143121405432355E-2</c:v>
                </c:pt>
                <c:pt idx="10">
                  <c:v>-6.8782832928768189E-2</c:v>
                </c:pt>
                <c:pt idx="11">
                  <c:v>-1.4194777269542214E-2</c:v>
                </c:pt>
                <c:pt idx="12">
                  <c:v>-6.82006602569174E-3</c:v>
                </c:pt>
                <c:pt idx="13">
                  <c:v>4.9744596672239183E-2</c:v>
                </c:pt>
                <c:pt idx="14">
                  <c:v>7.3550830177687043E-2</c:v>
                </c:pt>
                <c:pt idx="15">
                  <c:v>0.71183484509999162</c:v>
                </c:pt>
              </c:numCache>
            </c:numRef>
          </c:val>
        </c:ser>
        <c:ser>
          <c:idx val="0"/>
          <c:order val="1"/>
          <c:tx>
            <c:strRef>
              <c:f>'Індекси світу та України'!$L$2</c:f>
              <c:strCache>
                <c:ptCount val="1"/>
                <c:pt idx="0">
                  <c:v>Рік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Pt>
            <c:idx val="4"/>
            <c:invertIfNegative val="0"/>
            <c:bubble3D val="0"/>
          </c:dPt>
          <c:dPt>
            <c:idx val="5"/>
            <c:invertIfNegative val="0"/>
            <c:bubble3D val="0"/>
          </c:dPt>
          <c:dPt>
            <c:idx val="6"/>
            <c:invertIfNegative val="0"/>
            <c:bubble3D val="0"/>
          </c:dPt>
          <c:dPt>
            <c:idx val="8"/>
            <c:invertIfNegative val="0"/>
            <c:bubble3D val="0"/>
            <c:spPr>
              <a:solidFill>
                <a:schemeClr val="accent6"/>
              </a:solidFill>
            </c:spPr>
          </c:dPt>
          <c:dPt>
            <c:idx val="9"/>
            <c:invertIfNegative val="0"/>
            <c:bubble3D val="0"/>
          </c:dPt>
          <c:dPt>
            <c:idx val="12"/>
            <c:invertIfNegative val="0"/>
            <c:bubble3D val="0"/>
          </c:dPt>
          <c:dPt>
            <c:idx val="15"/>
            <c:invertIfNegative val="0"/>
            <c:bubble3D val="0"/>
          </c:dPt>
          <c:dPt>
            <c:idx val="16"/>
            <c:invertIfNegative val="0"/>
            <c:bubble3D val="0"/>
          </c:dPt>
          <c:dPt>
            <c:idx val="17"/>
            <c:invertIfNegative val="0"/>
            <c:bubble3D val="0"/>
          </c:dPt>
          <c:dLbls>
            <c:dLbl>
              <c:idx val="15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1">
                      <a:solidFill>
                        <a:srgbClr val="002060"/>
                      </a:solidFill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'Індекси світу та України'!$J$3:$J$18</c:f>
              <c:strCache>
                <c:ptCount val="16"/>
                <c:pt idx="0">
                  <c:v>WSE WIG 20 (Польща)</c:v>
                </c:pt>
                <c:pt idx="1">
                  <c:v>HANG SENG (Гонконг)</c:v>
                </c:pt>
                <c:pt idx="2">
                  <c:v>S&amp;P 500 (США)</c:v>
                </c:pt>
                <c:pt idx="3">
                  <c:v>DAX (ФРН)</c:v>
                </c:pt>
                <c:pt idx="4">
                  <c:v>DJIA (США)</c:v>
                </c:pt>
                <c:pt idx="5">
                  <c:v>CAC 40 (Франція)</c:v>
                </c:pt>
                <c:pt idx="6">
                  <c:v>SHANGHAI SE COMPOSITE (Китай)</c:v>
                </c:pt>
                <c:pt idx="7">
                  <c:v>FTSE/JSE Africa All-Share Index (ПАР)</c:v>
                </c:pt>
                <c:pt idx="8">
                  <c:v>УБ (Україна)</c:v>
                </c:pt>
                <c:pt idx="9">
                  <c:v>NIKKEI 225 (Японія)</c:v>
                </c:pt>
                <c:pt idx="10">
                  <c:v>FTSE 100 (Великобританія)</c:v>
                </c:pt>
                <c:pt idx="11">
                  <c:v>S&amp;P BSE SENSEX Index (Індія)</c:v>
                </c:pt>
                <c:pt idx="12">
                  <c:v>ПФТС (Україна)</c:v>
                </c:pt>
                <c:pt idx="13">
                  <c:v>Ibovespa Sao Paulo SE Index (Бразилія)</c:v>
                </c:pt>
                <c:pt idx="14">
                  <c:v>Cyprus SE General Index (Кіпр)</c:v>
                </c:pt>
                <c:pt idx="15">
                  <c:v>BIST 100 National Index (Туреччина)</c:v>
                </c:pt>
              </c:strCache>
            </c:strRef>
          </c:cat>
          <c:val>
            <c:numRef>
              <c:f>'Індекси світу та України'!$L$3:$L$18</c:f>
              <c:numCache>
                <c:formatCode>0.0%</c:formatCode>
                <c:ptCount val="16"/>
                <c:pt idx="0">
                  <c:v>-0.40357704011184736</c:v>
                </c:pt>
                <c:pt idx="1">
                  <c:v>-0.29919098749818918</c:v>
                </c:pt>
                <c:pt idx="2">
                  <c:v>-0.16759449709114715</c:v>
                </c:pt>
                <c:pt idx="3">
                  <c:v>-0.20617219798056308</c:v>
                </c:pt>
                <c:pt idx="4">
                  <c:v>-0.15123573155828285</c:v>
                </c:pt>
                <c:pt idx="5">
                  <c:v>-0.11620687698331755</c:v>
                </c:pt>
                <c:pt idx="6">
                  <c:v>-0.15239744743103611</c:v>
                </c:pt>
                <c:pt idx="7">
                  <c:v>-8.6400856728119368E-3</c:v>
                </c:pt>
                <c:pt idx="8">
                  <c:v>-0.16889609291004248</c:v>
                </c:pt>
                <c:pt idx="9">
                  <c:v>-0.11935933800206844</c:v>
                </c:pt>
                <c:pt idx="10">
                  <c:v>-2.7180155847381315E-2</c:v>
                </c:pt>
                <c:pt idx="11">
                  <c:v>-2.8742510108858421E-2</c:v>
                </c:pt>
                <c:pt idx="12">
                  <c:v>-1.3388402583199954E-2</c:v>
                </c:pt>
                <c:pt idx="13">
                  <c:v>-8.490878012166414E-3</c:v>
                </c:pt>
                <c:pt idx="14">
                  <c:v>0.10080645161290325</c:v>
                </c:pt>
                <c:pt idx="15">
                  <c:v>1.2611011170443471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overlap val="-20"/>
        <c:axId val="737671024"/>
        <c:axId val="737677552"/>
      </c:barChart>
      <c:catAx>
        <c:axId val="737671024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ysClr val="windowText" lastClr="000000"/>
                </a:solidFill>
                <a:latin typeface="Arial Cyr"/>
                <a:ea typeface="Arial Cyr"/>
                <a:cs typeface="Arial Cyr"/>
              </a:defRPr>
            </a:pPr>
            <a:endParaRPr lang="uk-UA"/>
          </a:p>
        </c:txPr>
        <c:crossAx val="737677552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737677552"/>
        <c:scaling>
          <c:orientation val="minMax"/>
          <c:max val="0.9"/>
          <c:min val="-0.60000000000000009"/>
        </c:scaling>
        <c:delete val="0"/>
        <c:axPos val="b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Arial Cyr"/>
                <a:ea typeface="Arial Cyr"/>
                <a:cs typeface="Arial Cyr"/>
              </a:defRPr>
            </a:pPr>
            <a:endParaRPr lang="uk-UA"/>
          </a:p>
        </c:txPr>
        <c:crossAx val="737671024"/>
        <c:crosses val="autoZero"/>
        <c:crossBetween val="between"/>
        <c:majorUnit val="0.15000000000000002"/>
        <c:minorUnit val="0.02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233339744118105"/>
          <c:y val="0.94579403807791618"/>
          <c:w val="0.35739893092532049"/>
          <c:h val="5.420586201745778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333333"/>
              </a:solidFill>
              <a:latin typeface="Arial Cyr"/>
              <a:ea typeface="Arial Cyr"/>
              <a:cs typeface="Arial Cyr"/>
            </a:defRPr>
          </a:pPr>
          <a:endParaRPr lang="uk-UA"/>
        </a:p>
      </c:txPr>
    </c:legend>
    <c:plotVisOnly val="1"/>
    <c:dispBlanksAs val="gap"/>
    <c:showDLblsOverMax val="0"/>
  </c:chart>
  <c:spPr>
    <a:solidFill>
      <a:schemeClr val="bg1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uk-UA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b="1"/>
            </a:pPr>
            <a:r>
              <a:rPr lang="uk-UA" b="1"/>
              <a:t>Кількість КУА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2870004467596111"/>
          <c:y val="0.1830032764775959"/>
          <c:w val="0.60392486378437626"/>
          <c:h val="0.67240287950555733"/>
        </c:manualLayout>
      </c:layout>
      <c:pieChart>
        <c:varyColors val="1"/>
        <c:ser>
          <c:idx val="0"/>
          <c:order val="0"/>
          <c:explosion val="14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Lbls>
            <c:dLbl>
              <c:idx val="0"/>
              <c:layout>
                <c:manualLayout>
                  <c:x val="-6.8709571327707553E-2"/>
                  <c:y val="0.1193496442104047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9617330994576503E-2"/>
                  <c:y val="-3.1891565872379764E-4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20273628803031896"/>
                  <c:y val="-6.2693422103090937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0.2171430625966275"/>
                  <c:y val="0.1111114555786693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6057730932617612"/>
                  <c:y val="-5.3409157188684747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Mode val="edge"/>
                  <c:yMode val="edge"/>
                  <c:x val="0.36590106767291458"/>
                  <c:y val="0.6474586987862466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Mode val="edge"/>
                  <c:yMode val="edge"/>
                  <c:x val="0.33524966933382222"/>
                  <c:y val="0.5491534513265548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Mode val="edge"/>
                  <c:yMode val="edge"/>
                  <c:x val="0.30651398339092317"/>
                  <c:y val="0.65423837102484605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multiLvlStrRef>
              <c:f>'КУА-АНПФ &amp; ІСІ-НПФ-СК в упр-ні'!$C$2:$D$2</c:f>
            </c:multiLvlStrRef>
          </c:cat>
          <c:val>
            <c:numRef>
              <c:f>'КУА-АНПФ &amp; ІСІ-НПФ-СК в упр-ні'!$C$14:$D$14</c:f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151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 alignWithMargins="0"/>
    <c:pageMargins b="1" l="0.75" r="0.75" t="1" header="0.5" footer="0.5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0567028378164914E-2"/>
          <c:y val="1.7920436993764652E-2"/>
          <c:w val="0.92430557815785241"/>
          <c:h val="0.5254920356055585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'КУА-АНПФ &amp; ІСІ-НПФ-СК в упр-ні'!$B$2</c:f>
              <c:strCache>
                <c:ptCount val="1"/>
                <c:pt idx="0">
                  <c:v>Кількість КУА (усіх)</c:v>
                </c:pt>
              </c:strCache>
            </c:strRef>
          </c:tx>
          <c:spPr>
            <a:solidFill>
              <a:srgbClr val="000080"/>
            </a:solidFill>
            <a:ln w="25400">
              <a:noFill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'КУА-АНПФ &amp; ІСІ-НПФ-СК в упр-ні'!$A$3:$A$14</c:f>
              <c:strCache>
                <c:ptCount val="3"/>
                <c:pt idx="0">
                  <c:v>30.09.2021</c:v>
                </c:pt>
                <c:pt idx="1">
                  <c:v>31.12.2021</c:v>
                </c:pt>
                <c:pt idx="2">
                  <c:v>30.09.2022</c:v>
                </c:pt>
              </c:strCache>
            </c:strRef>
          </c:cat>
          <c:val>
            <c:numRef>
              <c:f>'КУА-АНПФ &amp; ІСІ-НПФ-СК в упр-ні'!$B$3:$B$14</c:f>
              <c:numCache>
                <c:formatCode>General</c:formatCode>
                <c:ptCount val="3"/>
                <c:pt idx="0">
                  <c:v>313</c:v>
                </c:pt>
                <c:pt idx="1">
                  <c:v>313</c:v>
                </c:pt>
                <c:pt idx="2">
                  <c:v>308</c:v>
                </c:pt>
              </c:numCache>
            </c:numRef>
          </c:val>
        </c:ser>
        <c:ser>
          <c:idx val="4"/>
          <c:order val="1"/>
          <c:tx>
            <c:strRef>
              <c:f>'КУА-АНПФ &amp; ІСІ-НПФ-СК в упр-ні'!$C$2</c:f>
              <c:strCache>
                <c:ptCount val="1"/>
                <c:pt idx="0">
                  <c:v>Кількість КУА з ІСІ в управлінні</c:v>
                </c:pt>
              </c:strCache>
            </c:strRef>
          </c:tx>
          <c:invertIfNegative val="0"/>
          <c:cat>
            <c:strRef>
              <c:f>'КУА-АНПФ &amp; ІСІ-НПФ-СК в упр-ні'!$A$3:$A$14</c:f>
              <c:strCache>
                <c:ptCount val="3"/>
                <c:pt idx="0">
                  <c:v>30.09.2021</c:v>
                </c:pt>
                <c:pt idx="1">
                  <c:v>31.12.2021</c:v>
                </c:pt>
                <c:pt idx="2">
                  <c:v>30.09.2022</c:v>
                </c:pt>
              </c:strCache>
            </c:strRef>
          </c:cat>
          <c:val>
            <c:numRef>
              <c:f>'КУА-АНПФ &amp; ІСІ-НПФ-СК в упр-ні'!$C$3:$C$14</c:f>
            </c:numRef>
          </c:val>
        </c:ser>
        <c:ser>
          <c:idx val="2"/>
          <c:order val="3"/>
          <c:tx>
            <c:strRef>
              <c:f>'КУА-АНПФ &amp; ІСІ-НПФ-СК в упр-ні'!$G$2</c:f>
              <c:strCache>
                <c:ptCount val="1"/>
                <c:pt idx="0">
                  <c:v>Кількість ІСІ в управлінні </c:v>
                </c:pt>
              </c:strCache>
            </c:strRef>
          </c:tx>
          <c:spPr>
            <a:solidFill>
              <a:srgbClr val="008080"/>
            </a:solidFill>
            <a:ln w="25400">
              <a:noFill/>
            </a:ln>
          </c:spPr>
          <c:invertIfNegative val="0"/>
          <c:cat>
            <c:strRef>
              <c:f>'КУА-АНПФ &amp; ІСІ-НПФ-СК в упр-ні'!$A$3:$A$14</c:f>
              <c:strCache>
                <c:ptCount val="3"/>
                <c:pt idx="0">
                  <c:v>30.09.2021</c:v>
                </c:pt>
                <c:pt idx="1">
                  <c:v>31.12.2021</c:v>
                </c:pt>
                <c:pt idx="2">
                  <c:v>30.09.2022</c:v>
                </c:pt>
              </c:strCache>
            </c:strRef>
          </c:cat>
          <c:val>
            <c:numRef>
              <c:f>'КУА-АНПФ &amp; ІСІ-НПФ-СК в упр-ні'!$G$3:$G$14</c:f>
            </c:numRef>
          </c:val>
        </c:ser>
        <c:ser>
          <c:idx val="3"/>
          <c:order val="4"/>
          <c:tx>
            <c:strRef>
              <c:f>'КУА-АНПФ &amp; ІСІ-НПФ-СК в упр-ні'!$I$2</c:f>
              <c:strCache>
                <c:ptCount val="1"/>
                <c:pt idx="0">
                  <c:v>Кількість сформованих ІСІ (такі, що досягли нормативу мін. обсягу активів) </c:v>
                </c:pt>
              </c:strCache>
            </c:strRef>
          </c:tx>
          <c:spPr>
            <a:solidFill>
              <a:srgbClr val="33CCCC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1.7805880847812306E-2"/>
                  <c:y val="-3.727320474529439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780588084781229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653403221582570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780588084781229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9077729479798886E-2"/>
                  <c:y val="7.246378878916717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2.03495781117854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1.7805880847812202E-2"/>
                  <c:y val="-3.32121861916926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5.0873945279463701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>
                    <a:solidFill>
                      <a:schemeClr val="accent5">
                        <a:lumMod val="75000"/>
                      </a:schemeClr>
                    </a:solidFill>
                  </a:defRPr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'КУА-АНПФ &amp; ІСІ-НПФ-СК в упр-ні'!$A$3:$A$14</c:f>
              <c:strCache>
                <c:ptCount val="3"/>
                <c:pt idx="0">
                  <c:v>30.09.2021</c:v>
                </c:pt>
                <c:pt idx="1">
                  <c:v>31.12.2021</c:v>
                </c:pt>
                <c:pt idx="2">
                  <c:v>30.09.2022</c:v>
                </c:pt>
              </c:strCache>
            </c:strRef>
          </c:cat>
          <c:val>
            <c:numRef>
              <c:f>'КУА-АНПФ &amp; ІСІ-НПФ-СК в упр-ні'!$I$3:$I$14</c:f>
              <c:numCache>
                <c:formatCode>0</c:formatCode>
                <c:ptCount val="3"/>
                <c:pt idx="0">
                  <c:v>1624</c:v>
                </c:pt>
                <c:pt idx="1">
                  <c:v>1624</c:v>
                </c:pt>
                <c:pt idx="2">
                  <c:v>1757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40"/>
        <c:overlap val="9"/>
        <c:axId val="737683536"/>
        <c:axId val="737680272"/>
      </c:barChart>
      <c:barChart>
        <c:barDir val="col"/>
        <c:grouping val="clustered"/>
        <c:varyColors val="0"/>
        <c:ser>
          <c:idx val="6"/>
          <c:order val="5"/>
          <c:tx>
            <c:strRef>
              <c:f>'КУА-АНПФ &amp; ІСІ-НПФ-СК в упр-ні'!$K$2</c:f>
              <c:strCache>
                <c:ptCount val="1"/>
                <c:pt idx="0">
                  <c:v>Кількість СК з активами в управлінні КУА (права шкала)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5.3844548456754579E-3"/>
                  <c:y val="3.648970214634018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5.9106797524977493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7.489524617168084E-3"/>
                  <c:y val="3.648970214634152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>
                    <a:solidFill>
                      <a:schemeClr val="accent2">
                        <a:lumMod val="60000"/>
                        <a:lumOff val="40000"/>
                      </a:schemeClr>
                    </a:solidFill>
                  </a:defRPr>
                </a:pPr>
                <a:endParaRPr lang="uk-U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'КУА-АНПФ &amp; ІСІ-НПФ-СК в упр-ні'!$A$3:$A$14</c:f>
              <c:strCache>
                <c:ptCount val="3"/>
                <c:pt idx="0">
                  <c:v>30.09.2021</c:v>
                </c:pt>
                <c:pt idx="1">
                  <c:v>31.12.2021</c:v>
                </c:pt>
                <c:pt idx="2">
                  <c:v>30.09.2022</c:v>
                </c:pt>
              </c:strCache>
            </c:strRef>
          </c:cat>
          <c:val>
            <c:numRef>
              <c:f>'КУА-АНПФ &amp; ІСІ-НПФ-СК в упр-ні'!$K$3:$K$14</c:f>
              <c:numCache>
                <c:formatCode>0</c:formatCode>
                <c:ptCount val="3"/>
                <c:pt idx="0">
                  <c:v>2</c:v>
                </c:pt>
                <c:pt idx="1">
                  <c:v>2</c:v>
                </c:pt>
                <c:pt idx="2">
                  <c:v>1</c:v>
                </c:pt>
              </c:numCache>
            </c:numRef>
          </c:val>
        </c:ser>
        <c:ser>
          <c:idx val="8"/>
          <c:order val="6"/>
          <c:tx>
            <c:strRef>
              <c:f>'КУА-АНПФ &amp; ІСІ-НПФ-СК в упр-ні'!$F$2</c:f>
              <c:strCache>
                <c:ptCount val="1"/>
                <c:pt idx="0">
                  <c:v>Кількість АНПФ-членів УАІБ, які здійснюють винятково адмініструваня НПФ (права шкала)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invertIfNegative val="0"/>
          <c:cat>
            <c:strRef>
              <c:f>'КУА-АНПФ &amp; ІСІ-НПФ-СК в упр-ні'!$A$3:$A$14</c:f>
              <c:strCache>
                <c:ptCount val="3"/>
                <c:pt idx="0">
                  <c:v>30.09.2021</c:v>
                </c:pt>
                <c:pt idx="1">
                  <c:v>31.12.2021</c:v>
                </c:pt>
                <c:pt idx="2">
                  <c:v>30.09.2022</c:v>
                </c:pt>
              </c:strCache>
            </c:strRef>
          </c:cat>
          <c:val>
            <c:numRef>
              <c:f>'КУА-АНПФ &amp; ІСІ-НПФ-СК в упр-ні'!$F$3:$F$14</c:f>
            </c:numRef>
          </c:val>
        </c:ser>
        <c:ser>
          <c:idx val="7"/>
          <c:order val="7"/>
          <c:tx>
            <c:strRef>
              <c:f>'КУА-АНПФ &amp; ІСІ-НПФ-СК в упр-ні'!$E$2</c:f>
              <c:strCache>
                <c:ptCount val="1"/>
                <c:pt idx="0">
                  <c:v>Кількість АНПФ-членів УАІБ**  (права шкала)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uk-UA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'КУА-АНПФ &amp; ІСІ-НПФ-СК в упр-ні'!$A$3:$A$14</c:f>
              <c:strCache>
                <c:ptCount val="3"/>
                <c:pt idx="0">
                  <c:v>30.09.2021</c:v>
                </c:pt>
                <c:pt idx="1">
                  <c:v>31.12.2021</c:v>
                </c:pt>
                <c:pt idx="2">
                  <c:v>30.09.2022</c:v>
                </c:pt>
              </c:strCache>
            </c:strRef>
          </c:cat>
          <c:val>
            <c:numRef>
              <c:f>'КУА-АНПФ &amp; ІСІ-НПФ-СК в упр-ні'!$E$3:$E$14</c:f>
              <c:numCache>
                <c:formatCode>General</c:formatCode>
                <c:ptCount val="3"/>
                <c:pt idx="0">
                  <c:v>19</c:v>
                </c:pt>
                <c:pt idx="1">
                  <c:v>19</c:v>
                </c:pt>
                <c:pt idx="2">
                  <c:v>19</c:v>
                </c:pt>
              </c:numCache>
            </c:numRef>
          </c:val>
        </c:ser>
        <c:ser>
          <c:idx val="5"/>
          <c:order val="8"/>
          <c:tx>
            <c:strRef>
              <c:f>'КУА-АНПФ &amp; ІСІ-НПФ-СК в упр-ні'!$J$2</c:f>
              <c:strCache>
                <c:ptCount val="1"/>
                <c:pt idx="0">
                  <c:v>Кількість НПФ в управлінні КУА (права шкала)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>
                    <a:solidFill>
                      <a:schemeClr val="accent4">
                        <a:lumMod val="40000"/>
                        <a:lumOff val="60000"/>
                      </a:schemeClr>
                    </a:solidFill>
                  </a:defRPr>
                </a:pPr>
                <a:endParaRPr lang="uk-UA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'КУА-АНПФ &amp; ІСІ-НПФ-СК в упр-ні'!$A$3:$A$14</c:f>
              <c:strCache>
                <c:ptCount val="3"/>
                <c:pt idx="0">
                  <c:v>30.09.2021</c:v>
                </c:pt>
                <c:pt idx="1">
                  <c:v>31.12.2021</c:v>
                </c:pt>
                <c:pt idx="2">
                  <c:v>30.09.2022</c:v>
                </c:pt>
              </c:strCache>
            </c:strRef>
          </c:cat>
          <c:val>
            <c:numRef>
              <c:f>'КУА-АНПФ &amp; ІСІ-НПФ-СК в упр-ні'!$J$3:$J$14</c:f>
              <c:numCache>
                <c:formatCode>General</c:formatCode>
                <c:ptCount val="3"/>
                <c:pt idx="0">
                  <c:v>54</c:v>
                </c:pt>
                <c:pt idx="1">
                  <c:v>54</c:v>
                </c:pt>
                <c:pt idx="2">
                  <c:v>55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7682448"/>
        <c:axId val="737681904"/>
      </c:barChart>
      <c:lineChart>
        <c:grouping val="standard"/>
        <c:varyColors val="0"/>
        <c:ser>
          <c:idx val="0"/>
          <c:order val="2"/>
          <c:tx>
            <c:strRef>
              <c:f>'КУА-АНПФ &amp; ІСІ-НПФ-СК в упр-ні'!$H$2</c:f>
              <c:strCache>
                <c:ptCount val="1"/>
                <c:pt idx="0">
                  <c:v>Кількість ІСІ в управлінні на одну КУА з ІСІ в управлінні </c:v>
                </c:pt>
              </c:strCache>
            </c:strRef>
          </c:tx>
          <c:spPr>
            <a:ln w="19050">
              <a:solidFill>
                <a:srgbClr val="00B0F0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B0F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B0F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B0F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B0F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B0F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B0F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B0F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B0F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B0F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B0F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B0F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B0F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B0F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B0F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B0F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B0F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B0F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B0F0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'КУА-АНПФ &amp; ІСІ-НПФ-СК в упр-ні'!$A$3:$A$14</c:f>
              <c:strCache>
                <c:ptCount val="3"/>
                <c:pt idx="0">
                  <c:v>30.09.2021</c:v>
                </c:pt>
                <c:pt idx="1">
                  <c:v>31.12.2021</c:v>
                </c:pt>
                <c:pt idx="2">
                  <c:v>30.09.2022</c:v>
                </c:pt>
              </c:strCache>
            </c:strRef>
          </c:cat>
          <c:val>
            <c:numRef>
              <c:f>'КУА-АНПФ &amp; ІСІ-НПФ-СК в упр-ні'!$H$3:$H$14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7682448"/>
        <c:axId val="737681904"/>
      </c:lineChart>
      <c:catAx>
        <c:axId val="737683536"/>
        <c:scaling>
          <c:orientation val="minMax"/>
        </c:scaling>
        <c:delete val="0"/>
        <c:axPos val="b"/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780000" vert="horz"/>
          <a:lstStyle/>
          <a:p>
            <a:pPr>
              <a:defRPr sz="1100" b="0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737680272"/>
        <c:crosses val="autoZero"/>
        <c:auto val="0"/>
        <c:lblAlgn val="ctr"/>
        <c:lblOffset val="0"/>
        <c:tickLblSkip val="1"/>
        <c:tickMarkSkip val="1"/>
        <c:noMultiLvlLbl val="0"/>
      </c:catAx>
      <c:valAx>
        <c:axId val="737680272"/>
        <c:scaling>
          <c:orientation val="minMax"/>
          <c:max val="2000"/>
          <c:min val="0"/>
        </c:scaling>
        <c:delete val="0"/>
        <c:axPos val="l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737683536"/>
        <c:crosses val="autoZero"/>
        <c:crossBetween val="between"/>
        <c:majorUnit val="250"/>
      </c:valAx>
      <c:valAx>
        <c:axId val="737681904"/>
        <c:scaling>
          <c:orientation val="minMax"/>
          <c:max val="100"/>
        </c:scaling>
        <c:delete val="0"/>
        <c:axPos val="r"/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uk-UA"/>
          </a:p>
        </c:txPr>
        <c:crossAx val="737682448"/>
        <c:crosses val="max"/>
        <c:crossBetween val="between"/>
      </c:valAx>
      <c:catAx>
        <c:axId val="7376824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37681904"/>
        <c:crosses val="autoZero"/>
        <c:auto val="0"/>
        <c:lblAlgn val="ctr"/>
        <c:lblOffset val="100"/>
        <c:noMultiLvlLbl val="0"/>
      </c:cat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1.8118179564372009E-2"/>
          <c:y val="0.64658490714053851"/>
          <c:w val="0.96831613820020357"/>
          <c:h val="0.3534150928594613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1" i="0" u="none" strike="noStrike" baseline="0">
              <a:solidFill>
                <a:srgbClr val="00008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639006463388433E-2"/>
          <c:y val="0.11051628582361692"/>
          <c:w val="0.87857625649466242"/>
          <c:h val="0.639269022693139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'Активи-ВЧА-Чистий притік'!$A$4</c:f>
              <c:strCache>
                <c:ptCount val="1"/>
                <c:pt idx="0">
                  <c:v>ІСІ*, у т. ч.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3.6843694826824668E-2"/>
                  <c:y val="-1.6091860303184893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chemeClr val="tx2">
                          <a:lumMod val="75000"/>
                        </a:schemeClr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4787839281602E-2"/>
                  <c:y val="6.0611002195705714E-4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chemeClr val="tx2">
                          <a:lumMod val="75000"/>
                        </a:schemeClr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6554010094921513E-2"/>
                  <c:y val="-1.0233518317149956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chemeClr val="tx2">
                          <a:lumMod val="75000"/>
                        </a:schemeClr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1468113842118133E-2"/>
                  <c:y val="-1.2068969886494665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chemeClr val="tx2">
                          <a:lumMod val="75000"/>
                        </a:schemeClr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8627535584361116E-2"/>
                  <c:y val="-1.2068969886494665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chemeClr val="tx2">
                          <a:lumMod val="75000"/>
                        </a:schemeClr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chemeClr val="tx2">
                          <a:lumMod val="75000"/>
                        </a:schemeClr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chemeClr val="tx2">
                          <a:lumMod val="75000"/>
                        </a:schemeClr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chemeClr val="tx2">
                          <a:lumMod val="75000"/>
                        </a:schemeClr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chemeClr val="tx2">
                          <a:lumMod val="75000"/>
                        </a:schemeClr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chemeClr val="tx2">
                          <a:lumMod val="75000"/>
                        </a:schemeClr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chemeClr val="tx2">
                          <a:lumMod val="75000"/>
                        </a:schemeClr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chemeClr val="tx2">
                        <a:lumMod val="75000"/>
                      </a:schemeClr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'Активи-ВЧА-Чистий притік'!$B$3:$D$3</c:f>
              <c:strCache>
                <c:ptCount val="3"/>
                <c:pt idx="0">
                  <c:v>30.09.2021</c:v>
                </c:pt>
                <c:pt idx="1">
                  <c:v>31.12.2021**</c:v>
                </c:pt>
                <c:pt idx="2">
                  <c:v>30.09.2022</c:v>
                </c:pt>
              </c:strCache>
            </c:strRef>
          </c:cat>
          <c:val>
            <c:numRef>
              <c:f>'Активи-ВЧА-Чистий притік'!$B$4:$D$4</c:f>
              <c:numCache>
                <c:formatCode>#\ ##0.0</c:formatCode>
                <c:ptCount val="3"/>
                <c:pt idx="0">
                  <c:v>496066.4</c:v>
                </c:pt>
                <c:pt idx="1">
                  <c:v>520437.12</c:v>
                </c:pt>
                <c:pt idx="2">
                  <c:v>545163.27</c:v>
                </c:pt>
              </c:numCache>
            </c:numRef>
          </c:val>
        </c:ser>
        <c:ser>
          <c:idx val="0"/>
          <c:order val="1"/>
          <c:tx>
            <c:strRef>
              <c:f>'Активи-ВЧА-Чистий притік'!$A$6</c:f>
              <c:strCache>
                <c:ptCount val="1"/>
                <c:pt idx="0">
                  <c:v>Венчурні</c:v>
                </c:pt>
              </c:strCache>
            </c:strRef>
          </c:tx>
          <c:spPr>
            <a:ln w="12700">
              <a:noFill/>
              <a:prstDash val="solid"/>
            </a:ln>
          </c:spPr>
          <c:invertIfNegative val="0"/>
          <c:cat>
            <c:strRef>
              <c:f>'Активи-ВЧА-Чистий притік'!$B$3:$D$3</c:f>
              <c:strCache>
                <c:ptCount val="3"/>
                <c:pt idx="0">
                  <c:v>30.09.2021</c:v>
                </c:pt>
                <c:pt idx="1">
                  <c:v>31.12.2021**</c:v>
                </c:pt>
                <c:pt idx="2">
                  <c:v>30.09.2022</c:v>
                </c:pt>
              </c:strCache>
            </c:strRef>
          </c:cat>
          <c:val>
            <c:numRef>
              <c:f>'Активи-ВЧА-Чистий притік'!$B$6:$D$6</c:f>
              <c:numCache>
                <c:formatCode>#\ ##0.0</c:formatCode>
                <c:ptCount val="3"/>
                <c:pt idx="0">
                  <c:v>471598.28</c:v>
                </c:pt>
                <c:pt idx="1">
                  <c:v>495503.93</c:v>
                </c:pt>
                <c:pt idx="2">
                  <c:v>526635.61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8"/>
        <c:axId val="737684624"/>
        <c:axId val="737685168"/>
      </c:barChart>
      <c:barChart>
        <c:barDir val="col"/>
        <c:grouping val="clustered"/>
        <c:varyColors val="0"/>
        <c:ser>
          <c:idx val="2"/>
          <c:order val="2"/>
          <c:tx>
            <c:strRef>
              <c:f>'Активи-ВЧА-Чистий притік'!$A$5</c:f>
              <c:strCache>
                <c:ptCount val="1"/>
                <c:pt idx="0">
                  <c:v>Відкриті (права шкала)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>
                    <a:solidFill>
                      <a:schemeClr val="accent5">
                        <a:lumMod val="20000"/>
                        <a:lumOff val="80000"/>
                      </a:schemeClr>
                    </a:solidFill>
                  </a:defRPr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'Активи-ВЧА-Чистий притік'!$B$3:$D$3</c:f>
              <c:strCache>
                <c:ptCount val="3"/>
                <c:pt idx="0">
                  <c:v>30.09.2021</c:v>
                </c:pt>
                <c:pt idx="1">
                  <c:v>31.12.2021**</c:v>
                </c:pt>
                <c:pt idx="2">
                  <c:v>30.09.2022</c:v>
                </c:pt>
              </c:strCache>
            </c:strRef>
          </c:cat>
          <c:val>
            <c:numRef>
              <c:f>'Активи-ВЧА-Чистий притік'!$B$5:$D$5</c:f>
              <c:numCache>
                <c:formatCode>#\ ##0.0</c:formatCode>
                <c:ptCount val="3"/>
                <c:pt idx="0">
                  <c:v>180.04</c:v>
                </c:pt>
                <c:pt idx="1">
                  <c:v>184.28</c:v>
                </c:pt>
                <c:pt idx="2">
                  <c:v>176.32</c:v>
                </c:pt>
              </c:numCache>
            </c:numRef>
          </c:val>
        </c:ser>
        <c:ser>
          <c:idx val="3"/>
          <c:order val="3"/>
          <c:tx>
            <c:strRef>
              <c:f>'Активи-ВЧА-Чистий притік'!$A$7</c:f>
              <c:strCache>
                <c:ptCount val="1"/>
                <c:pt idx="0">
                  <c:v>НПФ (права шкала)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</c:spPr>
          </c:dPt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>
                    <a:solidFill>
                      <a:schemeClr val="accent4">
                        <a:lumMod val="50000"/>
                      </a:schemeClr>
                    </a:solidFill>
                  </a:defRPr>
                </a:pPr>
                <a:endParaRPr lang="uk-UA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'Активи-ВЧА-Чистий притік'!$B$7:$D$7</c:f>
              <c:numCache>
                <c:formatCode>#\ ##0.0</c:formatCode>
                <c:ptCount val="3"/>
                <c:pt idx="0">
                  <c:v>2119.69</c:v>
                </c:pt>
                <c:pt idx="1">
                  <c:v>2181.4699999999998</c:v>
                </c:pt>
                <c:pt idx="2">
                  <c:v>2303.37</c:v>
                </c:pt>
              </c:numCache>
            </c:numRef>
          </c:val>
        </c:ser>
        <c:ser>
          <c:idx val="4"/>
          <c:order val="4"/>
          <c:tx>
            <c:strRef>
              <c:f>'Активи-ВЧА-Чистий притік'!$A$8</c:f>
              <c:strCache>
                <c:ptCount val="1"/>
                <c:pt idx="0">
                  <c:v>СК (права шкала)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>
                    <a:solidFill>
                      <a:schemeClr val="accent2">
                        <a:lumMod val="60000"/>
                        <a:lumOff val="40000"/>
                      </a:schemeClr>
                    </a:solidFill>
                  </a:defRPr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'Активи-ВЧА-Чистий притік'!$B$8:$D$8</c:f>
              <c:numCache>
                <c:formatCode>#\ ##0.0</c:formatCode>
                <c:ptCount val="3"/>
                <c:pt idx="0">
                  <c:v>187.51</c:v>
                </c:pt>
                <c:pt idx="1">
                  <c:v>191.48</c:v>
                </c:pt>
                <c:pt idx="2">
                  <c:v>135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2"/>
        <c:overlap val="20"/>
        <c:axId val="737669392"/>
        <c:axId val="737685712"/>
      </c:barChart>
      <c:catAx>
        <c:axId val="737684624"/>
        <c:scaling>
          <c:orientation val="minMax"/>
        </c:scaling>
        <c:delete val="0"/>
        <c:axPos val="b"/>
        <c:numFmt formatCode="m/d/yyyy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737685168"/>
        <c:crosses val="autoZero"/>
        <c:auto val="0"/>
        <c:lblAlgn val="ctr"/>
        <c:lblOffset val="0"/>
        <c:tickLblSkip val="1"/>
        <c:tickMarkSkip val="1"/>
        <c:noMultiLvlLbl val="0"/>
      </c:catAx>
      <c:valAx>
        <c:axId val="737685168"/>
        <c:scaling>
          <c:orientation val="minMax"/>
          <c:max val="550000"/>
          <c:min val="0"/>
        </c:scaling>
        <c:delete val="0"/>
        <c:axPos val="l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737684624"/>
        <c:crosses val="autoZero"/>
        <c:crossBetween val="between"/>
        <c:majorUnit val="50000"/>
      </c:valAx>
      <c:valAx>
        <c:axId val="737685712"/>
        <c:scaling>
          <c:orientation val="minMax"/>
          <c:max val="2000"/>
        </c:scaling>
        <c:delete val="0"/>
        <c:axPos val="r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uk-UA"/>
          </a:p>
        </c:txPr>
        <c:crossAx val="737669392"/>
        <c:crosses val="max"/>
        <c:crossBetween val="between"/>
        <c:majorUnit val="250"/>
      </c:valAx>
      <c:catAx>
        <c:axId val="7376693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37685712"/>
        <c:crosses val="autoZero"/>
        <c:auto val="0"/>
        <c:lblAlgn val="ctr"/>
        <c:lblOffset val="100"/>
        <c:noMultiLvlLbl val="0"/>
      </c:cat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2.0286501698724792E-2"/>
          <c:y val="0.84554347135979968"/>
          <c:w val="0.95999394748020517"/>
          <c:h val="0.1499344493208864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1" i="0" u="none" strike="noStrike" baseline="0">
              <a:solidFill>
                <a:srgbClr val="00008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7946872884342091E-2"/>
          <c:y val="0.15454794772228789"/>
          <c:w val="0.91726674747594228"/>
          <c:h val="0.7620852993165045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'Активи-ВЧА-Чистий притік'!$B$23</c:f>
              <c:strCache>
                <c:ptCount val="1"/>
                <c:pt idx="0">
                  <c:v>Чистий притік/відтік за відповідний квартал, млн грн</c:v>
                </c:pt>
              </c:strCache>
            </c:strRef>
          </c:tx>
          <c:spPr>
            <a:solidFill>
              <a:srgbClr val="008080"/>
            </a:solidFill>
            <a:ln w="25400">
              <a:noFill/>
            </a:ln>
          </c:spPr>
          <c:invertIfNegative val="0"/>
          <c:dLbls>
            <c:dLbl>
              <c:idx val="4"/>
              <c:layout>
                <c:manualLayout>
                  <c:x val="5.2230100590658982E-3"/>
                  <c:y val="8.7144767281448314E-3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003366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'Активи-ВЧА-Чистий притік'!$A$24:$A$28</c:f>
              <c:strCache>
                <c:ptCount val="5"/>
                <c:pt idx="0">
                  <c:v>3 квартал '21</c:v>
                </c:pt>
                <c:pt idx="1">
                  <c:v>4 квартал '21</c:v>
                </c:pt>
                <c:pt idx="2">
                  <c:v>1 квартал '22*</c:v>
                </c:pt>
                <c:pt idx="3">
                  <c:v>2 квартал '22*</c:v>
                </c:pt>
                <c:pt idx="4">
                  <c:v>3 квартал '22*</c:v>
                </c:pt>
              </c:strCache>
            </c:strRef>
          </c:cat>
          <c:val>
            <c:numRef>
              <c:f>'Активи-ВЧА-Чистий притік'!$B$24:$B$28</c:f>
              <c:numCache>
                <c:formatCode>#\ ##0.0</c:formatCode>
                <c:ptCount val="5"/>
                <c:pt idx="0">
                  <c:v>5.76</c:v>
                </c:pt>
                <c:pt idx="1">
                  <c:v>0.17499999999999999</c:v>
                </c:pt>
                <c:pt idx="2">
                  <c:v>2.2400000000000002</c:v>
                </c:pt>
                <c:pt idx="3">
                  <c:v>0</c:v>
                </c:pt>
                <c:pt idx="4">
                  <c:v>-2E-3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30"/>
        <c:axId val="737693328"/>
        <c:axId val="737698224"/>
      </c:barChart>
      <c:catAx>
        <c:axId val="737693328"/>
        <c:scaling>
          <c:orientation val="minMax"/>
        </c:scaling>
        <c:delete val="0"/>
        <c:axPos val="b"/>
        <c:numFmt formatCode="General" sourceLinked="1"/>
        <c:majorTickMark val="cross"/>
        <c:minorTickMark val="out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737698224"/>
        <c:crossesAt val="0"/>
        <c:auto val="0"/>
        <c:lblAlgn val="ctr"/>
        <c:lblOffset val="400"/>
        <c:tickLblSkip val="1"/>
        <c:tickMarkSkip val="1"/>
        <c:noMultiLvlLbl val="0"/>
      </c:catAx>
      <c:valAx>
        <c:axId val="737698224"/>
        <c:scaling>
          <c:orientation val="minMax"/>
          <c:max val="6"/>
          <c:min val="-1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uk-UA"/>
                  <a:t>млн грн</a:t>
                </a:r>
              </a:p>
            </c:rich>
          </c:tx>
          <c:layout>
            <c:manualLayout>
              <c:xMode val="edge"/>
              <c:yMode val="edge"/>
              <c:x val="1.0284099727990697E-3"/>
              <c:y val="5.7902401171219996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737693328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105156</xdr:colOff>
      <xdr:row>1</xdr:row>
      <xdr:rowOff>1567</xdr:rowOff>
    </xdr:from>
    <xdr:to>
      <xdr:col>19</xdr:col>
      <xdr:colOff>1</xdr:colOff>
      <xdr:row>18</xdr:row>
      <xdr:rowOff>9524</xdr:rowOff>
    </xdr:to>
    <xdr:graphicFrame macro="">
      <xdr:nvGraphicFramePr>
        <xdr:cNvPr id="804" name="Диаграмма 3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0</xdr:col>
      <xdr:colOff>0</xdr:colOff>
      <xdr:row>21</xdr:row>
      <xdr:rowOff>0</xdr:rowOff>
    </xdr:from>
    <xdr:ext cx="7620" cy="7620"/>
    <xdr:pic>
      <xdr:nvPicPr>
        <xdr:cNvPr id="3" name="Picture 1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4" name="Picture 2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5" name="Picture 3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6" name="Picture 4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7" name="Picture 5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8" name="Picture 6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9" name="Picture 7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10" name="Picture 8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11" name="Picture 9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12" name="Picture 10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13" name="Picture 11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14" name="Picture 12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15" name="Picture 13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16" name="Picture 14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17" name="Picture 15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18" name="Picture 16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19" name="Picture 17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20" name="Picture 18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21" name="Picture 19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22" name="Picture 20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23" name="Picture 21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24" name="Picture 22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25" name="Picture 23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26" name="Picture 24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27" name="Picture 25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28" name="Picture 26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29" name="Picture 27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30" name="Picture 28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31" name="Picture 29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32" name="Picture 30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33" name="Picture 31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34" name="Picture 32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35" name="Picture 98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36" name="Picture 99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37" name="Picture 100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38" name="Picture 101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39" name="Picture 102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40" name="Picture 103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41" name="Picture 104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42" name="Picture 105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43" name="Picture 106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44" name="Picture 107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45" name="Picture 108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46" name="Picture 109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47" name="Picture 110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48" name="Picture 111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49" name="Picture 112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50" name="Picture 113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51" name="Picture 114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52" name="Picture 115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53" name="Picture 116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54" name="Picture 117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55" name="Picture 118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56" name="Picture 119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57" name="Picture 120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58" name="Picture 121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59" name="Picture 122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60" name="Picture 123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61" name="Picture 124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62" name="Picture 125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63" name="Picture 126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64" name="Picture 127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65" name="Picture 128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66" name="Picture 129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67" name="Picture 130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68" name="Picture 131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69" name="Picture 132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70" name="Picture 133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71" name="Picture 134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72" name="Picture 135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73" name="Picture 136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74" name="Picture 137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75" name="Picture 138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76" name="Picture 139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77" name="Picture 140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78" name="Picture 141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79" name="Picture 142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80" name="Picture 143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81" name="Picture 144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82" name="Picture 145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83" name="Picture 146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84" name="Picture 147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85" name="Picture 148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86" name="Picture 149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87" name="Picture 150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88" name="Picture 151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89" name="Picture 152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90" name="Picture 153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91" name="Picture 154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92" name="Picture 155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93" name="Picture 156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94" name="Picture 157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95" name="Picture 158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96" name="Picture 159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97" name="Picture 160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98" name="Picture 161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99" name="Picture 11110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100" name="Picture 11111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101" name="Picture 11112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102" name="Picture 11113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103" name="Picture 11114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104" name="Picture 11115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105" name="Picture 11116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106" name="Picture 11117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107" name="Picture 11118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108" name="Picture 11119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109" name="Picture 11120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110" name="Picture 11121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111" name="Picture 11122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112" name="Picture 11123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113" name="Picture 11124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114" name="Picture 11125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115" name="Picture 11126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116" name="Picture 11127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117" name="Picture 11128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118" name="Picture 11129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119" name="Picture 11130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120" name="Picture 11131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121" name="Picture 11132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122" name="Picture 11133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123" name="Picture 11134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124" name="Picture 11135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125" name="Picture 11136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126" name="Picture 11137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127" name="Picture 11138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128" name="Picture 11139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129" name="Picture 11140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130" name="Picture 11141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131" name="Picture 1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132" name="Picture 2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133" name="Picture 3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134" name="Picture 4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135" name="Picture 5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136" name="Picture 6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137" name="Picture 7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138" name="Picture 8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139" name="Picture 9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140" name="Picture 10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141" name="Picture 11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142" name="Picture 12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143" name="Picture 13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144" name="Picture 14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145" name="Picture 15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146" name="Picture 16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147" name="Picture 17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148" name="Picture 18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149" name="Picture 19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150" name="Picture 20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151" name="Picture 21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152" name="Picture 22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153" name="Picture 23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154" name="Picture 24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155" name="Picture 25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156" name="Picture 26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157" name="Picture 27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158" name="Picture 28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159" name="Picture 29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160" name="Picture 30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161" name="Picture 31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162" name="Picture 32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163" name="Picture 1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164" name="Picture 2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165" name="Picture 3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166" name="Picture 4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167" name="Picture 5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168" name="Picture 6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169" name="Picture 7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170" name="Picture 8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171" name="Picture 9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172" name="Picture 10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173" name="Picture 11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174" name="Picture 12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175" name="Picture 13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176" name="Picture 14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177" name="Picture 15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178" name="Picture 16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179" name="Picture 17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180" name="Picture 18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181" name="Picture 19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182" name="Picture 20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183" name="Picture 21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184" name="Picture 22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185" name="Picture 23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186" name="Picture 24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187" name="Picture 25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188" name="Picture 26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189" name="Picture 27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190" name="Picture 28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191" name="Picture 29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192" name="Picture 30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193" name="Picture 31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194" name="Picture 32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195" name="Picture 1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196" name="Picture 2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197" name="Picture 3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198" name="Picture 4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199" name="Picture 5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200" name="Picture 6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201" name="Picture 7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202" name="Picture 8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203" name="Picture 9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204" name="Picture 10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205" name="Picture 11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206" name="Picture 12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207" name="Picture 13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208" name="Picture 14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209" name="Picture 15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210" name="Picture 16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211" name="Picture 17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212" name="Picture 18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213" name="Picture 19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214" name="Picture 20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215" name="Picture 21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216" name="Picture 22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217" name="Picture 23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218" name="Picture 24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219" name="Picture 25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220" name="Picture 26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221" name="Picture 27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222" name="Picture 28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223" name="Picture 29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224" name="Picture 30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225" name="Picture 31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226" name="Picture 32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227" name="Picture 1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228" name="Picture 2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229" name="Picture 3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230" name="Picture 4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231" name="Picture 5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232" name="Picture 6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233" name="Picture 7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234" name="Picture 8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235" name="Picture 9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236" name="Picture 10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237" name="Picture 11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238" name="Picture 12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239" name="Picture 13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240" name="Picture 14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241" name="Picture 15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242" name="Picture 16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243" name="Picture 17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244" name="Picture 18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245" name="Picture 19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246" name="Picture 20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247" name="Picture 21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248" name="Picture 22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249" name="Picture 23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250" name="Picture 24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251" name="Picture 25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252" name="Picture 26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253" name="Picture 27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254" name="Picture 28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255" name="Picture 29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256" name="Picture 30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257" name="Picture 31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258" name="Picture 32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259" name="Picture 98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260" name="Picture 99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261" name="Picture 100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262" name="Picture 101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263" name="Picture 102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264" name="Picture 103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265" name="Picture 104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266" name="Picture 105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267" name="Picture 106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268" name="Picture 107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269" name="Picture 108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270" name="Picture 109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271" name="Picture 110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272" name="Picture 111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273" name="Picture 112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274" name="Picture 113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275" name="Picture 114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276" name="Picture 115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277" name="Picture 116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278" name="Picture 117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279" name="Picture 118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280" name="Picture 119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281" name="Picture 120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282" name="Picture 121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283" name="Picture 122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284" name="Picture 123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285" name="Picture 124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286" name="Picture 125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287" name="Picture 126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288" name="Picture 127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289" name="Picture 128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290" name="Picture 129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291" name="Picture 130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292" name="Picture 131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293" name="Picture 132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294" name="Picture 133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295" name="Picture 134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296" name="Picture 135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297" name="Picture 136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298" name="Picture 137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299" name="Picture 138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300" name="Picture 139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301" name="Picture 140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302" name="Picture 141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303" name="Picture 142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304" name="Picture 143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305" name="Picture 144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306" name="Picture 145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307" name="Picture 146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308" name="Picture 147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309" name="Picture 148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310" name="Picture 149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311" name="Picture 150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312" name="Picture 151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313" name="Picture 152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314" name="Picture 153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315" name="Picture 154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316" name="Picture 155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317" name="Picture 156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318" name="Picture 157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319" name="Picture 158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320" name="Picture 159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321" name="Picture 160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7620" cy="7620"/>
    <xdr:pic>
      <xdr:nvPicPr>
        <xdr:cNvPr id="322" name="Picture 161" descr="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69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12246</xdr:colOff>
      <xdr:row>19</xdr:row>
      <xdr:rowOff>50346</xdr:rowOff>
    </xdr:from>
    <xdr:to>
      <xdr:col>3</xdr:col>
      <xdr:colOff>1743075</xdr:colOff>
      <xdr:row>36</xdr:row>
      <xdr:rowOff>151040</xdr:rowOff>
    </xdr:to>
    <xdr:graphicFrame macro="">
      <xdr:nvGraphicFramePr>
        <xdr:cNvPr id="5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19050</xdr:colOff>
      <xdr:row>1</xdr:row>
      <xdr:rowOff>38100</xdr:rowOff>
    </xdr:from>
    <xdr:to>
      <xdr:col>19</xdr:col>
      <xdr:colOff>149597</xdr:colOff>
      <xdr:row>22</xdr:row>
      <xdr:rowOff>28574</xdr:rowOff>
    </xdr:to>
    <xdr:graphicFrame macro="">
      <xdr:nvGraphicFramePr>
        <xdr:cNvPr id="6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40821</xdr:colOff>
      <xdr:row>1</xdr:row>
      <xdr:rowOff>12247</xdr:rowOff>
    </xdr:from>
    <xdr:to>
      <xdr:col>13</xdr:col>
      <xdr:colOff>243566</xdr:colOff>
      <xdr:row>11</xdr:row>
      <xdr:rowOff>336096</xdr:rowOff>
    </xdr:to>
    <xdr:graphicFrame macro="">
      <xdr:nvGraphicFramePr>
        <xdr:cNvPr id="8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8965</xdr:colOff>
      <xdr:row>22</xdr:row>
      <xdr:rowOff>7620</xdr:rowOff>
    </xdr:from>
    <xdr:to>
      <xdr:col>9</xdr:col>
      <xdr:colOff>22860</xdr:colOff>
      <xdr:row>30</xdr:row>
      <xdr:rowOff>26894</xdr:rowOff>
    </xdr:to>
    <xdr:graphicFrame macro="">
      <xdr:nvGraphicFramePr>
        <xdr:cNvPr id="6" name="Диаграмма 3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u-100\VOL3\&#1052;&#1086;&#1080;%20&#1076;&#1086;&#1082;&#1091;&#1084;&#1077;&#1085;&#1090;&#1099;\&#1041;&#1102;&#1083;&#1077;&#1090;&#1077;&#1085;&#1100;\&#1056;&#1086;&#1079;&#1088;&#1072;&#1093;&#1091;&#1085;&#1086;&#1082;%20&#1087;&#1086;&#1082;&#1072;&#1079;&#1085;&#1080;&#1082;&#1110;&#1074;%20&#1084;&#1086;&#1085;.%20&#1089;&#1090;-&#1082;&#1080;\&#1056;&#1086;&#1079;&#1088;&#1072;&#1093;&#1091;&#1085;&#1086;&#1082;%20&#1084;&#1091;&#1083;&#1100;&#1090;&#1080;&#1087;&#1083;&#1110;&#1082;&#1072;&#1090;&#1086;&#1088;&#1072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u-100\VOL3\&#1052;&#1086;&#1080;%20&#1076;&#1086;&#1082;&#1091;&#1084;&#1077;&#1085;&#1090;&#1099;\&#1040;&#1088;&#1093;&#1110;&#1074;\&#1090;17&#1084;&#1073;200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st\d\Documents%20and%20Settings\gavrylyuk\&#1056;&#1072;&#1073;&#1086;&#1095;&#1080;&#1081;%20&#1089;&#1090;&#1086;&#1083;\&#1040;&#1085;&#1072;&#1089;&#1090;&#1072;&#1089;&#1080;&#1103;%20&#1043;&#1072;&#1074;&#1088;&#1080;&#1083;&#1102;&#1082;\&#1040;&#1085;&#1072;&#1083;&#1110;&#1090;&#1080;&#1082;&#1072;%20&#1087;&#1091;&#1073;&#1083;&#1110;&#1095;&#1085;&#1080;&#1093;%20&#1030;&#1057;&#1030;\&#1040;&#1085;&#1072;&#1083;&#1110;&#1090;&#1080;&#1082;&#1072;%20&#1074;&#1110;&#1076;&#1082;&#1088;&#1080;&#1090;&#1080;&#1093;%20&#1092;&#1086;&#1085;&#1076;&#1110;&#1074;\&#1058;&#1080;&#1078;&#1085;&#1077;&#1074;&#1072;%20&#1072;&#1085;&#1072;&#1083;&#1110;&#1090;&#1080;&#1082;&#1072;\2009\10.2009\15-21.10.09\&#1058;&#1080;&#1078;&#1085;&#1077;&#1074;&#1072;_15-21.10.0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0;&#1042;&#1045;&#1044;-&#1096;&#1072;&#1073;&#1083;&#1086;&#1085;1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u-100\VOL3\&#1052;&#1086;&#1080;%20&#1076;&#1086;&#1082;&#1091;&#1084;&#1077;&#1085;&#1090;&#1099;\&#1040;&#1088;&#1093;&#1110;&#1074;\&#1076;17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52;&#1086;&#1080;%20&#1076;&#1086;&#1082;&#1091;&#1084;&#1077;&#1085;&#1090;&#1099;\&#1040;&#1088;&#1093;&#1080;&#1074;\&#1047;&#1041;&#1047;%20&#1050;&#1041;&#1059;%20&#1079;&#1072;%2098%20&#1088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52;&#1086;&#1080;%20&#1076;&#1086;&#1082;&#1091;&#1084;&#1077;&#1085;&#1090;&#1099;\&#1040;&#1088;&#1093;&#1080;&#1074;\&#1047;&#1041;&#1041;&#1057;&#1059;%20&#1085;&#1072;%2001.11.99%20&#1088;%20&#1079;&#1072;%20&#1089;&#1077;&#1082;&#1090;&#1086;&#1088;&#1072;&#1084;&#1080;%20&#1077;&#1082;&#1086;&#1085;&#1086;&#1084;&#1110;&#1082;&#1080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90;16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u-100\VOL3\&#1052;&#1086;&#1080;%20&#1076;&#1086;&#1082;&#1091;&#1084;&#1077;&#1085;&#1090;&#1099;\&#1040;&#1088;&#1093;&#1110;&#1074;\&#1090;17-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u-100\VOL3\GROST\BULET\TEIM\&#1058;&#1040;&#1053;&#1071;\&#1052;&#1072;&#1082;&#1077;&#1090;&#1080;%20&#1090;&#1072;&#1073;&#1083;&#1080;&#1094;&#1100;%20&#1074;%20&#1073;&#1102;&#1083;&#1077;&#1090;&#1077;&#1085;&#1100;\&#1085;&#1072;%202001%20&#1088;&#1110;&#108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ульт-ор М3, швидкість"/>
      <sheetName val="Лист1"/>
      <sheetName val="Мульт-ор М2, швидкість"/>
      <sheetName val="Доходність (2)"/>
    </sheetNames>
    <sheetDataSet>
      <sheetData sheetId="0" refreshError="1"/>
      <sheetData sheetId="1" refreshError="1"/>
      <sheetData sheetId="2" refreshError="1">
        <row r="3">
          <cell r="C3" t="str">
            <v>М2,
млн. грн.</v>
          </cell>
          <cell r="E3" t="str">
            <v>(Мп+Мк)/2,
млн. грн.</v>
          </cell>
        </row>
        <row r="4">
          <cell r="C4">
            <v>1</v>
          </cell>
          <cell r="E4">
            <v>2</v>
          </cell>
        </row>
        <row r="5">
          <cell r="C5">
            <v>12448</v>
          </cell>
          <cell r="E5">
            <v>11717</v>
          </cell>
        </row>
        <row r="6">
          <cell r="C6">
            <v>11919</v>
          </cell>
          <cell r="E6">
            <v>11919</v>
          </cell>
        </row>
        <row r="7">
          <cell r="C7">
            <v>12095</v>
          </cell>
          <cell r="E7">
            <v>12007</v>
          </cell>
        </row>
        <row r="8">
          <cell r="C8">
            <v>12835</v>
          </cell>
          <cell r="E8">
            <v>12465</v>
          </cell>
        </row>
        <row r="9">
          <cell r="C9">
            <v>12835</v>
          </cell>
          <cell r="E9">
            <v>12835</v>
          </cell>
        </row>
        <row r="10">
          <cell r="C10">
            <v>12794</v>
          </cell>
          <cell r="E10">
            <v>12814.5</v>
          </cell>
        </row>
        <row r="11">
          <cell r="C11">
            <v>13116</v>
          </cell>
          <cell r="E11">
            <v>12955</v>
          </cell>
        </row>
        <row r="12">
          <cell r="C12">
            <v>13257</v>
          </cell>
          <cell r="E12">
            <v>13186.5</v>
          </cell>
        </row>
        <row r="13">
          <cell r="C13">
            <v>13257</v>
          </cell>
          <cell r="E13">
            <v>13046</v>
          </cell>
        </row>
        <row r="14">
          <cell r="C14">
            <v>13691</v>
          </cell>
          <cell r="E14">
            <v>13474</v>
          </cell>
        </row>
        <row r="15">
          <cell r="C15">
            <v>13569</v>
          </cell>
          <cell r="E15">
            <v>13630</v>
          </cell>
        </row>
        <row r="16">
          <cell r="C16">
            <v>14142</v>
          </cell>
          <cell r="E16">
            <v>13855.5</v>
          </cell>
        </row>
        <row r="17">
          <cell r="C17">
            <v>14142</v>
          </cell>
          <cell r="E17">
            <v>13699.5</v>
          </cell>
        </row>
        <row r="18">
          <cell r="C18">
            <v>14237</v>
          </cell>
          <cell r="E18">
            <v>14189.5</v>
          </cell>
        </row>
        <row r="19">
          <cell r="C19">
            <v>14538</v>
          </cell>
          <cell r="E19">
            <v>14387.5</v>
          </cell>
        </row>
        <row r="20">
          <cell r="C20">
            <v>15432</v>
          </cell>
          <cell r="E20">
            <v>14985</v>
          </cell>
        </row>
        <row r="21">
          <cell r="C21">
            <v>15432</v>
          </cell>
          <cell r="E21">
            <v>14787</v>
          </cell>
        </row>
        <row r="22">
          <cell r="C22">
            <v>15432</v>
          </cell>
          <cell r="E22">
            <v>13940</v>
          </cell>
        </row>
        <row r="23">
          <cell r="C23">
            <v>14880</v>
          </cell>
          <cell r="E23">
            <v>14880</v>
          </cell>
        </row>
        <row r="24">
          <cell r="C24">
            <v>15090</v>
          </cell>
          <cell r="E24">
            <v>14985</v>
          </cell>
        </row>
        <row r="25">
          <cell r="C25">
            <v>15631</v>
          </cell>
          <cell r="E25">
            <v>15360.5</v>
          </cell>
        </row>
        <row r="26">
          <cell r="C26">
            <v>15631</v>
          </cell>
          <cell r="E26">
            <v>15631</v>
          </cell>
        </row>
        <row r="27">
          <cell r="C27">
            <v>16352</v>
          </cell>
          <cell r="E27">
            <v>15991.5</v>
          </cell>
        </row>
        <row r="28">
          <cell r="C28">
            <v>17161</v>
          </cell>
          <cell r="E28">
            <v>16756.5</v>
          </cell>
        </row>
        <row r="29">
          <cell r="C29">
            <v>18258</v>
          </cell>
          <cell r="E29">
            <v>17709.5</v>
          </cell>
        </row>
        <row r="30">
          <cell r="C30">
            <v>18258</v>
          </cell>
          <cell r="E30">
            <v>16944.5</v>
          </cell>
        </row>
        <row r="31">
          <cell r="C31">
            <v>18498</v>
          </cell>
          <cell r="E31">
            <v>18378</v>
          </cell>
        </row>
        <row r="32">
          <cell r="C32">
            <v>19340</v>
          </cell>
          <cell r="E32">
            <v>18919</v>
          </cell>
        </row>
        <row r="33">
          <cell r="C33">
            <v>20019</v>
          </cell>
          <cell r="E33">
            <v>19679.5</v>
          </cell>
        </row>
        <row r="34">
          <cell r="C34">
            <v>20019</v>
          </cell>
          <cell r="E34">
            <v>19138.5</v>
          </cell>
        </row>
        <row r="35">
          <cell r="C35">
            <v>20402</v>
          </cell>
          <cell r="E35">
            <v>20210.5</v>
          </cell>
        </row>
        <row r="36">
          <cell r="C36">
            <v>20552</v>
          </cell>
          <cell r="E36">
            <v>20477</v>
          </cell>
        </row>
        <row r="37">
          <cell r="C37">
            <v>21714</v>
          </cell>
          <cell r="E37">
            <v>21133</v>
          </cell>
        </row>
        <row r="38">
          <cell r="C38">
            <v>21714</v>
          </cell>
          <cell r="E38">
            <v>20866.5</v>
          </cell>
        </row>
        <row r="39">
          <cell r="C39">
            <v>21714</v>
          </cell>
          <cell r="E39">
            <v>20866.5</v>
          </cell>
        </row>
        <row r="40">
          <cell r="C40">
            <v>21453</v>
          </cell>
          <cell r="E40">
            <v>21583.5</v>
          </cell>
        </row>
        <row r="41">
          <cell r="C41">
            <v>22241</v>
          </cell>
          <cell r="E41">
            <v>21847</v>
          </cell>
        </row>
        <row r="42">
          <cell r="C42">
            <v>23275</v>
          </cell>
          <cell r="E42">
            <v>22758</v>
          </cell>
        </row>
        <row r="43">
          <cell r="C43">
            <v>23275</v>
          </cell>
          <cell r="E43">
            <v>22494.5</v>
          </cell>
        </row>
        <row r="44">
          <cell r="C44">
            <v>24405</v>
          </cell>
          <cell r="E44">
            <v>23840</v>
          </cell>
        </row>
        <row r="45">
          <cell r="C45">
            <v>25350</v>
          </cell>
          <cell r="E45">
            <v>24877.5</v>
          </cell>
        </row>
        <row r="46">
          <cell r="C46">
            <v>26359</v>
          </cell>
          <cell r="E46">
            <v>25854.5</v>
          </cell>
        </row>
        <row r="47">
          <cell r="C47">
            <v>26359</v>
          </cell>
          <cell r="E47">
            <v>24817</v>
          </cell>
        </row>
        <row r="48">
          <cell r="C48">
            <v>27483</v>
          </cell>
          <cell r="E48">
            <v>26921</v>
          </cell>
        </row>
        <row r="49">
          <cell r="C49">
            <v>28778</v>
          </cell>
          <cell r="E49">
            <v>28130.5</v>
          </cell>
        </row>
        <row r="50">
          <cell r="C50">
            <v>28076</v>
          </cell>
          <cell r="E50">
            <v>28427</v>
          </cell>
        </row>
        <row r="51">
          <cell r="C51">
            <v>28076</v>
          </cell>
          <cell r="E51">
            <v>27217.5</v>
          </cell>
        </row>
        <row r="52">
          <cell r="C52">
            <v>28035</v>
          </cell>
          <cell r="E52">
            <v>28055.5</v>
          </cell>
        </row>
        <row r="53">
          <cell r="C53">
            <v>28663</v>
          </cell>
          <cell r="E53">
            <v>28349</v>
          </cell>
        </row>
        <row r="54">
          <cell r="C54">
            <v>31387</v>
          </cell>
          <cell r="E54">
            <v>30025</v>
          </cell>
        </row>
        <row r="55">
          <cell r="C55">
            <v>31387</v>
          </cell>
          <cell r="E55">
            <v>29731.5</v>
          </cell>
        </row>
        <row r="56">
          <cell r="C56">
            <v>31387</v>
          </cell>
          <cell r="E56">
            <v>26550.5</v>
          </cell>
        </row>
        <row r="78">
          <cell r="E78">
            <v>96.047874329884053</v>
          </cell>
        </row>
      </sheetData>
      <sheetData sheetId="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7мб(шаблон)"/>
      <sheetName val="т17-2 "/>
      <sheetName val="т17-3"/>
      <sheetName val="т17-1(шаблон)"/>
      <sheetName val="т09(98) по сек-рам ек-ки"/>
    </sheetNames>
    <sheetDataSet>
      <sheetData sheetId="0" refreshError="1">
        <row r="1">
          <cell r="A1" t="str">
            <v>ЗАЛУЧЕНІ КОШТИ КОМЕРЦІЙНИХ БАНКІВ 
НА МІЖБАНКІВСЬКОМУ РИНКУ УКРАЇНИ
в 1998–2000 роках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_інф"/>
      <sheetName val="All"/>
      <sheetName val="Усі (ВЧА кіл-ть і вартість ІС)"/>
      <sheetName val="Щоденний притік-відтік капіталу"/>
      <sheetName val="Золото+депози_рік_2006-2009"/>
      <sheetName val="Золото+депози+ПФТС_місяць"/>
      <sheetName val="Золото+депози+ПФТС_2009"/>
      <sheetName val="табл1"/>
      <sheetName val="табл2"/>
      <sheetName val="рис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.7(2000)"/>
      <sheetName val="6.7(2001)"/>
      <sheetName val="6.7(%)"/>
      <sheetName val="6.7%(за валютами)"/>
      <sheetName val="6.7%(за видами)"/>
      <sheetName val="6.7"/>
      <sheetName val="6.7 (групи)"/>
      <sheetName val="146024"/>
      <sheetName val="14602E"/>
      <sheetName val="14602F"/>
      <sheetName val="14602G"/>
      <sheetName val="Пром.вир-во"/>
      <sheetName val="ІЦВ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">
          <cell r="C1" t="str">
            <v>V00</v>
          </cell>
          <cell r="D1" t="str">
            <v>V01</v>
          </cell>
          <cell r="E1" t="str">
            <v>V02+V03</v>
          </cell>
          <cell r="F1" t="str">
            <v>V08</v>
          </cell>
          <cell r="G1" t="str">
            <v>V12</v>
          </cell>
          <cell r="H1" t="str">
            <v>V09</v>
          </cell>
          <cell r="I1" t="str">
            <v>V13</v>
          </cell>
          <cell r="J1" t="str">
            <v>V10+V11</v>
          </cell>
          <cell r="K1" t="str">
            <v>V14+V15</v>
          </cell>
        </row>
        <row r="8">
          <cell r="A8" t="str">
            <v xml:space="preserve"> Усього</v>
          </cell>
          <cell r="B8">
            <v>37384.217799999999</v>
          </cell>
          <cell r="C8">
            <v>17870.764800000001</v>
          </cell>
          <cell r="D8">
            <v>13842.7415</v>
          </cell>
          <cell r="E8">
            <v>4028.0233000000003</v>
          </cell>
          <cell r="F8">
            <v>19513.453000000001</v>
          </cell>
          <cell r="G8">
            <v>9034.2363000000005</v>
          </cell>
          <cell r="H8">
            <v>11565.780200000001</v>
          </cell>
          <cell r="I8">
            <v>5321.7</v>
          </cell>
          <cell r="J8">
            <v>7947.6727999999994</v>
          </cell>
          <cell r="K8">
            <v>3712.5363000000002</v>
          </cell>
        </row>
        <row r="10">
          <cell r="A10" t="str">
            <v>1. Кошти суб'єктів господарювання</v>
          </cell>
          <cell r="B10">
            <v>18381.924800000001</v>
          </cell>
          <cell r="C10">
            <v>12909.1414</v>
          </cell>
          <cell r="D10">
            <v>10351.246999999999</v>
          </cell>
          <cell r="E10">
            <v>2557.8944000000001</v>
          </cell>
          <cell r="F10">
            <v>5472.7834000000003</v>
          </cell>
          <cell r="G10">
            <v>1974.4153999999994</v>
          </cell>
          <cell r="H10">
            <v>3656.9413</v>
          </cell>
          <cell r="I10">
            <v>1303.6792999999996</v>
          </cell>
          <cell r="J10">
            <v>1815.8420999999998</v>
          </cell>
          <cell r="K10">
            <v>670.73609999999996</v>
          </cell>
        </row>
        <row r="11">
          <cell r="A11" t="str">
            <v>01*</v>
          </cell>
          <cell r="B11">
            <v>471.24650000000003</v>
          </cell>
          <cell r="C11">
            <v>365.44570000000004</v>
          </cell>
          <cell r="D11">
            <v>343.49440000000004</v>
          </cell>
          <cell r="E11">
            <v>21.9513</v>
          </cell>
          <cell r="F11">
            <v>105.8008</v>
          </cell>
          <cell r="G11">
            <v>28.432300000000001</v>
          </cell>
          <cell r="H11">
            <v>101.0972</v>
          </cell>
          <cell r="I11">
            <v>27.008500000000002</v>
          </cell>
          <cell r="J11">
            <v>4.7036000000000007</v>
          </cell>
          <cell r="K11">
            <v>1.4238</v>
          </cell>
        </row>
        <row r="12">
          <cell r="A12" t="str">
            <v>02*</v>
          </cell>
          <cell r="B12">
            <v>15.856800000000002</v>
          </cell>
          <cell r="C12">
            <v>15.686300000000001</v>
          </cell>
          <cell r="D12">
            <v>13.0989</v>
          </cell>
          <cell r="E12">
            <v>2.5874000000000006</v>
          </cell>
          <cell r="F12">
            <v>0.17050000000000001</v>
          </cell>
          <cell r="G12">
            <v>0</v>
          </cell>
          <cell r="H12">
            <v>0.17050000000000001</v>
          </cell>
          <cell r="I12">
            <v>0</v>
          </cell>
          <cell r="J12">
            <v>0</v>
          </cell>
          <cell r="K12">
            <v>0</v>
          </cell>
        </row>
        <row r="13">
          <cell r="A13" t="str">
            <v>Сільське господарство, мисливство та лісове господарство</v>
          </cell>
          <cell r="B13">
            <v>487.10330000000005</v>
          </cell>
          <cell r="C13">
            <v>381.13200000000006</v>
          </cell>
          <cell r="D13">
            <v>356.59330000000006</v>
          </cell>
          <cell r="E13">
            <v>24.538699999999999</v>
          </cell>
          <cell r="F13">
            <v>105.9713</v>
          </cell>
          <cell r="G13">
            <v>28.432300000000001</v>
          </cell>
          <cell r="H13">
            <v>101.2677</v>
          </cell>
          <cell r="I13">
            <v>27.008500000000002</v>
          </cell>
          <cell r="J13">
            <v>4.7036000000000007</v>
          </cell>
          <cell r="K13">
            <v>1.4238</v>
          </cell>
        </row>
        <row r="14">
          <cell r="A14" t="str">
            <v>05*</v>
          </cell>
          <cell r="B14">
            <v>8.7887000000000004</v>
          </cell>
          <cell r="C14">
            <v>6.8928000000000003</v>
          </cell>
          <cell r="D14">
            <v>5.8215000000000003</v>
          </cell>
          <cell r="E14">
            <v>1.0712999999999999</v>
          </cell>
          <cell r="F14">
            <v>1.8959000000000001</v>
          </cell>
          <cell r="G14">
            <v>5.79E-2</v>
          </cell>
          <cell r="H14">
            <v>1.8959000000000001</v>
          </cell>
          <cell r="I14">
            <v>5.79E-2</v>
          </cell>
          <cell r="J14">
            <v>0</v>
          </cell>
          <cell r="K14">
            <v>0</v>
          </cell>
        </row>
        <row r="15">
          <cell r="A15" t="str">
            <v>Рибне господарство</v>
          </cell>
          <cell r="B15">
            <v>8.7887000000000004</v>
          </cell>
          <cell r="C15">
            <v>6.8928000000000003</v>
          </cell>
          <cell r="D15">
            <v>5.8215000000000003</v>
          </cell>
          <cell r="E15">
            <v>1.0712999999999999</v>
          </cell>
          <cell r="F15">
            <v>1.8959000000000001</v>
          </cell>
          <cell r="G15">
            <v>5.79E-2</v>
          </cell>
          <cell r="H15">
            <v>1.8959000000000001</v>
          </cell>
          <cell r="I15">
            <v>5.79E-2</v>
          </cell>
          <cell r="J15">
            <v>0</v>
          </cell>
          <cell r="K15">
            <v>0</v>
          </cell>
        </row>
        <row r="16">
          <cell r="A16" t="str">
            <v>10*</v>
          </cell>
          <cell r="B16">
            <v>92.301999999999992</v>
          </cell>
          <cell r="C16">
            <v>33.828800000000001</v>
          </cell>
          <cell r="D16">
            <v>30.609200000000001</v>
          </cell>
          <cell r="E16">
            <v>3.2196000000000002</v>
          </cell>
          <cell r="F16">
            <v>58.473199999999999</v>
          </cell>
          <cell r="G16">
            <v>57.251100000000001</v>
          </cell>
          <cell r="H16">
            <v>3.9596</v>
          </cell>
          <cell r="I16">
            <v>3.9270999999999998</v>
          </cell>
          <cell r="J16">
            <v>54.513599999999997</v>
          </cell>
          <cell r="K16">
            <v>53.323999999999998</v>
          </cell>
        </row>
        <row r="17">
          <cell r="A17" t="str">
            <v>11*</v>
          </cell>
          <cell r="B17">
            <v>87.993700000000018</v>
          </cell>
          <cell r="C17">
            <v>38.512700000000002</v>
          </cell>
          <cell r="D17">
            <v>31.207900000000002</v>
          </cell>
          <cell r="E17">
            <v>7.3048000000000002</v>
          </cell>
          <cell r="F17">
            <v>49.481000000000009</v>
          </cell>
          <cell r="G17">
            <v>8.3765000000000001</v>
          </cell>
          <cell r="H17">
            <v>38.020300000000006</v>
          </cell>
          <cell r="I17">
            <v>6.5223000000000004</v>
          </cell>
          <cell r="J17">
            <v>11.460700000000001</v>
          </cell>
          <cell r="K17">
            <v>1.8542000000000001</v>
          </cell>
        </row>
        <row r="18">
          <cell r="A18" t="str">
            <v>12*</v>
          </cell>
          <cell r="B18">
            <v>0.23550000000000001</v>
          </cell>
          <cell r="C18">
            <v>0.23550000000000001</v>
          </cell>
          <cell r="D18">
            <v>0.23</v>
          </cell>
          <cell r="E18">
            <v>5.4999999999999997E-3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A19" t="str">
            <v>13*</v>
          </cell>
          <cell r="B19">
            <v>23.623100000000001</v>
          </cell>
          <cell r="C19">
            <v>16.119900000000001</v>
          </cell>
          <cell r="D19">
            <v>5.9142000000000001</v>
          </cell>
          <cell r="E19">
            <v>10.2057</v>
          </cell>
          <cell r="F19">
            <v>7.5032000000000005</v>
          </cell>
          <cell r="G19">
            <v>0.61</v>
          </cell>
          <cell r="H19">
            <v>1.4455</v>
          </cell>
          <cell r="I19">
            <v>0.61</v>
          </cell>
          <cell r="J19">
            <v>6.0577000000000005</v>
          </cell>
          <cell r="K19">
            <v>0</v>
          </cell>
        </row>
        <row r="20">
          <cell r="A20" t="str">
            <v>14*</v>
          </cell>
          <cell r="B20">
            <v>69.039900000000003</v>
          </cell>
          <cell r="C20">
            <v>36.8626</v>
          </cell>
          <cell r="D20">
            <v>22.271699999999999</v>
          </cell>
          <cell r="E20">
            <v>14.5909</v>
          </cell>
          <cell r="F20">
            <v>32.177300000000002</v>
          </cell>
          <cell r="G20">
            <v>3.9039000000000001</v>
          </cell>
          <cell r="H20">
            <v>12.8971</v>
          </cell>
          <cell r="I20">
            <v>1.2205999999999999</v>
          </cell>
          <cell r="J20">
            <v>19.280200000000001</v>
          </cell>
          <cell r="K20">
            <v>2.6833</v>
          </cell>
        </row>
        <row r="21">
          <cell r="A21" t="str">
            <v>Добувна промисловість</v>
          </cell>
          <cell r="B21">
            <v>273.19420000000002</v>
          </cell>
          <cell r="C21">
            <v>125.5595</v>
          </cell>
          <cell r="D21">
            <v>90.23299999999999</v>
          </cell>
          <cell r="E21">
            <v>35.326499999999996</v>
          </cell>
          <cell r="F21">
            <v>147.63470000000001</v>
          </cell>
          <cell r="G21">
            <v>70.141500000000008</v>
          </cell>
          <cell r="H21">
            <v>56.322500000000012</v>
          </cell>
          <cell r="I21">
            <v>12.28</v>
          </cell>
          <cell r="J21">
            <v>91.31219999999999</v>
          </cell>
          <cell r="K21">
            <v>57.861499999999999</v>
          </cell>
        </row>
        <row r="22">
          <cell r="A22" t="str">
            <v>15*</v>
          </cell>
          <cell r="B22">
            <v>538.13609999999994</v>
          </cell>
          <cell r="C22">
            <v>350.93520000000001</v>
          </cell>
          <cell r="D22">
            <v>260.24099999999999</v>
          </cell>
          <cell r="E22">
            <v>90.694200000000009</v>
          </cell>
          <cell r="F22">
            <v>187.20089999999999</v>
          </cell>
          <cell r="G22">
            <v>39.383499999999998</v>
          </cell>
          <cell r="H22">
            <v>149.98579999999998</v>
          </cell>
          <cell r="I22">
            <v>37.531099999999995</v>
          </cell>
          <cell r="J22">
            <v>37.215100000000007</v>
          </cell>
          <cell r="K22">
            <v>1.8524</v>
          </cell>
        </row>
        <row r="23">
          <cell r="A23" t="str">
            <v>16*</v>
          </cell>
          <cell r="B23">
            <v>23.3886</v>
          </cell>
          <cell r="C23">
            <v>11.3407</v>
          </cell>
          <cell r="D23">
            <v>9.8801000000000005</v>
          </cell>
          <cell r="E23">
            <v>1.4605999999999999</v>
          </cell>
          <cell r="F23">
            <v>12.0479</v>
          </cell>
          <cell r="G23">
            <v>0</v>
          </cell>
          <cell r="H23">
            <v>12.0479</v>
          </cell>
          <cell r="I23">
            <v>0</v>
          </cell>
          <cell r="J23">
            <v>0</v>
          </cell>
          <cell r="K23">
            <v>0</v>
          </cell>
        </row>
        <row r="24">
          <cell r="A24" t="str">
            <v>17*</v>
          </cell>
          <cell r="B24">
            <v>31.197600000000001</v>
          </cell>
          <cell r="C24">
            <v>23.571400000000001</v>
          </cell>
          <cell r="D24">
            <v>18.0061</v>
          </cell>
          <cell r="E24">
            <v>5.5652999999999997</v>
          </cell>
          <cell r="F24">
            <v>7.6261999999999999</v>
          </cell>
          <cell r="G24">
            <v>2.9685999999999999</v>
          </cell>
          <cell r="H24">
            <v>6.9744999999999999</v>
          </cell>
          <cell r="I24">
            <v>2.9120999999999997</v>
          </cell>
          <cell r="J24">
            <v>0.65170000000000006</v>
          </cell>
          <cell r="K24">
            <v>5.6500000000000002E-2</v>
          </cell>
        </row>
        <row r="25">
          <cell r="A25" t="str">
            <v>18*</v>
          </cell>
          <cell r="B25">
            <v>35.1008</v>
          </cell>
          <cell r="C25">
            <v>29.735600000000002</v>
          </cell>
          <cell r="D25">
            <v>19.564700000000002</v>
          </cell>
          <cell r="E25">
            <v>10.1709</v>
          </cell>
          <cell r="F25">
            <v>5.3651999999999997</v>
          </cell>
          <cell r="G25">
            <v>2.1890999999999998</v>
          </cell>
          <cell r="H25">
            <v>4.5758999999999999</v>
          </cell>
          <cell r="I25">
            <v>2.1890999999999998</v>
          </cell>
          <cell r="J25">
            <v>0.7893</v>
          </cell>
          <cell r="K25">
            <v>0</v>
          </cell>
        </row>
        <row r="26">
          <cell r="A26" t="str">
            <v>19*</v>
          </cell>
          <cell r="B26">
            <v>8.9374000000000002</v>
          </cell>
          <cell r="C26">
            <v>7.7007000000000003</v>
          </cell>
          <cell r="D26">
            <v>6.2587000000000002</v>
          </cell>
          <cell r="E26">
            <v>1.4419999999999999</v>
          </cell>
          <cell r="F26">
            <v>1.2367000000000001</v>
          </cell>
          <cell r="G26">
            <v>0.59550000000000003</v>
          </cell>
          <cell r="H26">
            <v>1.2314000000000001</v>
          </cell>
          <cell r="I26">
            <v>0.59550000000000003</v>
          </cell>
          <cell r="J26">
            <v>5.3E-3</v>
          </cell>
          <cell r="K26">
            <v>0</v>
          </cell>
        </row>
        <row r="27">
          <cell r="A27" t="str">
            <v>20*</v>
          </cell>
          <cell r="B27">
            <v>65.872900000000001</v>
          </cell>
          <cell r="C27">
            <v>49.623899999999999</v>
          </cell>
          <cell r="D27">
            <v>30.0029</v>
          </cell>
          <cell r="E27">
            <v>19.620999999999999</v>
          </cell>
          <cell r="F27">
            <v>16.248999999999999</v>
          </cell>
          <cell r="G27">
            <v>1.5082</v>
          </cell>
          <cell r="H27">
            <v>6.6511000000000005</v>
          </cell>
          <cell r="I27">
            <v>0.36860000000000004</v>
          </cell>
          <cell r="J27">
            <v>9.5978999999999992</v>
          </cell>
          <cell r="K27">
            <v>1.1395999999999999</v>
          </cell>
        </row>
        <row r="28">
          <cell r="A28" t="str">
            <v>21*</v>
          </cell>
          <cell r="B28">
            <v>74.192299999999989</v>
          </cell>
          <cell r="C28">
            <v>25.854500000000002</v>
          </cell>
          <cell r="D28">
            <v>20.9131</v>
          </cell>
          <cell r="E28">
            <v>4.9414000000000007</v>
          </cell>
          <cell r="F28">
            <v>48.337799999999994</v>
          </cell>
          <cell r="G28">
            <v>1.7605</v>
          </cell>
          <cell r="H28">
            <v>13.403799999999999</v>
          </cell>
          <cell r="I28">
            <v>1.7605</v>
          </cell>
          <cell r="J28">
            <v>34.933999999999997</v>
          </cell>
          <cell r="K28">
            <v>0</v>
          </cell>
        </row>
        <row r="29">
          <cell r="A29" t="str">
            <v>22*</v>
          </cell>
          <cell r="B29">
            <v>182.3511</v>
          </cell>
          <cell r="C29">
            <v>137.0958</v>
          </cell>
          <cell r="D29">
            <v>119.4464</v>
          </cell>
          <cell r="E29">
            <v>17.6494</v>
          </cell>
          <cell r="F29">
            <v>45.255299999999998</v>
          </cell>
          <cell r="G29">
            <v>20.497699999999998</v>
          </cell>
          <cell r="H29">
            <v>35.3367</v>
          </cell>
          <cell r="I29">
            <v>16.091799999999999</v>
          </cell>
          <cell r="J29">
            <v>9.9185999999999996</v>
          </cell>
          <cell r="K29">
            <v>4.4058999999999999</v>
          </cell>
        </row>
        <row r="30">
          <cell r="A30" t="str">
            <v>23*</v>
          </cell>
          <cell r="B30">
            <v>359.13469999999995</v>
          </cell>
          <cell r="C30">
            <v>232.24749999999997</v>
          </cell>
          <cell r="D30">
            <v>216.64339999999999</v>
          </cell>
          <cell r="E30">
            <v>15.604100000000001</v>
          </cell>
          <cell r="F30">
            <v>126.88720000000001</v>
          </cell>
          <cell r="G30">
            <v>38.500700000000002</v>
          </cell>
          <cell r="H30">
            <v>12.088200000000001</v>
          </cell>
          <cell r="I30">
            <v>2.4605000000000001</v>
          </cell>
          <cell r="J30">
            <v>114.79900000000001</v>
          </cell>
          <cell r="K30">
            <v>36.040199999999999</v>
          </cell>
        </row>
        <row r="31">
          <cell r="A31" t="str">
            <v>24*</v>
          </cell>
          <cell r="B31">
            <v>240.9554</v>
          </cell>
          <cell r="C31">
            <v>129.7825</v>
          </cell>
          <cell r="D31">
            <v>74.418399999999991</v>
          </cell>
          <cell r="E31">
            <v>55.364100000000001</v>
          </cell>
          <cell r="F31">
            <v>111.1729</v>
          </cell>
          <cell r="G31">
            <v>15.550999999999998</v>
          </cell>
          <cell r="H31">
            <v>80.555399999999992</v>
          </cell>
          <cell r="I31">
            <v>12.8104</v>
          </cell>
          <cell r="J31">
            <v>30.6175</v>
          </cell>
          <cell r="K31">
            <v>2.7405999999999997</v>
          </cell>
        </row>
        <row r="32">
          <cell r="A32" t="str">
            <v>25*</v>
          </cell>
          <cell r="B32">
            <v>40.492399999999996</v>
          </cell>
          <cell r="C32">
            <v>27.571299999999997</v>
          </cell>
          <cell r="D32">
            <v>22.548299999999998</v>
          </cell>
          <cell r="E32">
            <v>5.0230000000000006</v>
          </cell>
          <cell r="F32">
            <v>12.921100000000001</v>
          </cell>
          <cell r="G32">
            <v>3.8939999999999997</v>
          </cell>
          <cell r="H32">
            <v>8.2415000000000003</v>
          </cell>
          <cell r="I32">
            <v>0.3</v>
          </cell>
          <cell r="J32">
            <v>4.6796000000000006</v>
          </cell>
          <cell r="K32">
            <v>3.5939999999999999</v>
          </cell>
        </row>
        <row r="33">
          <cell r="A33" t="str">
            <v>26*</v>
          </cell>
          <cell r="B33">
            <v>188.39769999999999</v>
          </cell>
          <cell r="C33">
            <v>94.589299999999994</v>
          </cell>
          <cell r="D33">
            <v>76.709999999999994</v>
          </cell>
          <cell r="E33">
            <v>17.879300000000001</v>
          </cell>
          <cell r="F33">
            <v>93.808400000000006</v>
          </cell>
          <cell r="G33">
            <v>44.751999999999995</v>
          </cell>
          <cell r="H33">
            <v>78.746300000000005</v>
          </cell>
          <cell r="I33">
            <v>43.593199999999996</v>
          </cell>
          <cell r="J33">
            <v>15.062099999999999</v>
          </cell>
          <cell r="K33">
            <v>1.1588000000000001</v>
          </cell>
        </row>
        <row r="34">
          <cell r="A34" t="str">
            <v>27*</v>
          </cell>
          <cell r="B34">
            <v>241.10130000000001</v>
          </cell>
          <cell r="C34">
            <v>184.35920000000002</v>
          </cell>
          <cell r="D34">
            <v>31.8796</v>
          </cell>
          <cell r="E34">
            <v>152.4796</v>
          </cell>
          <cell r="F34">
            <v>56.742100000000001</v>
          </cell>
          <cell r="G34">
            <v>9.7070000000000007</v>
          </cell>
          <cell r="H34">
            <v>7.0841000000000003</v>
          </cell>
          <cell r="I34">
            <v>3.6243000000000003</v>
          </cell>
          <cell r="J34">
            <v>49.658000000000001</v>
          </cell>
          <cell r="K34">
            <v>6.0827</v>
          </cell>
        </row>
        <row r="35">
          <cell r="A35" t="str">
            <v>28*</v>
          </cell>
          <cell r="B35">
            <v>71.840500000000006</v>
          </cell>
          <cell r="C35">
            <v>51.762600000000006</v>
          </cell>
          <cell r="D35">
            <v>42.900400000000005</v>
          </cell>
          <cell r="E35">
            <v>8.8621999999999996</v>
          </cell>
          <cell r="F35">
            <v>20.0779</v>
          </cell>
          <cell r="G35">
            <v>12.2845</v>
          </cell>
          <cell r="H35">
            <v>16.8612</v>
          </cell>
          <cell r="I35">
            <v>10.757299999999999</v>
          </cell>
          <cell r="J35">
            <v>3.2166999999999999</v>
          </cell>
          <cell r="K35">
            <v>1.5272000000000001</v>
          </cell>
        </row>
        <row r="36">
          <cell r="A36" t="str">
            <v>29*</v>
          </cell>
          <cell r="B36">
            <v>591.80330000000004</v>
          </cell>
          <cell r="C36">
            <v>289.76489999999995</v>
          </cell>
          <cell r="D36">
            <v>171.18929999999997</v>
          </cell>
          <cell r="E36">
            <v>118.57559999999999</v>
          </cell>
          <cell r="F36">
            <v>302.03840000000002</v>
          </cell>
          <cell r="G36">
            <v>140.36290000000002</v>
          </cell>
          <cell r="H36">
            <v>108.88210000000001</v>
          </cell>
          <cell r="I36">
            <v>49.766599999999997</v>
          </cell>
          <cell r="J36">
            <v>193.15630000000002</v>
          </cell>
          <cell r="K36">
            <v>90.596300000000014</v>
          </cell>
        </row>
        <row r="37">
          <cell r="A37" t="str">
            <v>30*</v>
          </cell>
          <cell r="B37">
            <v>28.416600000000003</v>
          </cell>
          <cell r="C37">
            <v>22.578300000000002</v>
          </cell>
          <cell r="D37">
            <v>21.137900000000002</v>
          </cell>
          <cell r="E37">
            <v>1.4404000000000001</v>
          </cell>
          <cell r="F37">
            <v>5.8382999999999994</v>
          </cell>
          <cell r="G37">
            <v>1.1519999999999999</v>
          </cell>
          <cell r="H37">
            <v>5.3796999999999997</v>
          </cell>
          <cell r="I37">
            <v>1.1519999999999999</v>
          </cell>
          <cell r="J37">
            <v>0.45860000000000001</v>
          </cell>
          <cell r="K37">
            <v>0</v>
          </cell>
        </row>
        <row r="38">
          <cell r="A38" t="str">
            <v>31*</v>
          </cell>
          <cell r="B38">
            <v>87.926700000000011</v>
          </cell>
          <cell r="C38">
            <v>66.377800000000008</v>
          </cell>
          <cell r="D38">
            <v>45.242800000000003</v>
          </cell>
          <cell r="E38">
            <v>21.135000000000002</v>
          </cell>
          <cell r="F38">
            <v>21.548900000000003</v>
          </cell>
          <cell r="G38">
            <v>4.1635</v>
          </cell>
          <cell r="H38">
            <v>15.264700000000001</v>
          </cell>
          <cell r="I38">
            <v>4.1635</v>
          </cell>
          <cell r="J38">
            <v>6.2842000000000002</v>
          </cell>
          <cell r="K38">
            <v>0</v>
          </cell>
        </row>
        <row r="39">
          <cell r="A39" t="str">
            <v>32*</v>
          </cell>
          <cell r="B39">
            <v>265.74900000000002</v>
          </cell>
          <cell r="C39">
            <v>109.9975</v>
          </cell>
          <cell r="D39">
            <v>26.513500000000001</v>
          </cell>
          <cell r="E39">
            <v>83.484000000000009</v>
          </cell>
          <cell r="F39">
            <v>155.75150000000002</v>
          </cell>
          <cell r="G39">
            <v>46.8215</v>
          </cell>
          <cell r="H39">
            <v>36.573800000000006</v>
          </cell>
          <cell r="I39">
            <v>16.164000000000001</v>
          </cell>
          <cell r="J39">
            <v>119.1777</v>
          </cell>
          <cell r="K39">
            <v>30.657499999999999</v>
          </cell>
        </row>
        <row r="40">
          <cell r="A40" t="str">
            <v>33*</v>
          </cell>
          <cell r="B40">
            <v>35.468599999999995</v>
          </cell>
          <cell r="C40">
            <v>28.995499999999996</v>
          </cell>
          <cell r="D40">
            <v>26.493299999999998</v>
          </cell>
          <cell r="E40">
            <v>2.5021999999999998</v>
          </cell>
          <cell r="F40">
            <v>6.4731000000000005</v>
          </cell>
          <cell r="G40">
            <v>0.89349999999999996</v>
          </cell>
          <cell r="H40">
            <v>5.8908000000000005</v>
          </cell>
          <cell r="I40">
            <v>0.89349999999999996</v>
          </cell>
          <cell r="J40">
            <v>0.58229999999999993</v>
          </cell>
          <cell r="K40">
            <v>0</v>
          </cell>
        </row>
        <row r="41">
          <cell r="A41" t="str">
            <v>34*</v>
          </cell>
          <cell r="B41">
            <v>146.0847</v>
          </cell>
          <cell r="C41">
            <v>97.85799999999999</v>
          </cell>
          <cell r="D41">
            <v>68.718399999999988</v>
          </cell>
          <cell r="E41">
            <v>29.139599999999998</v>
          </cell>
          <cell r="F41">
            <v>48.226699999999994</v>
          </cell>
          <cell r="G41">
            <v>11.696</v>
          </cell>
          <cell r="H41">
            <v>36.138199999999998</v>
          </cell>
          <cell r="I41">
            <v>11.696</v>
          </cell>
          <cell r="J41">
            <v>12.0885</v>
          </cell>
          <cell r="K41">
            <v>0</v>
          </cell>
        </row>
        <row r="42">
          <cell r="A42" t="str">
            <v>35*</v>
          </cell>
          <cell r="B42">
            <v>135.49619999999999</v>
          </cell>
          <cell r="C42">
            <v>75.490600000000001</v>
          </cell>
          <cell r="D42">
            <v>41.893000000000001</v>
          </cell>
          <cell r="E42">
            <v>33.5976</v>
          </cell>
          <cell r="F42">
            <v>60.005600000000001</v>
          </cell>
          <cell r="G42">
            <v>16.484200000000001</v>
          </cell>
          <cell r="H42">
            <v>28.162500000000001</v>
          </cell>
          <cell r="I42">
            <v>12.176</v>
          </cell>
          <cell r="J42">
            <v>31.8431</v>
          </cell>
          <cell r="K42">
            <v>4.3082000000000003</v>
          </cell>
        </row>
        <row r="43">
          <cell r="A43" t="str">
            <v>36*</v>
          </cell>
          <cell r="B43">
            <v>51.955500000000001</v>
          </cell>
          <cell r="C43">
            <v>44.481900000000003</v>
          </cell>
          <cell r="D43">
            <v>36.633900000000004</v>
          </cell>
          <cell r="E43">
            <v>7.8480000000000008</v>
          </cell>
          <cell r="F43">
            <v>7.4735999999999994</v>
          </cell>
          <cell r="G43">
            <v>0.42180000000000001</v>
          </cell>
          <cell r="H43">
            <v>3.3102</v>
          </cell>
          <cell r="I43">
            <v>0.39510000000000001</v>
          </cell>
          <cell r="J43">
            <v>4.1633999999999993</v>
          </cell>
          <cell r="K43">
            <v>2.6699999999999998E-2</v>
          </cell>
        </row>
        <row r="44">
          <cell r="A44" t="str">
            <v>37*</v>
          </cell>
          <cell r="B44">
            <v>70.926500000000004</v>
          </cell>
          <cell r="C44">
            <v>53.5334</v>
          </cell>
          <cell r="D44">
            <v>36.665199999999999</v>
          </cell>
          <cell r="E44">
            <v>16.868199999999998</v>
          </cell>
          <cell r="F44">
            <v>17.3931</v>
          </cell>
          <cell r="G44">
            <v>4.8620000000000001</v>
          </cell>
          <cell r="H44">
            <v>11.837299999999999</v>
          </cell>
          <cell r="I44">
            <v>3.6021000000000001</v>
          </cell>
          <cell r="J44">
            <v>5.5558000000000005</v>
          </cell>
          <cell r="K44">
            <v>1.2599</v>
          </cell>
        </row>
        <row r="45">
          <cell r="A45" t="str">
            <v xml:space="preserve">Обробна промисловість </v>
          </cell>
          <cell r="B45">
            <v>3514.9258999999997</v>
          </cell>
          <cell r="C45">
            <v>2145.2480999999998</v>
          </cell>
          <cell r="D45">
            <v>1423.9004</v>
          </cell>
          <cell r="E45">
            <v>721.34769999999992</v>
          </cell>
          <cell r="F45">
            <v>1369.6777999999999</v>
          </cell>
          <cell r="G45">
            <v>420.44970000000012</v>
          </cell>
          <cell r="H45">
            <v>685.22309999999993</v>
          </cell>
          <cell r="I45">
            <v>235.00319999999994</v>
          </cell>
          <cell r="J45">
            <v>684.4547</v>
          </cell>
          <cell r="K45">
            <v>185.44650000000001</v>
          </cell>
        </row>
        <row r="46">
          <cell r="A46" t="str">
            <v>40*</v>
          </cell>
          <cell r="B46">
            <v>615.73230000000001</v>
          </cell>
          <cell r="C46">
            <v>494.34629999999999</v>
          </cell>
          <cell r="D46">
            <v>479.13779999999997</v>
          </cell>
          <cell r="E46">
            <v>15.208500000000001</v>
          </cell>
          <cell r="F46">
            <v>121.386</v>
          </cell>
          <cell r="G46">
            <v>17.174300000000002</v>
          </cell>
          <cell r="H46">
            <v>110.3901</v>
          </cell>
          <cell r="I46">
            <v>11.010200000000001</v>
          </cell>
          <cell r="J46">
            <v>10.995899999999999</v>
          </cell>
          <cell r="K46">
            <v>6.1641000000000004</v>
          </cell>
        </row>
        <row r="47">
          <cell r="A47" t="str">
            <v>41*</v>
          </cell>
          <cell r="B47">
            <v>22.824899999999996</v>
          </cell>
          <cell r="C47">
            <v>20.755899999999997</v>
          </cell>
          <cell r="D47">
            <v>17.108799999999999</v>
          </cell>
          <cell r="E47">
            <v>3.6471</v>
          </cell>
          <cell r="F47">
            <v>2.069</v>
          </cell>
          <cell r="G47">
            <v>0</v>
          </cell>
          <cell r="H47">
            <v>1.3265</v>
          </cell>
          <cell r="I47">
            <v>0</v>
          </cell>
          <cell r="J47">
            <v>0.74250000000000005</v>
          </cell>
          <cell r="K47">
            <v>0</v>
          </cell>
        </row>
        <row r="48">
          <cell r="A48" t="str">
            <v>Виробництво електроенергії, газу та води</v>
          </cell>
          <cell r="B48">
            <v>638.55719999999997</v>
          </cell>
          <cell r="C48">
            <v>515.10220000000004</v>
          </cell>
          <cell r="D48">
            <v>496.24659999999994</v>
          </cell>
          <cell r="E48">
            <v>18.855600000000003</v>
          </cell>
          <cell r="F48">
            <v>123.455</v>
          </cell>
          <cell r="G48">
            <v>17.174300000000002</v>
          </cell>
          <cell r="H48">
            <v>111.7166</v>
          </cell>
          <cell r="I48">
            <v>11.010200000000001</v>
          </cell>
          <cell r="J48">
            <v>11.738399999999999</v>
          </cell>
          <cell r="K48">
            <v>6.1641000000000004</v>
          </cell>
        </row>
        <row r="49">
          <cell r="A49" t="str">
            <v>45*</v>
          </cell>
          <cell r="B49">
            <v>860.14299999999992</v>
          </cell>
          <cell r="C49">
            <v>706.68099999999993</v>
          </cell>
          <cell r="D49">
            <v>659.67049999999995</v>
          </cell>
          <cell r="E49">
            <v>47.0105</v>
          </cell>
          <cell r="F49">
            <v>153.46199999999999</v>
          </cell>
          <cell r="G49">
            <v>45.215800000000002</v>
          </cell>
          <cell r="H49">
            <v>134.08589999999998</v>
          </cell>
          <cell r="I49">
            <v>42.365600000000001</v>
          </cell>
          <cell r="J49">
            <v>19.376099999999997</v>
          </cell>
          <cell r="K49">
            <v>2.8501999999999996</v>
          </cell>
        </row>
        <row r="50">
          <cell r="A50" t="str">
            <v>Будівництво</v>
          </cell>
          <cell r="B50">
            <v>860.14299999999992</v>
          </cell>
          <cell r="C50">
            <v>706.68099999999993</v>
          </cell>
          <cell r="D50">
            <v>659.67049999999995</v>
          </cell>
          <cell r="E50">
            <v>47.0105</v>
          </cell>
          <cell r="F50">
            <v>153.46199999999999</v>
          </cell>
          <cell r="G50">
            <v>45.215800000000002</v>
          </cell>
          <cell r="H50">
            <v>134.08589999999998</v>
          </cell>
          <cell r="I50">
            <v>42.365600000000001</v>
          </cell>
          <cell r="J50">
            <v>19.376099999999997</v>
          </cell>
          <cell r="K50">
            <v>2.8501999999999996</v>
          </cell>
        </row>
        <row r="51">
          <cell r="A51" t="str">
            <v>50*</v>
          </cell>
          <cell r="B51">
            <v>252.37569999999999</v>
          </cell>
          <cell r="C51">
            <v>218.3261</v>
          </cell>
          <cell r="D51">
            <v>197.40960000000001</v>
          </cell>
          <cell r="E51">
            <v>20.916499999999999</v>
          </cell>
          <cell r="F51">
            <v>34.049599999999998</v>
          </cell>
          <cell r="G51">
            <v>7.0783000000000005</v>
          </cell>
          <cell r="H51">
            <v>27.116</v>
          </cell>
          <cell r="I51">
            <v>6.9450000000000003</v>
          </cell>
          <cell r="J51">
            <v>6.9336000000000002</v>
          </cell>
          <cell r="K51">
            <v>0.1333</v>
          </cell>
        </row>
        <row r="52">
          <cell r="A52" t="str">
            <v>51*</v>
          </cell>
          <cell r="B52">
            <v>4008.9106000000002</v>
          </cell>
          <cell r="C52">
            <v>2894.7381</v>
          </cell>
          <cell r="D52">
            <v>2526.8973999999998</v>
          </cell>
          <cell r="E52">
            <v>367.84070000000003</v>
          </cell>
          <cell r="F52">
            <v>1114.1725000000001</v>
          </cell>
          <cell r="G52">
            <v>370.4117</v>
          </cell>
          <cell r="H52">
            <v>852.69560000000001</v>
          </cell>
          <cell r="I52">
            <v>269.53870000000001</v>
          </cell>
          <cell r="J52">
            <v>261.4769</v>
          </cell>
          <cell r="K52">
            <v>100.873</v>
          </cell>
        </row>
        <row r="53">
          <cell r="A53" t="str">
            <v>52*</v>
          </cell>
          <cell r="B53">
            <v>391.82489999999996</v>
          </cell>
          <cell r="C53">
            <v>341.85969999999998</v>
          </cell>
          <cell r="D53">
            <v>326.62979999999999</v>
          </cell>
          <cell r="E53">
            <v>15.229900000000001</v>
          </cell>
          <cell r="F53">
            <v>49.965199999999996</v>
          </cell>
          <cell r="G53">
            <v>12.313599999999999</v>
          </cell>
          <cell r="H53">
            <v>43.353099999999998</v>
          </cell>
          <cell r="I53">
            <v>6.7688999999999995</v>
          </cell>
          <cell r="J53">
            <v>6.6121000000000008</v>
          </cell>
          <cell r="K53">
            <v>5.5446999999999997</v>
          </cell>
        </row>
        <row r="54">
          <cell r="A54" t="str">
            <v>Оптова і роздрібна торгівля; торгівля транспортними засобами, послуги з ремонту</v>
          </cell>
          <cell r="B54">
            <v>4653.1111999999994</v>
          </cell>
          <cell r="C54">
            <v>3454.9238999999998</v>
          </cell>
          <cell r="D54">
            <v>3050.9367999999999</v>
          </cell>
          <cell r="E54">
            <v>403.9871</v>
          </cell>
          <cell r="F54">
            <v>1198.1873000000003</v>
          </cell>
          <cell r="G54">
            <v>389.80360000000002</v>
          </cell>
          <cell r="H54">
            <v>923.16470000000004</v>
          </cell>
          <cell r="I54">
            <v>283.25259999999997</v>
          </cell>
          <cell r="J54">
            <v>275.02260000000001</v>
          </cell>
          <cell r="K54">
            <v>106.55100000000002</v>
          </cell>
        </row>
        <row r="55">
          <cell r="A55" t="str">
            <v>55*</v>
          </cell>
          <cell r="B55">
            <v>74.522599999999997</v>
          </cell>
          <cell r="C55">
            <v>62.821899999999999</v>
          </cell>
          <cell r="D55">
            <v>48.552900000000001</v>
          </cell>
          <cell r="E55">
            <v>14.268999999999998</v>
          </cell>
          <cell r="F55">
            <v>11.700699999999999</v>
          </cell>
          <cell r="G55">
            <v>2.3813</v>
          </cell>
          <cell r="H55">
            <v>7.9573999999999998</v>
          </cell>
          <cell r="I55">
            <v>2.3813</v>
          </cell>
          <cell r="J55">
            <v>3.7433000000000001</v>
          </cell>
          <cell r="K55">
            <v>0</v>
          </cell>
        </row>
        <row r="56">
          <cell r="A56" t="str">
            <v>Готелі та ресторани</v>
          </cell>
          <cell r="B56">
            <v>74.522599999999997</v>
          </cell>
          <cell r="C56">
            <v>62.821899999999999</v>
          </cell>
          <cell r="D56">
            <v>48.552900000000001</v>
          </cell>
          <cell r="E56">
            <v>14.268999999999998</v>
          </cell>
          <cell r="F56">
            <v>11.700699999999999</v>
          </cell>
          <cell r="G56">
            <v>2.3813</v>
          </cell>
          <cell r="H56">
            <v>7.9573999999999998</v>
          </cell>
          <cell r="I56">
            <v>2.3813</v>
          </cell>
          <cell r="J56">
            <v>3.7433000000000001</v>
          </cell>
          <cell r="K56">
            <v>0</v>
          </cell>
        </row>
        <row r="57">
          <cell r="A57" t="str">
            <v>60*</v>
          </cell>
          <cell r="B57">
            <v>438.34739999999999</v>
          </cell>
          <cell r="C57">
            <v>372.928</v>
          </cell>
          <cell r="D57">
            <v>177.738</v>
          </cell>
          <cell r="E57">
            <v>195.19</v>
          </cell>
          <cell r="F57">
            <v>65.419399999999996</v>
          </cell>
          <cell r="G57">
            <v>47.499199999999995</v>
          </cell>
          <cell r="H57">
            <v>21.920300000000001</v>
          </cell>
          <cell r="I57">
            <v>7.4509999999999996</v>
          </cell>
          <cell r="J57">
            <v>43.499099999999999</v>
          </cell>
          <cell r="K57">
            <v>40.048199999999994</v>
          </cell>
        </row>
        <row r="58">
          <cell r="A58" t="str">
            <v>61*</v>
          </cell>
          <cell r="B58">
            <v>185.15299999999999</v>
          </cell>
          <cell r="C58">
            <v>119.3993</v>
          </cell>
          <cell r="D58">
            <v>17.384900000000002</v>
          </cell>
          <cell r="E58">
            <v>102.01439999999999</v>
          </cell>
          <cell r="F58">
            <v>65.753699999999995</v>
          </cell>
          <cell r="G58">
            <v>14.3111</v>
          </cell>
          <cell r="H58">
            <v>18.491</v>
          </cell>
          <cell r="I58">
            <v>1.7</v>
          </cell>
          <cell r="J58">
            <v>47.262699999999995</v>
          </cell>
          <cell r="K58">
            <v>12.6111</v>
          </cell>
        </row>
        <row r="59">
          <cell r="A59" t="str">
            <v>62*</v>
          </cell>
          <cell r="B59">
            <v>64.892600000000002</v>
          </cell>
          <cell r="C59">
            <v>50.388399999999997</v>
          </cell>
          <cell r="D59">
            <v>12.8469</v>
          </cell>
          <cell r="E59">
            <v>37.541499999999999</v>
          </cell>
          <cell r="F59">
            <v>14.504199999999999</v>
          </cell>
          <cell r="G59">
            <v>6.4824000000000002</v>
          </cell>
          <cell r="H59">
            <v>3.6321999999999997</v>
          </cell>
          <cell r="I59">
            <v>1.1499999999999999</v>
          </cell>
          <cell r="J59">
            <v>10.872</v>
          </cell>
          <cell r="K59">
            <v>5.3323999999999998</v>
          </cell>
        </row>
        <row r="60">
          <cell r="A60" t="str">
            <v>63*</v>
          </cell>
          <cell r="B60">
            <v>466.21710000000002</v>
          </cell>
          <cell r="C60">
            <v>323.77530000000002</v>
          </cell>
          <cell r="D60">
            <v>149.5196</v>
          </cell>
          <cell r="E60">
            <v>174.25569999999999</v>
          </cell>
          <cell r="F60">
            <v>142.4418</v>
          </cell>
          <cell r="G60">
            <v>64.036000000000001</v>
          </cell>
          <cell r="H60">
            <v>68.12339999999999</v>
          </cell>
          <cell r="I60">
            <v>34.282899999999998</v>
          </cell>
          <cell r="J60">
            <v>74.318400000000011</v>
          </cell>
          <cell r="K60">
            <v>29.7531</v>
          </cell>
        </row>
        <row r="61">
          <cell r="A61" t="str">
            <v>64*</v>
          </cell>
          <cell r="B61">
            <v>1200.9296999999999</v>
          </cell>
          <cell r="C61">
            <v>1105.8326</v>
          </cell>
          <cell r="D61">
            <v>984.75540000000001</v>
          </cell>
          <cell r="E61">
            <v>121.0772</v>
          </cell>
          <cell r="F61">
            <v>95.097099999999998</v>
          </cell>
          <cell r="G61">
            <v>41.787700000000001</v>
          </cell>
          <cell r="H61">
            <v>27.5639</v>
          </cell>
          <cell r="I61">
            <v>2.3527</v>
          </cell>
          <cell r="J61">
            <v>67.533199999999994</v>
          </cell>
          <cell r="K61">
            <v>39.435000000000002</v>
          </cell>
        </row>
        <row r="62">
          <cell r="A62" t="str">
            <v>Транспорт</v>
          </cell>
          <cell r="B62">
            <v>2355.5398</v>
          </cell>
          <cell r="C62">
            <v>1972.3235999999999</v>
          </cell>
          <cell r="D62">
            <v>1342.2447999999999</v>
          </cell>
          <cell r="E62">
            <v>630.0788</v>
          </cell>
          <cell r="F62">
            <v>383.21620000000001</v>
          </cell>
          <cell r="G62">
            <v>174.1164</v>
          </cell>
          <cell r="H62">
            <v>139.73079999999999</v>
          </cell>
          <cell r="I62">
            <v>46.936599999999999</v>
          </cell>
          <cell r="J62">
            <v>243.4854</v>
          </cell>
          <cell r="K62">
            <v>127.1798</v>
          </cell>
        </row>
        <row r="63">
          <cell r="A63" t="str">
            <v>65*</v>
          </cell>
          <cell r="B63">
            <v>265.80449999999996</v>
          </cell>
          <cell r="C63">
            <v>89.26339999999999</v>
          </cell>
          <cell r="D63">
            <v>52.3538</v>
          </cell>
          <cell r="E63">
            <v>36.909599999999998</v>
          </cell>
          <cell r="F63">
            <v>176.5411</v>
          </cell>
          <cell r="G63">
            <v>64.114699999999999</v>
          </cell>
          <cell r="H63">
            <v>100.5642</v>
          </cell>
          <cell r="I63">
            <v>57.962199999999996</v>
          </cell>
          <cell r="J63">
            <v>75.976900000000001</v>
          </cell>
          <cell r="K63">
            <v>6.1524999999999999</v>
          </cell>
        </row>
        <row r="64">
          <cell r="A64" t="str">
            <v>66*</v>
          </cell>
          <cell r="B64">
            <v>1433.1277</v>
          </cell>
          <cell r="C64">
            <v>911.18089999999995</v>
          </cell>
          <cell r="D64">
            <v>789.38559999999995</v>
          </cell>
          <cell r="E64">
            <v>121.7953</v>
          </cell>
          <cell r="F64">
            <v>521.94679999999994</v>
          </cell>
          <cell r="G64">
            <v>216.69299999999998</v>
          </cell>
          <cell r="H64">
            <v>449.10899999999998</v>
          </cell>
          <cell r="I64">
            <v>176.0453</v>
          </cell>
          <cell r="J64">
            <v>72.837800000000001</v>
          </cell>
          <cell r="K64">
            <v>40.6477</v>
          </cell>
        </row>
        <row r="65">
          <cell r="A65" t="str">
            <v>67*</v>
          </cell>
          <cell r="B65">
            <v>346.75390000000004</v>
          </cell>
          <cell r="C65">
            <v>119.1568</v>
          </cell>
          <cell r="D65">
            <v>103.1322</v>
          </cell>
          <cell r="E65">
            <v>16.0246</v>
          </cell>
          <cell r="F65">
            <v>227.59710000000001</v>
          </cell>
          <cell r="G65">
            <v>95.867700000000013</v>
          </cell>
          <cell r="H65">
            <v>210.49950000000001</v>
          </cell>
          <cell r="I65">
            <v>86.715500000000006</v>
          </cell>
          <cell r="J65">
            <v>17.0976</v>
          </cell>
          <cell r="K65">
            <v>9.1522000000000006</v>
          </cell>
        </row>
        <row r="66">
          <cell r="A66" t="str">
            <v>Фінансова діяльність</v>
          </cell>
          <cell r="B66">
            <v>2045.6860999999999</v>
          </cell>
          <cell r="C66">
            <v>1119.6010999999999</v>
          </cell>
          <cell r="D66">
            <v>944.87159999999994</v>
          </cell>
          <cell r="E66">
            <v>174.7295</v>
          </cell>
          <cell r="F66">
            <v>926.08500000000004</v>
          </cell>
          <cell r="G66">
            <v>376.67539999999997</v>
          </cell>
          <cell r="H66">
            <v>760.17269999999996</v>
          </cell>
          <cell r="I66">
            <v>320.72300000000001</v>
          </cell>
          <cell r="J66">
            <v>165.91230000000002</v>
          </cell>
          <cell r="K66">
            <v>55.952400000000004</v>
          </cell>
        </row>
        <row r="67">
          <cell r="A67" t="str">
            <v>70*</v>
          </cell>
          <cell r="B67">
            <v>192.41539999999998</v>
          </cell>
          <cell r="C67">
            <v>114.08709999999999</v>
          </cell>
          <cell r="D67">
            <v>103.8266</v>
          </cell>
          <cell r="E67">
            <v>10.260499999999999</v>
          </cell>
          <cell r="F67">
            <v>78.328299999999984</v>
          </cell>
          <cell r="G67">
            <v>39.416600000000003</v>
          </cell>
          <cell r="H67">
            <v>39.096199999999996</v>
          </cell>
          <cell r="I67">
            <v>14.8626</v>
          </cell>
          <cell r="J67">
            <v>39.232099999999996</v>
          </cell>
          <cell r="K67">
            <v>24.553999999999998</v>
          </cell>
        </row>
        <row r="68">
          <cell r="A68" t="str">
            <v>71*</v>
          </cell>
          <cell r="B68">
            <v>18.578699999999998</v>
          </cell>
          <cell r="C68">
            <v>12.482099999999999</v>
          </cell>
          <cell r="D68">
            <v>11.4269</v>
          </cell>
          <cell r="E68">
            <v>1.0551999999999999</v>
          </cell>
          <cell r="F68">
            <v>6.0966000000000005</v>
          </cell>
          <cell r="G68">
            <v>2.3744000000000001</v>
          </cell>
          <cell r="H68">
            <v>5.7898000000000005</v>
          </cell>
          <cell r="I68">
            <v>2.3744000000000001</v>
          </cell>
          <cell r="J68">
            <v>0.30680000000000002</v>
          </cell>
          <cell r="K68">
            <v>0</v>
          </cell>
        </row>
        <row r="69">
          <cell r="A69" t="str">
            <v>72*</v>
          </cell>
          <cell r="B69">
            <v>121.3733</v>
          </cell>
          <cell r="C69">
            <v>86.045500000000004</v>
          </cell>
          <cell r="D69">
            <v>70.302000000000007</v>
          </cell>
          <cell r="E69">
            <v>15.743499999999999</v>
          </cell>
          <cell r="F69">
            <v>35.327800000000003</v>
          </cell>
          <cell r="G69">
            <v>13.0351</v>
          </cell>
          <cell r="H69">
            <v>32.242400000000004</v>
          </cell>
          <cell r="I69">
            <v>11.4969</v>
          </cell>
          <cell r="J69">
            <v>3.0853999999999999</v>
          </cell>
          <cell r="K69">
            <v>1.5382</v>
          </cell>
        </row>
        <row r="70">
          <cell r="A70" t="str">
            <v>73*</v>
          </cell>
          <cell r="B70">
            <v>671.2</v>
          </cell>
          <cell r="C70">
            <v>457.47590000000002</v>
          </cell>
          <cell r="D70">
            <v>199.7363</v>
          </cell>
          <cell r="E70">
            <v>257.7396</v>
          </cell>
          <cell r="F70">
            <v>213.72409999999999</v>
          </cell>
          <cell r="G70">
            <v>77.527699999999996</v>
          </cell>
          <cell r="H70">
            <v>86.089199999999991</v>
          </cell>
          <cell r="I70">
            <v>45.197699999999998</v>
          </cell>
          <cell r="J70">
            <v>127.6349</v>
          </cell>
          <cell r="K70">
            <v>32.33</v>
          </cell>
        </row>
        <row r="71">
          <cell r="A71" t="str">
            <v>74*</v>
          </cell>
          <cell r="B71">
            <v>772.50689999999997</v>
          </cell>
          <cell r="C71">
            <v>495.00689999999997</v>
          </cell>
          <cell r="D71">
            <v>420.87329999999997</v>
          </cell>
          <cell r="E71">
            <v>74.133600000000001</v>
          </cell>
          <cell r="F71">
            <v>277.5</v>
          </cell>
          <cell r="G71">
            <v>129.94890000000001</v>
          </cell>
          <cell r="H71">
            <v>174.994</v>
          </cell>
          <cell r="I71">
            <v>69.459800000000001</v>
          </cell>
          <cell r="J71">
            <v>102.506</v>
          </cell>
          <cell r="K71">
            <v>60.489100000000001</v>
          </cell>
        </row>
        <row r="72">
          <cell r="A72" t="str">
            <v>Операції з нерухомістю, здавання під найм та послуги юридичним особам</v>
          </cell>
          <cell r="B72">
            <v>1776.0743</v>
          </cell>
          <cell r="C72">
            <v>1165.0974999999999</v>
          </cell>
          <cell r="D72">
            <v>806.16509999999994</v>
          </cell>
          <cell r="E72">
            <v>358.93239999999997</v>
          </cell>
          <cell r="F72">
            <v>610.97679999999991</v>
          </cell>
          <cell r="G72">
            <v>262.30270000000002</v>
          </cell>
          <cell r="H72">
            <v>338.21159999999998</v>
          </cell>
          <cell r="I72">
            <v>143.3914</v>
          </cell>
          <cell r="J72">
            <v>272.76519999999999</v>
          </cell>
          <cell r="K72">
            <v>118.9113</v>
          </cell>
        </row>
        <row r="73">
          <cell r="A73" t="str">
            <v>75*</v>
          </cell>
          <cell r="B73">
            <v>409.26400000000007</v>
          </cell>
          <cell r="C73">
            <v>352.50570000000005</v>
          </cell>
          <cell r="D73">
            <v>312.46800000000002</v>
          </cell>
          <cell r="E73">
            <v>40.037700000000001</v>
          </cell>
          <cell r="F73">
            <v>56.758299999999998</v>
          </cell>
          <cell r="G73">
            <v>16.093700000000002</v>
          </cell>
          <cell r="H73">
            <v>53.518000000000001</v>
          </cell>
          <cell r="I73">
            <v>15.752700000000001</v>
          </cell>
          <cell r="J73">
            <v>3.2403000000000004</v>
          </cell>
          <cell r="K73">
            <v>0.34100000000000003</v>
          </cell>
        </row>
        <row r="74">
          <cell r="A74" t="str">
            <v>Державне управління</v>
          </cell>
          <cell r="B74">
            <v>409.26400000000007</v>
          </cell>
          <cell r="C74">
            <v>352.50570000000005</v>
          </cell>
          <cell r="D74">
            <v>312.46800000000002</v>
          </cell>
          <cell r="E74">
            <v>40.037700000000001</v>
          </cell>
          <cell r="F74">
            <v>56.758299999999998</v>
          </cell>
          <cell r="G74">
            <v>16.093700000000002</v>
          </cell>
          <cell r="H74">
            <v>53.518000000000001</v>
          </cell>
          <cell r="I74">
            <v>15.752700000000001</v>
          </cell>
          <cell r="J74">
            <v>3.2403000000000004</v>
          </cell>
          <cell r="K74">
            <v>0.34100000000000003</v>
          </cell>
        </row>
        <row r="75">
          <cell r="A75" t="str">
            <v>80*</v>
          </cell>
          <cell r="B75">
            <v>167.30190000000002</v>
          </cell>
          <cell r="C75">
            <v>92.155200000000008</v>
          </cell>
          <cell r="D75">
            <v>79.064600000000013</v>
          </cell>
          <cell r="E75">
            <v>13.0906</v>
          </cell>
          <cell r="F75">
            <v>75.14670000000001</v>
          </cell>
          <cell r="G75">
            <v>38.7697</v>
          </cell>
          <cell r="H75">
            <v>71.896500000000003</v>
          </cell>
          <cell r="I75">
            <v>38.658000000000001</v>
          </cell>
          <cell r="J75">
            <v>3.2502</v>
          </cell>
          <cell r="K75">
            <v>0.11170000000000001</v>
          </cell>
        </row>
        <row r="76">
          <cell r="A76" t="str">
            <v>Освіта</v>
          </cell>
          <cell r="B76">
            <v>167.30190000000002</v>
          </cell>
          <cell r="C76">
            <v>92.155200000000008</v>
          </cell>
          <cell r="D76">
            <v>79.064600000000013</v>
          </cell>
          <cell r="E76">
            <v>13.0906</v>
          </cell>
          <cell r="F76">
            <v>75.14670000000001</v>
          </cell>
          <cell r="G76">
            <v>38.7697</v>
          </cell>
          <cell r="H76">
            <v>71.896500000000003</v>
          </cell>
          <cell r="I76">
            <v>38.658000000000001</v>
          </cell>
          <cell r="J76">
            <v>3.2502</v>
          </cell>
          <cell r="K76">
            <v>0.11170000000000001</v>
          </cell>
        </row>
        <row r="77">
          <cell r="A77" t="str">
            <v>85*</v>
          </cell>
          <cell r="B77">
            <v>197.67140000000001</v>
          </cell>
          <cell r="C77">
            <v>127.79320000000001</v>
          </cell>
          <cell r="D77">
            <v>105.47930000000001</v>
          </cell>
          <cell r="E77">
            <v>22.3139</v>
          </cell>
          <cell r="F77">
            <v>69.878199999999993</v>
          </cell>
          <cell r="G77">
            <v>32.258699999999997</v>
          </cell>
          <cell r="H77">
            <v>67.187399999999997</v>
          </cell>
          <cell r="I77">
            <v>32.118099999999998</v>
          </cell>
          <cell r="J77">
            <v>2.6908000000000003</v>
          </cell>
          <cell r="K77">
            <v>0.1406</v>
          </cell>
        </row>
        <row r="78">
          <cell r="A78" t="str">
            <v>Охорона здоров’я та соціальна допомога</v>
          </cell>
          <cell r="B78">
            <v>197.67140000000001</v>
          </cell>
          <cell r="C78">
            <v>127.79320000000001</v>
          </cell>
          <cell r="D78">
            <v>105.47930000000001</v>
          </cell>
          <cell r="E78">
            <v>22.3139</v>
          </cell>
          <cell r="F78">
            <v>69.878199999999993</v>
          </cell>
          <cell r="G78">
            <v>32.258699999999997</v>
          </cell>
          <cell r="H78">
            <v>67.187399999999997</v>
          </cell>
          <cell r="I78">
            <v>32.118099999999998</v>
          </cell>
          <cell r="J78">
            <v>2.6908000000000003</v>
          </cell>
          <cell r="K78">
            <v>0.1406</v>
          </cell>
        </row>
        <row r="79">
          <cell r="A79" t="str">
            <v>90*</v>
          </cell>
          <cell r="B79">
            <v>16.791</v>
          </cell>
          <cell r="C79">
            <v>16.067</v>
          </cell>
          <cell r="D79">
            <v>15.6799</v>
          </cell>
          <cell r="E79">
            <v>0.3871</v>
          </cell>
          <cell r="F79">
            <v>0.72399999999999998</v>
          </cell>
          <cell r="G79">
            <v>0.28939999999999999</v>
          </cell>
          <cell r="H79">
            <v>0.72289999999999999</v>
          </cell>
          <cell r="I79">
            <v>0.2883</v>
          </cell>
          <cell r="J79">
            <v>1.1000000000000001E-3</v>
          </cell>
          <cell r="K79">
            <v>1.1000000000000001E-3</v>
          </cell>
        </row>
        <row r="80">
          <cell r="A80" t="str">
            <v>91*</v>
          </cell>
          <cell r="B80">
            <v>403.2038</v>
          </cell>
          <cell r="C80">
            <v>257.95600000000002</v>
          </cell>
          <cell r="D80">
            <v>238.577</v>
          </cell>
          <cell r="E80">
            <v>19.378999999999998</v>
          </cell>
          <cell r="F80">
            <v>145.24780000000001</v>
          </cell>
          <cell r="G80">
            <v>68.576799999999992</v>
          </cell>
          <cell r="H80">
            <v>135.7997</v>
          </cell>
          <cell r="I80">
            <v>68.319199999999995</v>
          </cell>
          <cell r="J80">
            <v>9.4481000000000002</v>
          </cell>
          <cell r="K80">
            <v>0.2576</v>
          </cell>
        </row>
        <row r="81">
          <cell r="A81" t="str">
            <v>92*</v>
          </cell>
          <cell r="B81">
            <v>150.53980000000001</v>
          </cell>
          <cell r="C81">
            <v>122.3661</v>
          </cell>
          <cell r="D81">
            <v>110.85810000000001</v>
          </cell>
          <cell r="E81">
            <v>11.508000000000001</v>
          </cell>
          <cell r="F81">
            <v>28.173700000000004</v>
          </cell>
          <cell r="G81">
            <v>11.2324</v>
          </cell>
          <cell r="H81">
            <v>17.4739</v>
          </cell>
          <cell r="I81">
            <v>5.1835000000000004</v>
          </cell>
          <cell r="J81">
            <v>10.699800000000002</v>
          </cell>
          <cell r="K81">
            <v>6.0488999999999997</v>
          </cell>
        </row>
        <row r="82">
          <cell r="A82" t="str">
            <v>93*</v>
          </cell>
          <cell r="B82">
            <v>314.50200000000001</v>
          </cell>
          <cell r="C82">
            <v>253.27190000000002</v>
          </cell>
          <cell r="D82">
            <v>234.06820000000002</v>
          </cell>
          <cell r="E82">
            <v>19.203699999999998</v>
          </cell>
          <cell r="F82">
            <v>61.230099999999993</v>
          </cell>
          <cell r="G82">
            <v>19.430500000000002</v>
          </cell>
          <cell r="H82">
            <v>47.658699999999996</v>
          </cell>
          <cell r="I82">
            <v>18.1492</v>
          </cell>
          <cell r="J82">
            <v>13.571399999999999</v>
          </cell>
          <cell r="K82">
            <v>1.2812999999999999</v>
          </cell>
        </row>
        <row r="83">
          <cell r="A83" t="str">
            <v>Колективні, 
громадські та особисті послуги</v>
          </cell>
          <cell r="B83">
            <v>885.03659999999991</v>
          </cell>
          <cell r="C83">
            <v>649.66100000000006</v>
          </cell>
          <cell r="D83">
            <v>599.18320000000006</v>
          </cell>
          <cell r="E83">
            <v>50.477799999999995</v>
          </cell>
          <cell r="F83">
            <v>235.37559999999999</v>
          </cell>
          <cell r="G83">
            <v>99.5291</v>
          </cell>
          <cell r="H83">
            <v>201.65520000000004</v>
          </cell>
          <cell r="I83">
            <v>91.940200000000004</v>
          </cell>
          <cell r="J83">
            <v>33.720399999999998</v>
          </cell>
          <cell r="K83">
            <v>7.5888999999999998</v>
          </cell>
        </row>
        <row r="84">
          <cell r="A84" t="str">
            <v>95*</v>
          </cell>
          <cell r="B84">
            <v>0.90620000000000001</v>
          </cell>
          <cell r="C84">
            <v>0.1062</v>
          </cell>
          <cell r="D84">
            <v>0.1057</v>
          </cell>
          <cell r="E84">
            <v>5.0000000000000001E-4</v>
          </cell>
          <cell r="F84">
            <v>0.8</v>
          </cell>
          <cell r="G84">
            <v>0.8</v>
          </cell>
          <cell r="H84">
            <v>0.8</v>
          </cell>
          <cell r="I84">
            <v>0.8</v>
          </cell>
          <cell r="J84">
            <v>0</v>
          </cell>
          <cell r="K84">
            <v>0</v>
          </cell>
        </row>
        <row r="85">
          <cell r="A85" t="str">
            <v>Послуги домашньої прислуги</v>
          </cell>
          <cell r="B85">
            <v>0.90620000000000001</v>
          </cell>
          <cell r="C85">
            <v>0.1062</v>
          </cell>
          <cell r="D85">
            <v>0.1057</v>
          </cell>
          <cell r="E85">
            <v>5.0000000000000001E-4</v>
          </cell>
          <cell r="F85">
            <v>0.8</v>
          </cell>
          <cell r="G85">
            <v>0.8</v>
          </cell>
          <cell r="H85">
            <v>0.8</v>
          </cell>
          <cell r="I85">
            <v>0.8</v>
          </cell>
          <cell r="J85">
            <v>0</v>
          </cell>
          <cell r="K85">
            <v>0</v>
          </cell>
        </row>
        <row r="86">
          <cell r="A86" t="str">
            <v>99*</v>
          </cell>
          <cell r="B86">
            <v>34.098399999999998</v>
          </cell>
          <cell r="C86">
            <v>31.5365</v>
          </cell>
          <cell r="D86">
            <v>29.709700000000002</v>
          </cell>
          <cell r="E86">
            <v>1.8268</v>
          </cell>
          <cell r="F86">
            <v>2.5619000000000001</v>
          </cell>
          <cell r="G86">
            <v>0.21330000000000002</v>
          </cell>
          <cell r="H86">
            <v>2.1353</v>
          </cell>
          <cell r="I86">
            <v>0</v>
          </cell>
          <cell r="J86">
            <v>0.42660000000000003</v>
          </cell>
          <cell r="K86">
            <v>0.21330000000000002</v>
          </cell>
        </row>
        <row r="87">
          <cell r="A87" t="str">
            <v>Екстериторіальна діяльність</v>
          </cell>
          <cell r="B87">
            <v>34.098399999999998</v>
          </cell>
          <cell r="C87">
            <v>31.5365</v>
          </cell>
          <cell r="D87">
            <v>29.709700000000002</v>
          </cell>
          <cell r="E87">
            <v>1.8268</v>
          </cell>
          <cell r="F87">
            <v>2.5619000000000001</v>
          </cell>
          <cell r="G87">
            <v>0.21330000000000002</v>
          </cell>
          <cell r="H87">
            <v>2.1353</v>
          </cell>
          <cell r="I87">
            <v>0</v>
          </cell>
          <cell r="J87">
            <v>0.42660000000000003</v>
          </cell>
          <cell r="K87">
            <v>0.21330000000000002</v>
          </cell>
        </row>
        <row r="88">
          <cell r="A88" t="str">
            <v>2. Кошти фiзичних осiб</v>
          </cell>
          <cell r="B88">
            <v>19002.293000000001</v>
          </cell>
          <cell r="C88">
            <v>4961.6234000000004</v>
          </cell>
          <cell r="D88">
            <v>3491.4944999999998</v>
          </cell>
          <cell r="E88">
            <v>1470.1289000000002</v>
          </cell>
          <cell r="F88">
            <v>14040.669600000001</v>
          </cell>
          <cell r="G88">
            <v>7059.8209000000006</v>
          </cell>
          <cell r="H88">
            <v>7908.8389000000006</v>
          </cell>
          <cell r="I88">
            <v>4018.0207</v>
          </cell>
          <cell r="J88">
            <v>6131.8306999999995</v>
          </cell>
          <cell r="K88">
            <v>3041.8002000000001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16-17"/>
      <sheetName val="д17-1"/>
      <sheetName val="табл1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07(98)"/>
      <sheetName val="146024"/>
      <sheetName val="д17-1"/>
      <sheetName val="табл1"/>
    </sheetNames>
    <sheetDataSet>
      <sheetData sheetId="0" refreshError="1">
        <row r="1">
          <cell r="A1" t="str">
            <v>ЗВЕДЕНИЙ БАЛАНСОВИЙ ЗВІТ КОМЕРЦІЙНИХ БАНКІВ УКРАЇНИ
за 1998 рік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09(98) по сек-рам ек-ки"/>
      <sheetName val="т07(98)"/>
      <sheetName val="146024"/>
      <sheetName val="д17-1"/>
      <sheetName val="табл1"/>
    </sheetNames>
    <sheetDataSet>
      <sheetData sheetId="0" refreshError="1">
        <row r="1">
          <cell r="A1" t="str">
            <v>ЗВЕДЕНИЙ БАЛАНС БАНКІВСЬКОЇ СИСТЕМИ УКРАЇНИ
(резиденти)
на 01.01.99 року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5"/>
      <sheetName val="т09(98) по сек-рам ек-ки"/>
      <sheetName val="т07(98)"/>
    </sheetNames>
    <sheetDataSet>
      <sheetData sheetId="0" refreshError="1">
        <row r="1">
          <cell r="A1" t="str">
            <v>НАЯВНА  ГРОШОВА  МАСА  В  ОБІГУ  УКРАЇНИ  
ТА ЇЇ РОЗМІЩЕННЯ В 1998–2000 РОКАХ</v>
          </cell>
        </row>
      </sheetData>
      <sheetData sheetId="1" refreshError="1"/>
      <sheetData sheetId="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7-1(шаблон)"/>
      <sheetName val="т15"/>
      <sheetName val="т09(98) по сек-рам ек-ки"/>
      <sheetName val="146024"/>
      <sheetName val="д17-1"/>
    </sheetNames>
    <sheetDataSet>
      <sheetData sheetId="0" refreshError="1">
        <row r="1">
          <cell r="A1" t="str">
            <v>КОШТИ НА РАХУНКАХ ПІДПРИЄМСТВ, ОРГАНІЗАЦІЙ ТА НАСЕЛЕННЯ 
В КОМЕРЦІЙНИХ БАНКАХ УКРАЇНИ 
(за видами валют та строками)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7-6"/>
      <sheetName val="т17-4-99"/>
      <sheetName val="т15-0"/>
      <sheetName val="т18"/>
      <sheetName val="т17-3"/>
      <sheetName val="т17-1 "/>
      <sheetName val="т17мб"/>
      <sheetName val="т17-2 "/>
      <sheetName val="т17-5"/>
      <sheetName val="т17-4"/>
      <sheetName val="т18обл"/>
      <sheetName val="т17-4-2000"/>
      <sheetName val="т15"/>
      <sheetName val="т15-0-2000"/>
      <sheetName val="т17-1обл"/>
      <sheetName val="т17-5(на 2001)"/>
      <sheetName val="т18обл(на2001)"/>
      <sheetName val="т17-1 (на 2001)"/>
      <sheetName val="т17-1(шаблон)"/>
      <sheetName val="т07(98)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КОШТИ НА РАХУНКАХ ПІДПРИЄМСТВ, ОРГАНІЗАЦІЙ ТА НАСЕЛЕННЯ 
В КОМЕРЦІЙНИХ БАНКАХ УКРАЇНИ 
(за формами власності)</v>
          </cell>
          <cell r="G1" t="str">
            <v>Продовження</v>
          </cell>
        </row>
        <row r="2">
          <cell r="A2" t="str">
            <v>(на кінець періоду, млн. грн.)</v>
          </cell>
        </row>
      </sheetData>
      <sheetData sheetId="5" refreshError="1"/>
      <sheetData sheetId="6" refreshError="1"/>
      <sheetData sheetId="7" refreshError="1">
        <row r="1">
          <cell r="A1" t="str">
            <v>КОШТИ НА РАХУНКАХ ПІДПРИЄМСТВ, ОРГАНІЗАЦІЙ ТА НАСЕЛЕННЯ 
В КОМЕРЦІЙНИХ БАНКАХ УКРАЇНИ 
(за секторами економіки)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loomberg.com/markets/stocks/world-indexe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www.uaib.com.ua/analituaib/rankings/ici" TargetMode="External"/><Relationship Id="rId1" Type="http://schemas.openxmlformats.org/officeDocument/2006/relationships/hyperlink" Target="https://www.uaib.com.ua/analituaib/rankings/kua" TargetMode="External"/><Relationship Id="rId4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002060"/>
  </sheetPr>
  <dimension ref="A1:L22"/>
  <sheetViews>
    <sheetView tabSelected="1" zoomScaleNormal="100" workbookViewId="0">
      <selection activeCell="A2" sqref="A2"/>
    </sheetView>
  </sheetViews>
  <sheetFormatPr defaultColWidth="9.109375" defaultRowHeight="13.2" outlineLevelCol="1"/>
  <cols>
    <col min="1" max="1" width="42" style="28" customWidth="1"/>
    <col min="2" max="3" width="12.109375" style="28" hidden="1" customWidth="1" outlineLevel="1"/>
    <col min="4" max="4" width="12.109375" style="5" hidden="1" customWidth="1" outlineLevel="1"/>
    <col min="5" max="5" width="12.109375" style="13" hidden="1" customWidth="1" outlineLevel="1" collapsed="1"/>
    <col min="6" max="6" width="12.109375" style="28" customWidth="1" collapsed="1"/>
    <col min="7" max="8" width="12.109375" style="28" customWidth="1"/>
    <col min="9" max="9" width="2" style="28" customWidth="1"/>
    <col min="10" max="10" width="26.6640625" style="28" customWidth="1"/>
    <col min="11" max="12" width="11.5546875" style="28" customWidth="1"/>
    <col min="13" max="16384" width="9.109375" style="28"/>
  </cols>
  <sheetData>
    <row r="1" spans="1:12" s="202" customFormat="1" ht="25.95" customHeight="1" thickBot="1">
      <c r="A1" s="201" t="s">
        <v>16</v>
      </c>
      <c r="B1" s="201"/>
      <c r="C1" s="201"/>
      <c r="D1" s="201"/>
      <c r="E1" s="201"/>
      <c r="F1" s="201"/>
    </row>
    <row r="2" spans="1:12" ht="36" customHeight="1" thickBot="1">
      <c r="A2" s="9" t="s">
        <v>35</v>
      </c>
      <c r="B2" s="10">
        <v>44469</v>
      </c>
      <c r="C2" s="10">
        <v>44561</v>
      </c>
      <c r="D2" s="10">
        <v>44742</v>
      </c>
      <c r="E2" s="10">
        <v>44834</v>
      </c>
      <c r="F2" s="10" t="s">
        <v>94</v>
      </c>
      <c r="G2" s="8" t="s">
        <v>95</v>
      </c>
      <c r="H2" s="8" t="s">
        <v>57</v>
      </c>
      <c r="I2" s="8"/>
      <c r="J2" s="9" t="s">
        <v>35</v>
      </c>
      <c r="K2" s="8" t="s">
        <v>95</v>
      </c>
      <c r="L2" s="8" t="s">
        <v>57</v>
      </c>
    </row>
    <row r="3" spans="1:12" s="17" customFormat="1" ht="19.2" customHeight="1">
      <c r="A3" s="11" t="s">
        <v>14</v>
      </c>
      <c r="B3" s="30">
        <v>1406.39</v>
      </c>
      <c r="C3" s="30">
        <v>1857.65</v>
      </c>
      <c r="D3" s="30">
        <v>2405.36</v>
      </c>
      <c r="E3" s="30">
        <v>3179.99</v>
      </c>
      <c r="F3" s="31">
        <f>E3/D3-1</f>
        <v>0.32204327003026556</v>
      </c>
      <c r="G3" s="31">
        <f t="shared" ref="G3:G18" si="0">E3/C3-1</f>
        <v>0.71183484509999162</v>
      </c>
      <c r="H3" s="31">
        <f t="shared" ref="H3:H18" si="1">E3/B3-1</f>
        <v>1.2611011170443471</v>
      </c>
      <c r="I3" s="32"/>
      <c r="J3" s="11" t="s">
        <v>6</v>
      </c>
      <c r="K3" s="31">
        <v>-0.39216646374816932</v>
      </c>
      <c r="L3" s="31">
        <v>-0.40357704011184736</v>
      </c>
    </row>
    <row r="4" spans="1:12" s="17" customFormat="1" ht="19.2" customHeight="1">
      <c r="A4" s="11" t="s">
        <v>13</v>
      </c>
      <c r="B4" s="30">
        <v>66.959999999999994</v>
      </c>
      <c r="C4" s="30">
        <v>68.66</v>
      </c>
      <c r="D4" s="30">
        <v>68</v>
      </c>
      <c r="E4" s="30">
        <v>73.709999999999994</v>
      </c>
      <c r="F4" s="18">
        <f>E4/D4-1</f>
        <v>8.397058823529413E-2</v>
      </c>
      <c r="G4" s="18">
        <f t="shared" si="0"/>
        <v>7.3550830177687043E-2</v>
      </c>
      <c r="H4" s="18">
        <f t="shared" si="1"/>
        <v>0.10080645161290325</v>
      </c>
      <c r="I4" s="22"/>
      <c r="J4" s="11" t="s">
        <v>56</v>
      </c>
      <c r="K4" s="18">
        <v>-0.2548103778079015</v>
      </c>
      <c r="L4" s="18">
        <v>-0.29919098749818918</v>
      </c>
    </row>
    <row r="5" spans="1:12" s="17" customFormat="1" ht="19.2" customHeight="1">
      <c r="A5" s="11" t="s">
        <v>15</v>
      </c>
      <c r="B5" s="30">
        <v>110979.1</v>
      </c>
      <c r="C5" s="30">
        <v>104822.44</v>
      </c>
      <c r="D5" s="30">
        <v>98541.95</v>
      </c>
      <c r="E5" s="30">
        <v>110036.79</v>
      </c>
      <c r="F5" s="18">
        <f>E5/D5-1</f>
        <v>0.11664920371476306</v>
      </c>
      <c r="G5" s="18">
        <f t="shared" si="0"/>
        <v>4.9744596672239183E-2</v>
      </c>
      <c r="H5" s="18">
        <f t="shared" si="1"/>
        <v>-8.490878012166414E-3</v>
      </c>
      <c r="I5" s="22"/>
      <c r="J5" s="12" t="s">
        <v>2</v>
      </c>
      <c r="K5" s="18">
        <v>-0.24967093767590964</v>
      </c>
      <c r="L5" s="18">
        <v>-0.16759449709114715</v>
      </c>
    </row>
    <row r="6" spans="1:12" s="17" customFormat="1" ht="19.2" customHeight="1">
      <c r="A6" s="12" t="s">
        <v>1</v>
      </c>
      <c r="B6" s="30">
        <v>526.24649999999997</v>
      </c>
      <c r="C6" s="33">
        <v>522.76620000000003</v>
      </c>
      <c r="D6" s="33" t="s">
        <v>90</v>
      </c>
      <c r="E6" s="33">
        <v>519.20090000000005</v>
      </c>
      <c r="F6" s="190" t="s">
        <v>90</v>
      </c>
      <c r="G6" s="14">
        <f t="shared" si="0"/>
        <v>-6.82006602569174E-3</v>
      </c>
      <c r="H6" s="14">
        <f t="shared" si="1"/>
        <v>-1.3388402583199954E-2</v>
      </c>
      <c r="I6" s="22"/>
      <c r="J6" s="11" t="s">
        <v>7</v>
      </c>
      <c r="K6" s="18">
        <v>-0.2373643834443615</v>
      </c>
      <c r="L6" s="18">
        <v>-0.20617219798056308</v>
      </c>
    </row>
    <row r="7" spans="1:12" s="15" customFormat="1" ht="19.2" customHeight="1">
      <c r="A7" s="11" t="s">
        <v>31</v>
      </c>
      <c r="B7" s="30">
        <v>59126.36</v>
      </c>
      <c r="C7" s="30">
        <v>58253.82</v>
      </c>
      <c r="D7" s="30">
        <v>53018.94</v>
      </c>
      <c r="E7" s="30">
        <v>57426.92</v>
      </c>
      <c r="F7" s="18">
        <f>E7/D7-1</f>
        <v>8.3139723276248079E-2</v>
      </c>
      <c r="G7" s="18">
        <f t="shared" si="0"/>
        <v>-1.4194777269542214E-2</v>
      </c>
      <c r="H7" s="18">
        <f t="shared" si="1"/>
        <v>-2.8742510108858421E-2</v>
      </c>
      <c r="I7" s="22"/>
      <c r="J7" s="11" t="s">
        <v>9</v>
      </c>
      <c r="K7" s="18">
        <v>-0.21079600902025608</v>
      </c>
      <c r="L7" s="18">
        <v>-0.15123573155828285</v>
      </c>
    </row>
    <row r="8" spans="1:12" s="17" customFormat="1" ht="19.2" customHeight="1">
      <c r="A8" s="11" t="s">
        <v>30</v>
      </c>
      <c r="B8" s="30">
        <v>7086.42</v>
      </c>
      <c r="C8" s="30">
        <v>7403.01</v>
      </c>
      <c r="D8" s="30">
        <v>7169.28</v>
      </c>
      <c r="E8" s="30">
        <v>6893.81</v>
      </c>
      <c r="F8" s="18">
        <f>E8/D8-1</f>
        <v>-3.8423663185145451E-2</v>
      </c>
      <c r="G8" s="18">
        <f t="shared" si="0"/>
        <v>-6.8782832928768189E-2</v>
      </c>
      <c r="H8" s="18">
        <f t="shared" si="1"/>
        <v>-2.7180155847381315E-2</v>
      </c>
      <c r="I8" s="22"/>
      <c r="J8" s="11" t="s">
        <v>8</v>
      </c>
      <c r="K8" s="18">
        <v>-0.19668824225627779</v>
      </c>
      <c r="L8" s="18">
        <v>-0.11620687698331755</v>
      </c>
    </row>
    <row r="9" spans="1:12" s="17" customFormat="1" ht="19.2" customHeight="1">
      <c r="A9" s="11" t="s">
        <v>3</v>
      </c>
      <c r="B9" s="33">
        <v>29452.66</v>
      </c>
      <c r="C9" s="30">
        <v>28791.71</v>
      </c>
      <c r="D9" s="30">
        <v>26393.040000000001</v>
      </c>
      <c r="E9" s="33">
        <v>25937.21</v>
      </c>
      <c r="F9" s="18">
        <f>E9/D9-1</f>
        <v>-1.7270841100532675E-2</v>
      </c>
      <c r="G9" s="18">
        <f t="shared" si="0"/>
        <v>-9.9143121405432355E-2</v>
      </c>
      <c r="H9" s="18">
        <f t="shared" si="1"/>
        <v>-0.11935933800206844</v>
      </c>
      <c r="I9" s="23"/>
      <c r="J9" s="12" t="s">
        <v>10</v>
      </c>
      <c r="K9" s="18">
        <v>-0.16434616585479078</v>
      </c>
      <c r="L9" s="18">
        <v>-0.15239744743103611</v>
      </c>
    </row>
    <row r="10" spans="1:12" s="17" customFormat="1" ht="19.2" customHeight="1">
      <c r="A10" s="12" t="s">
        <v>5</v>
      </c>
      <c r="B10" s="30">
        <v>1832.31</v>
      </c>
      <c r="C10" s="33">
        <v>1738.24</v>
      </c>
      <c r="D10" s="33" t="s">
        <v>90</v>
      </c>
      <c r="E10" s="33">
        <v>1522.84</v>
      </c>
      <c r="F10" s="190" t="s">
        <v>90</v>
      </c>
      <c r="G10" s="14">
        <f t="shared" si="0"/>
        <v>-0.12391844624447723</v>
      </c>
      <c r="H10" s="14">
        <f t="shared" si="1"/>
        <v>-0.16889609291004248</v>
      </c>
      <c r="I10" s="22"/>
      <c r="J10" s="11" t="s">
        <v>12</v>
      </c>
      <c r="K10" s="18">
        <v>-0.1354375609403361</v>
      </c>
      <c r="L10" s="18">
        <v>-8.6400856728119368E-3</v>
      </c>
    </row>
    <row r="11" spans="1:12" s="17" customFormat="1" ht="19.2" customHeight="1">
      <c r="A11" s="11" t="s">
        <v>12</v>
      </c>
      <c r="B11" s="30">
        <v>64281.77</v>
      </c>
      <c r="C11" s="30">
        <v>73709.39</v>
      </c>
      <c r="D11" s="30">
        <v>66223.31</v>
      </c>
      <c r="E11" s="30">
        <v>63726.37</v>
      </c>
      <c r="F11" s="18">
        <f t="shared" ref="F11:F18" si="2">E11/D11-1</f>
        <v>-3.770485045220473E-2</v>
      </c>
      <c r="G11" s="18">
        <f t="shared" si="0"/>
        <v>-0.1354375609403361</v>
      </c>
      <c r="H11" s="18">
        <f t="shared" si="1"/>
        <v>-8.6400856728119368E-3</v>
      </c>
      <c r="I11" s="22"/>
      <c r="J11" s="11" t="s">
        <v>5</v>
      </c>
      <c r="K11" s="18">
        <v>-0.12391844624447723</v>
      </c>
      <c r="L11" s="18">
        <v>-0.16889609291004248</v>
      </c>
    </row>
    <row r="12" spans="1:12" s="17" customFormat="1" ht="19.2" customHeight="1">
      <c r="A12" s="11" t="s">
        <v>10</v>
      </c>
      <c r="B12" s="30">
        <v>3568.17</v>
      </c>
      <c r="C12" s="30">
        <v>3619.19</v>
      </c>
      <c r="D12" s="30">
        <v>3398.62</v>
      </c>
      <c r="E12" s="30">
        <v>3024.39</v>
      </c>
      <c r="F12" s="18">
        <f t="shared" si="2"/>
        <v>-0.11011233971435463</v>
      </c>
      <c r="G12" s="18">
        <f t="shared" si="0"/>
        <v>-0.16434616585479078</v>
      </c>
      <c r="H12" s="18">
        <f t="shared" si="1"/>
        <v>-0.15239744743103611</v>
      </c>
      <c r="I12" s="22"/>
      <c r="J12" s="11" t="s">
        <v>3</v>
      </c>
      <c r="K12" s="18">
        <v>-9.9143121405432355E-2</v>
      </c>
      <c r="L12" s="18">
        <v>-0.11935933800206844</v>
      </c>
    </row>
    <row r="13" spans="1:12" s="17" customFormat="1" ht="19.2" customHeight="1">
      <c r="A13" s="11" t="s">
        <v>8</v>
      </c>
      <c r="B13" s="30">
        <v>6520.01</v>
      </c>
      <c r="C13" s="33">
        <v>7173.23</v>
      </c>
      <c r="D13" s="30">
        <v>5922.86</v>
      </c>
      <c r="E13" s="30">
        <v>5762.34</v>
      </c>
      <c r="F13" s="18">
        <f t="shared" si="2"/>
        <v>-2.7101771779174166E-2</v>
      </c>
      <c r="G13" s="18">
        <f t="shared" si="0"/>
        <v>-0.19668824225627779</v>
      </c>
      <c r="H13" s="18">
        <f t="shared" si="1"/>
        <v>-0.11620687698331755</v>
      </c>
      <c r="I13" s="22"/>
      <c r="J13" s="11" t="s">
        <v>30</v>
      </c>
      <c r="K13" s="18">
        <v>-6.8782832928768189E-2</v>
      </c>
      <c r="L13" s="18">
        <v>-2.7180155847381315E-2</v>
      </c>
    </row>
    <row r="14" spans="1:12" s="17" customFormat="1" ht="19.2" customHeight="1">
      <c r="A14" s="11" t="s">
        <v>9</v>
      </c>
      <c r="B14" s="30">
        <v>33843.919999999998</v>
      </c>
      <c r="C14" s="30">
        <v>36398.080000000002</v>
      </c>
      <c r="D14" s="30">
        <v>30775.43</v>
      </c>
      <c r="E14" s="30">
        <v>28725.51</v>
      </c>
      <c r="F14" s="18">
        <f t="shared" si="2"/>
        <v>-6.6608979955763425E-2</v>
      </c>
      <c r="G14" s="18">
        <f t="shared" si="0"/>
        <v>-0.21079600902025608</v>
      </c>
      <c r="H14" s="18">
        <f t="shared" si="1"/>
        <v>-0.15123573155828285</v>
      </c>
      <c r="I14" s="22"/>
      <c r="J14" s="11" t="s">
        <v>31</v>
      </c>
      <c r="K14" s="18">
        <v>-1.4194777269542214E-2</v>
      </c>
      <c r="L14" s="18">
        <v>-2.8742510108858421E-2</v>
      </c>
    </row>
    <row r="15" spans="1:12" s="17" customFormat="1" ht="19.2" customHeight="1">
      <c r="A15" s="11" t="s">
        <v>7</v>
      </c>
      <c r="B15" s="30">
        <v>15260.69</v>
      </c>
      <c r="C15" s="33">
        <v>15884.86</v>
      </c>
      <c r="D15" s="30">
        <v>12783.77</v>
      </c>
      <c r="E15" s="30">
        <v>12114.36</v>
      </c>
      <c r="F15" s="18">
        <f t="shared" si="2"/>
        <v>-5.2364052231853364E-2</v>
      </c>
      <c r="G15" s="18">
        <f t="shared" si="0"/>
        <v>-0.2373643834443615</v>
      </c>
      <c r="H15" s="18">
        <f t="shared" si="1"/>
        <v>-0.20617219798056308</v>
      </c>
      <c r="I15" s="22"/>
      <c r="J15" s="11" t="s">
        <v>1</v>
      </c>
      <c r="K15" s="14">
        <v>-6.82006602569174E-3</v>
      </c>
      <c r="L15" s="14">
        <v>-1.3388402583199954E-2</v>
      </c>
    </row>
    <row r="16" spans="1:12" s="17" customFormat="1" ht="19.2" customHeight="1">
      <c r="A16" s="11" t="s">
        <v>2</v>
      </c>
      <c r="B16" s="30">
        <v>4307.54</v>
      </c>
      <c r="C16" s="30">
        <v>4778.7299999999996</v>
      </c>
      <c r="D16" s="30">
        <v>3785.38</v>
      </c>
      <c r="E16" s="30">
        <v>3585.62</v>
      </c>
      <c r="F16" s="18">
        <f t="shared" si="2"/>
        <v>-5.27714522716346E-2</v>
      </c>
      <c r="G16" s="18">
        <f t="shared" si="0"/>
        <v>-0.24967093767590964</v>
      </c>
      <c r="H16" s="18">
        <f t="shared" si="1"/>
        <v>-0.16759449709114715</v>
      </c>
      <c r="I16" s="22"/>
      <c r="J16" s="11" t="s">
        <v>15</v>
      </c>
      <c r="K16" s="18">
        <v>4.9744596672239183E-2</v>
      </c>
      <c r="L16" s="18">
        <v>-8.490878012166414E-3</v>
      </c>
    </row>
    <row r="17" spans="1:12" s="17" customFormat="1" ht="19.2" customHeight="1">
      <c r="A17" s="11" t="s">
        <v>56</v>
      </c>
      <c r="B17" s="30">
        <v>24575.64</v>
      </c>
      <c r="C17" s="30">
        <v>23112.01</v>
      </c>
      <c r="D17" s="30">
        <v>21859.79</v>
      </c>
      <c r="E17" s="30">
        <v>17222.830000000002</v>
      </c>
      <c r="F17" s="193">
        <f t="shared" si="2"/>
        <v>-0.21212280630326275</v>
      </c>
      <c r="G17" s="18">
        <f t="shared" si="0"/>
        <v>-0.2548103778079015</v>
      </c>
      <c r="H17" s="18">
        <f t="shared" si="1"/>
        <v>-0.29919098749818918</v>
      </c>
      <c r="I17" s="22"/>
      <c r="J17" s="11" t="s">
        <v>13</v>
      </c>
      <c r="K17" s="18">
        <v>7.3550830177687043E-2</v>
      </c>
      <c r="L17" s="18">
        <v>0.10080645161290325</v>
      </c>
    </row>
    <row r="18" spans="1:12" s="13" customFormat="1" ht="19.2" customHeight="1" thickBot="1">
      <c r="A18" s="165" t="s">
        <v>6</v>
      </c>
      <c r="B18" s="184">
        <v>2310.29</v>
      </c>
      <c r="C18" s="93">
        <v>2266.92</v>
      </c>
      <c r="D18" s="93">
        <v>1695.97</v>
      </c>
      <c r="E18" s="184">
        <v>1377.91</v>
      </c>
      <c r="F18" s="194">
        <f t="shared" si="2"/>
        <v>-0.18753869467030659</v>
      </c>
      <c r="G18" s="19">
        <f t="shared" si="0"/>
        <v>-0.39216646374816932</v>
      </c>
      <c r="H18" s="19">
        <f t="shared" si="1"/>
        <v>-0.40357704011184736</v>
      </c>
      <c r="I18" s="24"/>
      <c r="J18" s="165" t="s">
        <v>14</v>
      </c>
      <c r="K18" s="19">
        <v>0.71183484509999162</v>
      </c>
      <c r="L18" s="19">
        <v>1.2611011170443471</v>
      </c>
    </row>
    <row r="19" spans="1:12" s="25" customFormat="1" ht="13.2" customHeight="1">
      <c r="A19" s="166" t="s">
        <v>78</v>
      </c>
      <c r="F19" s="167"/>
      <c r="G19" s="167"/>
      <c r="H19" s="167"/>
      <c r="J19" s="203" t="s">
        <v>99</v>
      </c>
      <c r="K19" s="203"/>
      <c r="L19" s="203"/>
    </row>
    <row r="20" spans="1:12" s="25" customFormat="1">
      <c r="A20" s="168" t="s">
        <v>23</v>
      </c>
      <c r="F20" s="141"/>
      <c r="G20" s="141"/>
      <c r="H20" s="141"/>
      <c r="J20" s="166"/>
    </row>
    <row r="21" spans="1:12" s="25" customFormat="1">
      <c r="A21" s="166" t="s">
        <v>99</v>
      </c>
      <c r="E21" s="164"/>
      <c r="F21" s="141"/>
      <c r="G21" s="141"/>
      <c r="H21" s="141"/>
    </row>
    <row r="22" spans="1:12" s="13" customFormat="1">
      <c r="A22" s="169"/>
      <c r="E22" s="163"/>
      <c r="F22" s="171"/>
      <c r="G22" s="171"/>
      <c r="H22" s="171"/>
    </row>
  </sheetData>
  <sortState ref="A3:H18">
    <sortCondition descending="1" ref="G3:G18"/>
    <sortCondition descending="1" ref="H3:H18"/>
    <sortCondition descending="1" ref="F3:F18"/>
  </sortState>
  <mergeCells count="2">
    <mergeCell ref="A1:XFD1"/>
    <mergeCell ref="J19:L19"/>
  </mergeCells>
  <phoneticPr fontId="0" type="noConversion"/>
  <conditionalFormatting sqref="F3:H16 K3:L18 G17:H18">
    <cfRule type="cellIs" dxfId="11" priority="6" operator="lessThan">
      <formula>0</formula>
    </cfRule>
  </conditionalFormatting>
  <hyperlinks>
    <hyperlink ref="A20" r:id="rId1"/>
  </hyperlinks>
  <pageMargins left="0.75" right="0.75" top="1" bottom="1" header="0.5" footer="0.5"/>
  <pageSetup paperSize="9" orientation="portrait" verticalDpi="1200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H118"/>
  <sheetViews>
    <sheetView zoomScaleNormal="100" workbookViewId="0">
      <pane ySplit="2" topLeftCell="A3" activePane="bottomLeft" state="frozen"/>
      <selection pane="bottomLeft" activeCell="A3" sqref="A3"/>
    </sheetView>
  </sheetViews>
  <sheetFormatPr defaultRowHeight="13.2" outlineLevelRow="2" outlineLevelCol="1"/>
  <cols>
    <col min="1" max="1" width="62.77734375" style="35" customWidth="1"/>
    <col min="2" max="3" width="11.6640625" style="74" customWidth="1" outlineLevel="1"/>
    <col min="4" max="5" width="11.6640625" style="35" customWidth="1"/>
    <col min="6" max="6" width="11.109375" style="35" customWidth="1" collapsed="1"/>
    <col min="7" max="8" width="10" style="35" customWidth="1"/>
    <col min="9" max="241" width="8.88671875" style="35"/>
    <col min="242" max="242" width="62.109375" style="35" customWidth="1"/>
    <col min="243" max="245" width="11" style="35" customWidth="1"/>
    <col min="246" max="247" width="11.44140625" style="35" customWidth="1"/>
    <col min="248" max="248" width="11.33203125" style="35" customWidth="1"/>
    <col min="249" max="249" width="12" style="35" customWidth="1"/>
    <col min="250" max="251" width="10.33203125" style="35" customWidth="1"/>
    <col min="252" max="252" width="12.6640625" style="35" customWidth="1"/>
    <col min="253" max="497" width="8.88671875" style="35"/>
    <col min="498" max="498" width="62.109375" style="35" customWidth="1"/>
    <col min="499" max="501" width="11" style="35" customWidth="1"/>
    <col min="502" max="503" width="11.44140625" style="35" customWidth="1"/>
    <col min="504" max="504" width="11.33203125" style="35" customWidth="1"/>
    <col min="505" max="505" width="12" style="35" customWidth="1"/>
    <col min="506" max="507" width="10.33203125" style="35" customWidth="1"/>
    <col min="508" max="508" width="12.6640625" style="35" customWidth="1"/>
    <col min="509" max="753" width="8.88671875" style="35"/>
    <col min="754" max="754" width="62.109375" style="35" customWidth="1"/>
    <col min="755" max="757" width="11" style="35" customWidth="1"/>
    <col min="758" max="759" width="11.44140625" style="35" customWidth="1"/>
    <col min="760" max="760" width="11.33203125" style="35" customWidth="1"/>
    <col min="761" max="761" width="12" style="35" customWidth="1"/>
    <col min="762" max="763" width="10.33203125" style="35" customWidth="1"/>
    <col min="764" max="764" width="12.6640625" style="35" customWidth="1"/>
    <col min="765" max="1009" width="8.88671875" style="35"/>
    <col min="1010" max="1010" width="62.109375" style="35" customWidth="1"/>
    <col min="1011" max="1013" width="11" style="35" customWidth="1"/>
    <col min="1014" max="1015" width="11.44140625" style="35" customWidth="1"/>
    <col min="1016" max="1016" width="11.33203125" style="35" customWidth="1"/>
    <col min="1017" max="1017" width="12" style="35" customWidth="1"/>
    <col min="1018" max="1019" width="10.33203125" style="35" customWidth="1"/>
    <col min="1020" max="1020" width="12.6640625" style="35" customWidth="1"/>
    <col min="1021" max="1265" width="8.88671875" style="35"/>
    <col min="1266" max="1266" width="62.109375" style="35" customWidth="1"/>
    <col min="1267" max="1269" width="11" style="35" customWidth="1"/>
    <col min="1270" max="1271" width="11.44140625" style="35" customWidth="1"/>
    <col min="1272" max="1272" width="11.33203125" style="35" customWidth="1"/>
    <col min="1273" max="1273" width="12" style="35" customWidth="1"/>
    <col min="1274" max="1275" width="10.33203125" style="35" customWidth="1"/>
    <col min="1276" max="1276" width="12.6640625" style="35" customWidth="1"/>
    <col min="1277" max="1521" width="8.88671875" style="35"/>
    <col min="1522" max="1522" width="62.109375" style="35" customWidth="1"/>
    <col min="1523" max="1525" width="11" style="35" customWidth="1"/>
    <col min="1526" max="1527" width="11.44140625" style="35" customWidth="1"/>
    <col min="1528" max="1528" width="11.33203125" style="35" customWidth="1"/>
    <col min="1529" max="1529" width="12" style="35" customWidth="1"/>
    <col min="1530" max="1531" width="10.33203125" style="35" customWidth="1"/>
    <col min="1532" max="1532" width="12.6640625" style="35" customWidth="1"/>
    <col min="1533" max="1777" width="8.88671875" style="35"/>
    <col min="1778" max="1778" width="62.109375" style="35" customWidth="1"/>
    <col min="1779" max="1781" width="11" style="35" customWidth="1"/>
    <col min="1782" max="1783" width="11.44140625" style="35" customWidth="1"/>
    <col min="1784" max="1784" width="11.33203125" style="35" customWidth="1"/>
    <col min="1785" max="1785" width="12" style="35" customWidth="1"/>
    <col min="1786" max="1787" width="10.33203125" style="35" customWidth="1"/>
    <col min="1788" max="1788" width="12.6640625" style="35" customWidth="1"/>
    <col min="1789" max="2033" width="8.88671875" style="35"/>
    <col min="2034" max="2034" width="62.109375" style="35" customWidth="1"/>
    <col min="2035" max="2037" width="11" style="35" customWidth="1"/>
    <col min="2038" max="2039" width="11.44140625" style="35" customWidth="1"/>
    <col min="2040" max="2040" width="11.33203125" style="35" customWidth="1"/>
    <col min="2041" max="2041" width="12" style="35" customWidth="1"/>
    <col min="2042" max="2043" width="10.33203125" style="35" customWidth="1"/>
    <col min="2044" max="2044" width="12.6640625" style="35" customWidth="1"/>
    <col min="2045" max="2289" width="8.88671875" style="35"/>
    <col min="2290" max="2290" width="62.109375" style="35" customWidth="1"/>
    <col min="2291" max="2293" width="11" style="35" customWidth="1"/>
    <col min="2294" max="2295" width="11.44140625" style="35" customWidth="1"/>
    <col min="2296" max="2296" width="11.33203125" style="35" customWidth="1"/>
    <col min="2297" max="2297" width="12" style="35" customWidth="1"/>
    <col min="2298" max="2299" width="10.33203125" style="35" customWidth="1"/>
    <col min="2300" max="2300" width="12.6640625" style="35" customWidth="1"/>
    <col min="2301" max="2545" width="8.88671875" style="35"/>
    <col min="2546" max="2546" width="62.109375" style="35" customWidth="1"/>
    <col min="2547" max="2549" width="11" style="35" customWidth="1"/>
    <col min="2550" max="2551" width="11.44140625" style="35" customWidth="1"/>
    <col min="2552" max="2552" width="11.33203125" style="35" customWidth="1"/>
    <col min="2553" max="2553" width="12" style="35" customWidth="1"/>
    <col min="2554" max="2555" width="10.33203125" style="35" customWidth="1"/>
    <col min="2556" max="2556" width="12.6640625" style="35" customWidth="1"/>
    <col min="2557" max="2801" width="8.88671875" style="35"/>
    <col min="2802" max="2802" width="62.109375" style="35" customWidth="1"/>
    <col min="2803" max="2805" width="11" style="35" customWidth="1"/>
    <col min="2806" max="2807" width="11.44140625" style="35" customWidth="1"/>
    <col min="2808" max="2808" width="11.33203125" style="35" customWidth="1"/>
    <col min="2809" max="2809" width="12" style="35" customWidth="1"/>
    <col min="2810" max="2811" width="10.33203125" style="35" customWidth="1"/>
    <col min="2812" max="2812" width="12.6640625" style="35" customWidth="1"/>
    <col min="2813" max="3057" width="8.88671875" style="35"/>
    <col min="3058" max="3058" width="62.109375" style="35" customWidth="1"/>
    <col min="3059" max="3061" width="11" style="35" customWidth="1"/>
    <col min="3062" max="3063" width="11.44140625" style="35" customWidth="1"/>
    <col min="3064" max="3064" width="11.33203125" style="35" customWidth="1"/>
    <col min="3065" max="3065" width="12" style="35" customWidth="1"/>
    <col min="3066" max="3067" width="10.33203125" style="35" customWidth="1"/>
    <col min="3068" max="3068" width="12.6640625" style="35" customWidth="1"/>
    <col min="3069" max="3313" width="8.88671875" style="35"/>
    <col min="3314" max="3314" width="62.109375" style="35" customWidth="1"/>
    <col min="3315" max="3317" width="11" style="35" customWidth="1"/>
    <col min="3318" max="3319" width="11.44140625" style="35" customWidth="1"/>
    <col min="3320" max="3320" width="11.33203125" style="35" customWidth="1"/>
    <col min="3321" max="3321" width="12" style="35" customWidth="1"/>
    <col min="3322" max="3323" width="10.33203125" style="35" customWidth="1"/>
    <col min="3324" max="3324" width="12.6640625" style="35" customWidth="1"/>
    <col min="3325" max="3569" width="8.88671875" style="35"/>
    <col min="3570" max="3570" width="62.109375" style="35" customWidth="1"/>
    <col min="3571" max="3573" width="11" style="35" customWidth="1"/>
    <col min="3574" max="3575" width="11.44140625" style="35" customWidth="1"/>
    <col min="3576" max="3576" width="11.33203125" style="35" customWidth="1"/>
    <col min="3577" max="3577" width="12" style="35" customWidth="1"/>
    <col min="3578" max="3579" width="10.33203125" style="35" customWidth="1"/>
    <col min="3580" max="3580" width="12.6640625" style="35" customWidth="1"/>
    <col min="3581" max="3825" width="8.88671875" style="35"/>
    <col min="3826" max="3826" width="62.109375" style="35" customWidth="1"/>
    <col min="3827" max="3829" width="11" style="35" customWidth="1"/>
    <col min="3830" max="3831" width="11.44140625" style="35" customWidth="1"/>
    <col min="3832" max="3832" width="11.33203125" style="35" customWidth="1"/>
    <col min="3833" max="3833" width="12" style="35" customWidth="1"/>
    <col min="3834" max="3835" width="10.33203125" style="35" customWidth="1"/>
    <col min="3836" max="3836" width="12.6640625" style="35" customWidth="1"/>
    <col min="3837" max="4081" width="8.88671875" style="35"/>
    <col min="4082" max="4082" width="62.109375" style="35" customWidth="1"/>
    <col min="4083" max="4085" width="11" style="35" customWidth="1"/>
    <col min="4086" max="4087" width="11.44140625" style="35" customWidth="1"/>
    <col min="4088" max="4088" width="11.33203125" style="35" customWidth="1"/>
    <col min="4089" max="4089" width="12" style="35" customWidth="1"/>
    <col min="4090" max="4091" width="10.33203125" style="35" customWidth="1"/>
    <col min="4092" max="4092" width="12.6640625" style="35" customWidth="1"/>
    <col min="4093" max="4337" width="8.88671875" style="35"/>
    <col min="4338" max="4338" width="62.109375" style="35" customWidth="1"/>
    <col min="4339" max="4341" width="11" style="35" customWidth="1"/>
    <col min="4342" max="4343" width="11.44140625" style="35" customWidth="1"/>
    <col min="4344" max="4344" width="11.33203125" style="35" customWidth="1"/>
    <col min="4345" max="4345" width="12" style="35" customWidth="1"/>
    <col min="4346" max="4347" width="10.33203125" style="35" customWidth="1"/>
    <col min="4348" max="4348" width="12.6640625" style="35" customWidth="1"/>
    <col min="4349" max="4593" width="8.88671875" style="35"/>
    <col min="4594" max="4594" width="62.109375" style="35" customWidth="1"/>
    <col min="4595" max="4597" width="11" style="35" customWidth="1"/>
    <col min="4598" max="4599" width="11.44140625" style="35" customWidth="1"/>
    <col min="4600" max="4600" width="11.33203125" style="35" customWidth="1"/>
    <col min="4601" max="4601" width="12" style="35" customWidth="1"/>
    <col min="4602" max="4603" width="10.33203125" style="35" customWidth="1"/>
    <col min="4604" max="4604" width="12.6640625" style="35" customWidth="1"/>
    <col min="4605" max="4849" width="8.88671875" style="35"/>
    <col min="4850" max="4850" width="62.109375" style="35" customWidth="1"/>
    <col min="4851" max="4853" width="11" style="35" customWidth="1"/>
    <col min="4854" max="4855" width="11.44140625" style="35" customWidth="1"/>
    <col min="4856" max="4856" width="11.33203125" style="35" customWidth="1"/>
    <col min="4857" max="4857" width="12" style="35" customWidth="1"/>
    <col min="4858" max="4859" width="10.33203125" style="35" customWidth="1"/>
    <col min="4860" max="4860" width="12.6640625" style="35" customWidth="1"/>
    <col min="4861" max="5105" width="8.88671875" style="35"/>
    <col min="5106" max="5106" width="62.109375" style="35" customWidth="1"/>
    <col min="5107" max="5109" width="11" style="35" customWidth="1"/>
    <col min="5110" max="5111" width="11.44140625" style="35" customWidth="1"/>
    <col min="5112" max="5112" width="11.33203125" style="35" customWidth="1"/>
    <col min="5113" max="5113" width="12" style="35" customWidth="1"/>
    <col min="5114" max="5115" width="10.33203125" style="35" customWidth="1"/>
    <col min="5116" max="5116" width="12.6640625" style="35" customWidth="1"/>
    <col min="5117" max="5361" width="8.88671875" style="35"/>
    <col min="5362" max="5362" width="62.109375" style="35" customWidth="1"/>
    <col min="5363" max="5365" width="11" style="35" customWidth="1"/>
    <col min="5366" max="5367" width="11.44140625" style="35" customWidth="1"/>
    <col min="5368" max="5368" width="11.33203125" style="35" customWidth="1"/>
    <col min="5369" max="5369" width="12" style="35" customWidth="1"/>
    <col min="5370" max="5371" width="10.33203125" style="35" customWidth="1"/>
    <col min="5372" max="5372" width="12.6640625" style="35" customWidth="1"/>
    <col min="5373" max="5617" width="8.88671875" style="35"/>
    <col min="5618" max="5618" width="62.109375" style="35" customWidth="1"/>
    <col min="5619" max="5621" width="11" style="35" customWidth="1"/>
    <col min="5622" max="5623" width="11.44140625" style="35" customWidth="1"/>
    <col min="5624" max="5624" width="11.33203125" style="35" customWidth="1"/>
    <col min="5625" max="5625" width="12" style="35" customWidth="1"/>
    <col min="5626" max="5627" width="10.33203125" style="35" customWidth="1"/>
    <col min="5628" max="5628" width="12.6640625" style="35" customWidth="1"/>
    <col min="5629" max="5873" width="8.88671875" style="35"/>
    <col min="5874" max="5874" width="62.109375" style="35" customWidth="1"/>
    <col min="5875" max="5877" width="11" style="35" customWidth="1"/>
    <col min="5878" max="5879" width="11.44140625" style="35" customWidth="1"/>
    <col min="5880" max="5880" width="11.33203125" style="35" customWidth="1"/>
    <col min="5881" max="5881" width="12" style="35" customWidth="1"/>
    <col min="5882" max="5883" width="10.33203125" style="35" customWidth="1"/>
    <col min="5884" max="5884" width="12.6640625" style="35" customWidth="1"/>
    <col min="5885" max="6129" width="8.88671875" style="35"/>
    <col min="6130" max="6130" width="62.109375" style="35" customWidth="1"/>
    <col min="6131" max="6133" width="11" style="35" customWidth="1"/>
    <col min="6134" max="6135" width="11.44140625" style="35" customWidth="1"/>
    <col min="6136" max="6136" width="11.33203125" style="35" customWidth="1"/>
    <col min="6137" max="6137" width="12" style="35" customWidth="1"/>
    <col min="6138" max="6139" width="10.33203125" style="35" customWidth="1"/>
    <col min="6140" max="6140" width="12.6640625" style="35" customWidth="1"/>
    <col min="6141" max="6385" width="8.88671875" style="35"/>
    <col min="6386" max="6386" width="62.109375" style="35" customWidth="1"/>
    <col min="6387" max="6389" width="11" style="35" customWidth="1"/>
    <col min="6390" max="6391" width="11.44140625" style="35" customWidth="1"/>
    <col min="6392" max="6392" width="11.33203125" style="35" customWidth="1"/>
    <col min="6393" max="6393" width="12" style="35" customWidth="1"/>
    <col min="6394" max="6395" width="10.33203125" style="35" customWidth="1"/>
    <col min="6396" max="6396" width="12.6640625" style="35" customWidth="1"/>
    <col min="6397" max="6641" width="8.88671875" style="35"/>
    <col min="6642" max="6642" width="62.109375" style="35" customWidth="1"/>
    <col min="6643" max="6645" width="11" style="35" customWidth="1"/>
    <col min="6646" max="6647" width="11.44140625" style="35" customWidth="1"/>
    <col min="6648" max="6648" width="11.33203125" style="35" customWidth="1"/>
    <col min="6649" max="6649" width="12" style="35" customWidth="1"/>
    <col min="6650" max="6651" width="10.33203125" style="35" customWidth="1"/>
    <col min="6652" max="6652" width="12.6640625" style="35" customWidth="1"/>
    <col min="6653" max="6897" width="8.88671875" style="35"/>
    <col min="6898" max="6898" width="62.109375" style="35" customWidth="1"/>
    <col min="6899" max="6901" width="11" style="35" customWidth="1"/>
    <col min="6902" max="6903" width="11.44140625" style="35" customWidth="1"/>
    <col min="6904" max="6904" width="11.33203125" style="35" customWidth="1"/>
    <col min="6905" max="6905" width="12" style="35" customWidth="1"/>
    <col min="6906" max="6907" width="10.33203125" style="35" customWidth="1"/>
    <col min="6908" max="6908" width="12.6640625" style="35" customWidth="1"/>
    <col min="6909" max="7153" width="8.88671875" style="35"/>
    <col min="7154" max="7154" width="62.109375" style="35" customWidth="1"/>
    <col min="7155" max="7157" width="11" style="35" customWidth="1"/>
    <col min="7158" max="7159" width="11.44140625" style="35" customWidth="1"/>
    <col min="7160" max="7160" width="11.33203125" style="35" customWidth="1"/>
    <col min="7161" max="7161" width="12" style="35" customWidth="1"/>
    <col min="7162" max="7163" width="10.33203125" style="35" customWidth="1"/>
    <col min="7164" max="7164" width="12.6640625" style="35" customWidth="1"/>
    <col min="7165" max="7409" width="8.88671875" style="35"/>
    <col min="7410" max="7410" width="62.109375" style="35" customWidth="1"/>
    <col min="7411" max="7413" width="11" style="35" customWidth="1"/>
    <col min="7414" max="7415" width="11.44140625" style="35" customWidth="1"/>
    <col min="7416" max="7416" width="11.33203125" style="35" customWidth="1"/>
    <col min="7417" max="7417" width="12" style="35" customWidth="1"/>
    <col min="7418" max="7419" width="10.33203125" style="35" customWidth="1"/>
    <col min="7420" max="7420" width="12.6640625" style="35" customWidth="1"/>
    <col min="7421" max="7665" width="8.88671875" style="35"/>
    <col min="7666" max="7666" width="62.109375" style="35" customWidth="1"/>
    <col min="7667" max="7669" width="11" style="35" customWidth="1"/>
    <col min="7670" max="7671" width="11.44140625" style="35" customWidth="1"/>
    <col min="7672" max="7672" width="11.33203125" style="35" customWidth="1"/>
    <col min="7673" max="7673" width="12" style="35" customWidth="1"/>
    <col min="7674" max="7675" width="10.33203125" style="35" customWidth="1"/>
    <col min="7676" max="7676" width="12.6640625" style="35" customWidth="1"/>
    <col min="7677" max="7921" width="8.88671875" style="35"/>
    <col min="7922" max="7922" width="62.109375" style="35" customWidth="1"/>
    <col min="7923" max="7925" width="11" style="35" customWidth="1"/>
    <col min="7926" max="7927" width="11.44140625" style="35" customWidth="1"/>
    <col min="7928" max="7928" width="11.33203125" style="35" customWidth="1"/>
    <col min="7929" max="7929" width="12" style="35" customWidth="1"/>
    <col min="7930" max="7931" width="10.33203125" style="35" customWidth="1"/>
    <col min="7932" max="7932" width="12.6640625" style="35" customWidth="1"/>
    <col min="7933" max="8177" width="8.88671875" style="35"/>
    <col min="8178" max="8178" width="62.109375" style="35" customWidth="1"/>
    <col min="8179" max="8181" width="11" style="35" customWidth="1"/>
    <col min="8182" max="8183" width="11.44140625" style="35" customWidth="1"/>
    <col min="8184" max="8184" width="11.33203125" style="35" customWidth="1"/>
    <col min="8185" max="8185" width="12" style="35" customWidth="1"/>
    <col min="8186" max="8187" width="10.33203125" style="35" customWidth="1"/>
    <col min="8188" max="8188" width="12.6640625" style="35" customWidth="1"/>
    <col min="8189" max="8433" width="8.88671875" style="35"/>
    <col min="8434" max="8434" width="62.109375" style="35" customWidth="1"/>
    <col min="8435" max="8437" width="11" style="35" customWidth="1"/>
    <col min="8438" max="8439" width="11.44140625" style="35" customWidth="1"/>
    <col min="8440" max="8440" width="11.33203125" style="35" customWidth="1"/>
    <col min="8441" max="8441" width="12" style="35" customWidth="1"/>
    <col min="8442" max="8443" width="10.33203125" style="35" customWidth="1"/>
    <col min="8444" max="8444" width="12.6640625" style="35" customWidth="1"/>
    <col min="8445" max="8689" width="8.88671875" style="35"/>
    <col min="8690" max="8690" width="62.109375" style="35" customWidth="1"/>
    <col min="8691" max="8693" width="11" style="35" customWidth="1"/>
    <col min="8694" max="8695" width="11.44140625" style="35" customWidth="1"/>
    <col min="8696" max="8696" width="11.33203125" style="35" customWidth="1"/>
    <col min="8697" max="8697" width="12" style="35" customWidth="1"/>
    <col min="8698" max="8699" width="10.33203125" style="35" customWidth="1"/>
    <col min="8700" max="8700" width="12.6640625" style="35" customWidth="1"/>
    <col min="8701" max="8945" width="8.88671875" style="35"/>
    <col min="8946" max="8946" width="62.109375" style="35" customWidth="1"/>
    <col min="8947" max="8949" width="11" style="35" customWidth="1"/>
    <col min="8950" max="8951" width="11.44140625" style="35" customWidth="1"/>
    <col min="8952" max="8952" width="11.33203125" style="35" customWidth="1"/>
    <col min="8953" max="8953" width="12" style="35" customWidth="1"/>
    <col min="8954" max="8955" width="10.33203125" style="35" customWidth="1"/>
    <col min="8956" max="8956" width="12.6640625" style="35" customWidth="1"/>
    <col min="8957" max="9201" width="8.88671875" style="35"/>
    <col min="9202" max="9202" width="62.109375" style="35" customWidth="1"/>
    <col min="9203" max="9205" width="11" style="35" customWidth="1"/>
    <col min="9206" max="9207" width="11.44140625" style="35" customWidth="1"/>
    <col min="9208" max="9208" width="11.33203125" style="35" customWidth="1"/>
    <col min="9209" max="9209" width="12" style="35" customWidth="1"/>
    <col min="9210" max="9211" width="10.33203125" style="35" customWidth="1"/>
    <col min="9212" max="9212" width="12.6640625" style="35" customWidth="1"/>
    <col min="9213" max="9457" width="8.88671875" style="35"/>
    <col min="9458" max="9458" width="62.109375" style="35" customWidth="1"/>
    <col min="9459" max="9461" width="11" style="35" customWidth="1"/>
    <col min="9462" max="9463" width="11.44140625" style="35" customWidth="1"/>
    <col min="9464" max="9464" width="11.33203125" style="35" customWidth="1"/>
    <col min="9465" max="9465" width="12" style="35" customWidth="1"/>
    <col min="9466" max="9467" width="10.33203125" style="35" customWidth="1"/>
    <col min="9468" max="9468" width="12.6640625" style="35" customWidth="1"/>
    <col min="9469" max="9713" width="8.88671875" style="35"/>
    <col min="9714" max="9714" width="62.109375" style="35" customWidth="1"/>
    <col min="9715" max="9717" width="11" style="35" customWidth="1"/>
    <col min="9718" max="9719" width="11.44140625" style="35" customWidth="1"/>
    <col min="9720" max="9720" width="11.33203125" style="35" customWidth="1"/>
    <col min="9721" max="9721" width="12" style="35" customWidth="1"/>
    <col min="9722" max="9723" width="10.33203125" style="35" customWidth="1"/>
    <col min="9724" max="9724" width="12.6640625" style="35" customWidth="1"/>
    <col min="9725" max="9969" width="8.88671875" style="35"/>
    <col min="9970" max="9970" width="62.109375" style="35" customWidth="1"/>
    <col min="9971" max="9973" width="11" style="35" customWidth="1"/>
    <col min="9974" max="9975" width="11.44140625" style="35" customWidth="1"/>
    <col min="9976" max="9976" width="11.33203125" style="35" customWidth="1"/>
    <col min="9977" max="9977" width="12" style="35" customWidth="1"/>
    <col min="9978" max="9979" width="10.33203125" style="35" customWidth="1"/>
    <col min="9980" max="9980" width="12.6640625" style="35" customWidth="1"/>
    <col min="9981" max="10225" width="8.88671875" style="35"/>
    <col min="10226" max="10226" width="62.109375" style="35" customWidth="1"/>
    <col min="10227" max="10229" width="11" style="35" customWidth="1"/>
    <col min="10230" max="10231" width="11.44140625" style="35" customWidth="1"/>
    <col min="10232" max="10232" width="11.33203125" style="35" customWidth="1"/>
    <col min="10233" max="10233" width="12" style="35" customWidth="1"/>
    <col min="10234" max="10235" width="10.33203125" style="35" customWidth="1"/>
    <col min="10236" max="10236" width="12.6640625" style="35" customWidth="1"/>
    <col min="10237" max="10481" width="8.88671875" style="35"/>
    <col min="10482" max="10482" width="62.109375" style="35" customWidth="1"/>
    <col min="10483" max="10485" width="11" style="35" customWidth="1"/>
    <col min="10486" max="10487" width="11.44140625" style="35" customWidth="1"/>
    <col min="10488" max="10488" width="11.33203125" style="35" customWidth="1"/>
    <col min="10489" max="10489" width="12" style="35" customWidth="1"/>
    <col min="10490" max="10491" width="10.33203125" style="35" customWidth="1"/>
    <col min="10492" max="10492" width="12.6640625" style="35" customWidth="1"/>
    <col min="10493" max="10737" width="8.88671875" style="35"/>
    <col min="10738" max="10738" width="62.109375" style="35" customWidth="1"/>
    <col min="10739" max="10741" width="11" style="35" customWidth="1"/>
    <col min="10742" max="10743" width="11.44140625" style="35" customWidth="1"/>
    <col min="10744" max="10744" width="11.33203125" style="35" customWidth="1"/>
    <col min="10745" max="10745" width="12" style="35" customWidth="1"/>
    <col min="10746" max="10747" width="10.33203125" style="35" customWidth="1"/>
    <col min="10748" max="10748" width="12.6640625" style="35" customWidth="1"/>
    <col min="10749" max="10993" width="8.88671875" style="35"/>
    <col min="10994" max="10994" width="62.109375" style="35" customWidth="1"/>
    <col min="10995" max="10997" width="11" style="35" customWidth="1"/>
    <col min="10998" max="10999" width="11.44140625" style="35" customWidth="1"/>
    <col min="11000" max="11000" width="11.33203125" style="35" customWidth="1"/>
    <col min="11001" max="11001" width="12" style="35" customWidth="1"/>
    <col min="11002" max="11003" width="10.33203125" style="35" customWidth="1"/>
    <col min="11004" max="11004" width="12.6640625" style="35" customWidth="1"/>
    <col min="11005" max="11249" width="8.88671875" style="35"/>
    <col min="11250" max="11250" width="62.109375" style="35" customWidth="1"/>
    <col min="11251" max="11253" width="11" style="35" customWidth="1"/>
    <col min="11254" max="11255" width="11.44140625" style="35" customWidth="1"/>
    <col min="11256" max="11256" width="11.33203125" style="35" customWidth="1"/>
    <col min="11257" max="11257" width="12" style="35" customWidth="1"/>
    <col min="11258" max="11259" width="10.33203125" style="35" customWidth="1"/>
    <col min="11260" max="11260" width="12.6640625" style="35" customWidth="1"/>
    <col min="11261" max="11505" width="8.88671875" style="35"/>
    <col min="11506" max="11506" width="62.109375" style="35" customWidth="1"/>
    <col min="11507" max="11509" width="11" style="35" customWidth="1"/>
    <col min="11510" max="11511" width="11.44140625" style="35" customWidth="1"/>
    <col min="11512" max="11512" width="11.33203125" style="35" customWidth="1"/>
    <col min="11513" max="11513" width="12" style="35" customWidth="1"/>
    <col min="11514" max="11515" width="10.33203125" style="35" customWidth="1"/>
    <col min="11516" max="11516" width="12.6640625" style="35" customWidth="1"/>
    <col min="11517" max="11761" width="8.88671875" style="35"/>
    <col min="11762" max="11762" width="62.109375" style="35" customWidth="1"/>
    <col min="11763" max="11765" width="11" style="35" customWidth="1"/>
    <col min="11766" max="11767" width="11.44140625" style="35" customWidth="1"/>
    <col min="11768" max="11768" width="11.33203125" style="35" customWidth="1"/>
    <col min="11769" max="11769" width="12" style="35" customWidth="1"/>
    <col min="11770" max="11771" width="10.33203125" style="35" customWidth="1"/>
    <col min="11772" max="11772" width="12.6640625" style="35" customWidth="1"/>
    <col min="11773" max="12017" width="8.88671875" style="35"/>
    <col min="12018" max="12018" width="62.109375" style="35" customWidth="1"/>
    <col min="12019" max="12021" width="11" style="35" customWidth="1"/>
    <col min="12022" max="12023" width="11.44140625" style="35" customWidth="1"/>
    <col min="12024" max="12024" width="11.33203125" style="35" customWidth="1"/>
    <col min="12025" max="12025" width="12" style="35" customWidth="1"/>
    <col min="12026" max="12027" width="10.33203125" style="35" customWidth="1"/>
    <col min="12028" max="12028" width="12.6640625" style="35" customWidth="1"/>
    <col min="12029" max="12273" width="8.88671875" style="35"/>
    <col min="12274" max="12274" width="62.109375" style="35" customWidth="1"/>
    <col min="12275" max="12277" width="11" style="35" customWidth="1"/>
    <col min="12278" max="12279" width="11.44140625" style="35" customWidth="1"/>
    <col min="12280" max="12280" width="11.33203125" style="35" customWidth="1"/>
    <col min="12281" max="12281" width="12" style="35" customWidth="1"/>
    <col min="12282" max="12283" width="10.33203125" style="35" customWidth="1"/>
    <col min="12284" max="12284" width="12.6640625" style="35" customWidth="1"/>
    <col min="12285" max="12529" width="8.88671875" style="35"/>
    <col min="12530" max="12530" width="62.109375" style="35" customWidth="1"/>
    <col min="12531" max="12533" width="11" style="35" customWidth="1"/>
    <col min="12534" max="12535" width="11.44140625" style="35" customWidth="1"/>
    <col min="12536" max="12536" width="11.33203125" style="35" customWidth="1"/>
    <col min="12537" max="12537" width="12" style="35" customWidth="1"/>
    <col min="12538" max="12539" width="10.33203125" style="35" customWidth="1"/>
    <col min="12540" max="12540" width="12.6640625" style="35" customWidth="1"/>
    <col min="12541" max="12785" width="8.88671875" style="35"/>
    <col min="12786" max="12786" width="62.109375" style="35" customWidth="1"/>
    <col min="12787" max="12789" width="11" style="35" customWidth="1"/>
    <col min="12790" max="12791" width="11.44140625" style="35" customWidth="1"/>
    <col min="12792" max="12792" width="11.33203125" style="35" customWidth="1"/>
    <col min="12793" max="12793" width="12" style="35" customWidth="1"/>
    <col min="12794" max="12795" width="10.33203125" style="35" customWidth="1"/>
    <col min="12796" max="12796" width="12.6640625" style="35" customWidth="1"/>
    <col min="12797" max="13041" width="8.88671875" style="35"/>
    <col min="13042" max="13042" width="62.109375" style="35" customWidth="1"/>
    <col min="13043" max="13045" width="11" style="35" customWidth="1"/>
    <col min="13046" max="13047" width="11.44140625" style="35" customWidth="1"/>
    <col min="13048" max="13048" width="11.33203125" style="35" customWidth="1"/>
    <col min="13049" max="13049" width="12" style="35" customWidth="1"/>
    <col min="13050" max="13051" width="10.33203125" style="35" customWidth="1"/>
    <col min="13052" max="13052" width="12.6640625" style="35" customWidth="1"/>
    <col min="13053" max="13297" width="8.88671875" style="35"/>
    <col min="13298" max="13298" width="62.109375" style="35" customWidth="1"/>
    <col min="13299" max="13301" width="11" style="35" customWidth="1"/>
    <col min="13302" max="13303" width="11.44140625" style="35" customWidth="1"/>
    <col min="13304" max="13304" width="11.33203125" style="35" customWidth="1"/>
    <col min="13305" max="13305" width="12" style="35" customWidth="1"/>
    <col min="13306" max="13307" width="10.33203125" style="35" customWidth="1"/>
    <col min="13308" max="13308" width="12.6640625" style="35" customWidth="1"/>
    <col min="13309" max="13553" width="8.88671875" style="35"/>
    <col min="13554" max="13554" width="62.109375" style="35" customWidth="1"/>
    <col min="13555" max="13557" width="11" style="35" customWidth="1"/>
    <col min="13558" max="13559" width="11.44140625" style="35" customWidth="1"/>
    <col min="13560" max="13560" width="11.33203125" style="35" customWidth="1"/>
    <col min="13561" max="13561" width="12" style="35" customWidth="1"/>
    <col min="13562" max="13563" width="10.33203125" style="35" customWidth="1"/>
    <col min="13564" max="13564" width="12.6640625" style="35" customWidth="1"/>
    <col min="13565" max="13809" width="8.88671875" style="35"/>
    <col min="13810" max="13810" width="62.109375" style="35" customWidth="1"/>
    <col min="13811" max="13813" width="11" style="35" customWidth="1"/>
    <col min="13814" max="13815" width="11.44140625" style="35" customWidth="1"/>
    <col min="13816" max="13816" width="11.33203125" style="35" customWidth="1"/>
    <col min="13817" max="13817" width="12" style="35" customWidth="1"/>
    <col min="13818" max="13819" width="10.33203125" style="35" customWidth="1"/>
    <col min="13820" max="13820" width="12.6640625" style="35" customWidth="1"/>
    <col min="13821" max="14065" width="8.88671875" style="35"/>
    <col min="14066" max="14066" width="62.109375" style="35" customWidth="1"/>
    <col min="14067" max="14069" width="11" style="35" customWidth="1"/>
    <col min="14070" max="14071" width="11.44140625" style="35" customWidth="1"/>
    <col min="14072" max="14072" width="11.33203125" style="35" customWidth="1"/>
    <col min="14073" max="14073" width="12" style="35" customWidth="1"/>
    <col min="14074" max="14075" width="10.33203125" style="35" customWidth="1"/>
    <col min="14076" max="14076" width="12.6640625" style="35" customWidth="1"/>
    <col min="14077" max="14321" width="8.88671875" style="35"/>
    <col min="14322" max="14322" width="62.109375" style="35" customWidth="1"/>
    <col min="14323" max="14325" width="11" style="35" customWidth="1"/>
    <col min="14326" max="14327" width="11.44140625" style="35" customWidth="1"/>
    <col min="14328" max="14328" width="11.33203125" style="35" customWidth="1"/>
    <col min="14329" max="14329" width="12" style="35" customWidth="1"/>
    <col min="14330" max="14331" width="10.33203125" style="35" customWidth="1"/>
    <col min="14332" max="14332" width="12.6640625" style="35" customWidth="1"/>
    <col min="14333" max="14577" width="8.88671875" style="35"/>
    <col min="14578" max="14578" width="62.109375" style="35" customWidth="1"/>
    <col min="14579" max="14581" width="11" style="35" customWidth="1"/>
    <col min="14582" max="14583" width="11.44140625" style="35" customWidth="1"/>
    <col min="14584" max="14584" width="11.33203125" style="35" customWidth="1"/>
    <col min="14585" max="14585" width="12" style="35" customWidth="1"/>
    <col min="14586" max="14587" width="10.33203125" style="35" customWidth="1"/>
    <col min="14588" max="14588" width="12.6640625" style="35" customWidth="1"/>
    <col min="14589" max="14833" width="8.88671875" style="35"/>
    <col min="14834" max="14834" width="62.109375" style="35" customWidth="1"/>
    <col min="14835" max="14837" width="11" style="35" customWidth="1"/>
    <col min="14838" max="14839" width="11.44140625" style="35" customWidth="1"/>
    <col min="14840" max="14840" width="11.33203125" style="35" customWidth="1"/>
    <col min="14841" max="14841" width="12" style="35" customWidth="1"/>
    <col min="14842" max="14843" width="10.33203125" style="35" customWidth="1"/>
    <col min="14844" max="14844" width="12.6640625" style="35" customWidth="1"/>
    <col min="14845" max="15089" width="8.88671875" style="35"/>
    <col min="15090" max="15090" width="62.109375" style="35" customWidth="1"/>
    <col min="15091" max="15093" width="11" style="35" customWidth="1"/>
    <col min="15094" max="15095" width="11.44140625" style="35" customWidth="1"/>
    <col min="15096" max="15096" width="11.33203125" style="35" customWidth="1"/>
    <col min="15097" max="15097" width="12" style="35" customWidth="1"/>
    <col min="15098" max="15099" width="10.33203125" style="35" customWidth="1"/>
    <col min="15100" max="15100" width="12.6640625" style="35" customWidth="1"/>
    <col min="15101" max="15345" width="8.88671875" style="35"/>
    <col min="15346" max="15346" width="62.109375" style="35" customWidth="1"/>
    <col min="15347" max="15349" width="11" style="35" customWidth="1"/>
    <col min="15350" max="15351" width="11.44140625" style="35" customWidth="1"/>
    <col min="15352" max="15352" width="11.33203125" style="35" customWidth="1"/>
    <col min="15353" max="15353" width="12" style="35" customWidth="1"/>
    <col min="15354" max="15355" width="10.33203125" style="35" customWidth="1"/>
    <col min="15356" max="15356" width="12.6640625" style="35" customWidth="1"/>
    <col min="15357" max="15601" width="8.88671875" style="35"/>
    <col min="15602" max="15602" width="62.109375" style="35" customWidth="1"/>
    <col min="15603" max="15605" width="11" style="35" customWidth="1"/>
    <col min="15606" max="15607" width="11.44140625" style="35" customWidth="1"/>
    <col min="15608" max="15608" width="11.33203125" style="35" customWidth="1"/>
    <col min="15609" max="15609" width="12" style="35" customWidth="1"/>
    <col min="15610" max="15611" width="10.33203125" style="35" customWidth="1"/>
    <col min="15612" max="15612" width="12.6640625" style="35" customWidth="1"/>
    <col min="15613" max="15857" width="8.88671875" style="35"/>
    <col min="15858" max="15858" width="62.109375" style="35" customWidth="1"/>
    <col min="15859" max="15861" width="11" style="35" customWidth="1"/>
    <col min="15862" max="15863" width="11.44140625" style="35" customWidth="1"/>
    <col min="15864" max="15864" width="11.33203125" style="35" customWidth="1"/>
    <col min="15865" max="15865" width="12" style="35" customWidth="1"/>
    <col min="15866" max="15867" width="10.33203125" style="35" customWidth="1"/>
    <col min="15868" max="15868" width="12.6640625" style="35" customWidth="1"/>
    <col min="15869" max="16113" width="8.88671875" style="35"/>
    <col min="16114" max="16114" width="62.109375" style="35" customWidth="1"/>
    <col min="16115" max="16117" width="11" style="35" customWidth="1"/>
    <col min="16118" max="16119" width="11.44140625" style="35" customWidth="1"/>
    <col min="16120" max="16120" width="11.33203125" style="35" customWidth="1"/>
    <col min="16121" max="16121" width="12" style="35" customWidth="1"/>
    <col min="16122" max="16123" width="10.33203125" style="35" customWidth="1"/>
    <col min="16124" max="16124" width="12.6640625" style="35" customWidth="1"/>
    <col min="16125" max="16384" width="8.88671875" style="35"/>
  </cols>
  <sheetData>
    <row r="1" spans="1:8" s="205" customFormat="1" ht="26.4" customHeight="1" thickBot="1">
      <c r="A1" s="204" t="s">
        <v>85</v>
      </c>
    </row>
    <row r="2" spans="1:8" ht="42.6" customHeight="1" thickBot="1">
      <c r="A2" s="84" t="s">
        <v>22</v>
      </c>
      <c r="B2" s="34" t="s">
        <v>79</v>
      </c>
      <c r="C2" s="94" t="s">
        <v>91</v>
      </c>
      <c r="D2" s="142" t="s">
        <v>89</v>
      </c>
      <c r="E2" s="27" t="s">
        <v>92</v>
      </c>
      <c r="F2" s="152" t="s">
        <v>93</v>
      </c>
    </row>
    <row r="3" spans="1:8" ht="20.399999999999999" customHeight="1">
      <c r="A3" s="86" t="s">
        <v>76</v>
      </c>
      <c r="B3" s="37">
        <v>488</v>
      </c>
      <c r="C3" s="36">
        <v>400</v>
      </c>
      <c r="D3" s="143">
        <v>521</v>
      </c>
      <c r="E3" s="38">
        <f t="shared" ref="E3:E15" si="0">D3/C3-1</f>
        <v>0.30249999999999999</v>
      </c>
      <c r="F3" s="153">
        <f>D3/B3-1</f>
        <v>6.7622950819672178E-2</v>
      </c>
    </row>
    <row r="4" spans="1:8" ht="20.399999999999999" customHeight="1">
      <c r="A4" s="87" t="s">
        <v>21</v>
      </c>
      <c r="B4" s="39">
        <v>186</v>
      </c>
      <c r="C4" s="40">
        <v>183</v>
      </c>
      <c r="D4" s="144">
        <v>203</v>
      </c>
      <c r="E4" s="38">
        <f t="shared" si="0"/>
        <v>0.1092896174863387</v>
      </c>
      <c r="F4" s="153">
        <f>D4/B4-1</f>
        <v>9.139784946236551E-2</v>
      </c>
    </row>
    <row r="5" spans="1:8" s="44" customFormat="1" ht="18" hidden="1" customHeight="1" outlineLevel="1">
      <c r="A5" s="41" t="s">
        <v>46</v>
      </c>
      <c r="B5" s="43">
        <v>0.38114754098360654</v>
      </c>
      <c r="C5" s="95">
        <v>0.45750000000000002</v>
      </c>
      <c r="D5" s="145">
        <f>D4/$D$3</f>
        <v>0.38963531669865642</v>
      </c>
      <c r="E5" s="42">
        <f t="shared" si="0"/>
        <v>-0.14833810557670735</v>
      </c>
      <c r="F5" s="154">
        <f>D5/B5-1</f>
        <v>2.2269002951313732E-2</v>
      </c>
      <c r="G5" s="26"/>
      <c r="H5" s="26"/>
    </row>
    <row r="6" spans="1:8" ht="18" customHeight="1" collapsed="1">
      <c r="A6" s="85" t="s">
        <v>45</v>
      </c>
      <c r="B6" s="45">
        <v>176</v>
      </c>
      <c r="C6" s="46">
        <v>181</v>
      </c>
      <c r="D6" s="146">
        <v>178</v>
      </c>
      <c r="E6" s="47">
        <f t="shared" si="0"/>
        <v>-1.6574585635359074E-2</v>
      </c>
      <c r="F6" s="155">
        <f>D6/B6-1</f>
        <v>1.1363636363636465E-2</v>
      </c>
    </row>
    <row r="7" spans="1:8" s="51" customFormat="1" ht="18" hidden="1" customHeight="1" outlineLevel="1">
      <c r="A7" s="41" t="s">
        <v>47</v>
      </c>
      <c r="B7" s="48">
        <v>0.94623655913978499</v>
      </c>
      <c r="C7" s="49">
        <v>0.98907103825136611</v>
      </c>
      <c r="D7" s="147">
        <f>D6/$D$4</f>
        <v>0.87684729064039413</v>
      </c>
      <c r="E7" s="50">
        <f t="shared" si="0"/>
        <v>-0.11346378902103793</v>
      </c>
      <c r="F7" s="156">
        <f t="shared" ref="F7:F17" si="1">D7/B7-1</f>
        <v>-7.3331840573219842E-2</v>
      </c>
    </row>
    <row r="8" spans="1:8" ht="18" customHeight="1" collapsed="1">
      <c r="A8" s="85" t="s">
        <v>108</v>
      </c>
      <c r="B8" s="45">
        <v>0</v>
      </c>
      <c r="C8" s="46">
        <v>0</v>
      </c>
      <c r="D8" s="146">
        <v>14</v>
      </c>
      <c r="E8" s="195" t="s">
        <v>63</v>
      </c>
      <c r="F8" s="196" t="s">
        <v>63</v>
      </c>
    </row>
    <row r="9" spans="1:8" s="51" customFormat="1" ht="18" hidden="1" customHeight="1" outlineLevel="1">
      <c r="A9" s="41" t="s">
        <v>47</v>
      </c>
      <c r="B9" s="48">
        <v>0</v>
      </c>
      <c r="C9" s="49">
        <v>0</v>
      </c>
      <c r="D9" s="147">
        <f>D8/$D$4</f>
        <v>6.8965517241379309E-2</v>
      </c>
      <c r="E9" s="54" t="s">
        <v>63</v>
      </c>
      <c r="F9" s="156" t="s">
        <v>63</v>
      </c>
    </row>
    <row r="10" spans="1:8" ht="18" customHeight="1" collapsed="1">
      <c r="A10" s="88" t="s">
        <v>59</v>
      </c>
      <c r="B10" s="52">
        <v>0</v>
      </c>
      <c r="C10" s="53">
        <v>0</v>
      </c>
      <c r="D10" s="148">
        <v>3</v>
      </c>
      <c r="E10" s="54" t="s">
        <v>63</v>
      </c>
      <c r="F10" s="156" t="s">
        <v>63</v>
      </c>
    </row>
    <row r="11" spans="1:8" s="51" customFormat="1" ht="18" hidden="1" customHeight="1" outlineLevel="1">
      <c r="A11" s="41" t="s">
        <v>47</v>
      </c>
      <c r="B11" s="48">
        <v>0</v>
      </c>
      <c r="C11" s="49">
        <v>0</v>
      </c>
      <c r="D11" s="147">
        <f>D10/$D$4</f>
        <v>1.4778325123152709E-2</v>
      </c>
      <c r="E11" s="54" t="s">
        <v>63</v>
      </c>
      <c r="F11" s="156" t="s">
        <v>63</v>
      </c>
    </row>
    <row r="12" spans="1:8" ht="18" customHeight="1" collapsed="1">
      <c r="A12" s="88" t="s">
        <v>87</v>
      </c>
      <c r="B12" s="52">
        <v>7</v>
      </c>
      <c r="C12" s="53">
        <v>2</v>
      </c>
      <c r="D12" s="148">
        <v>6</v>
      </c>
      <c r="E12" s="50">
        <f t="shared" si="0"/>
        <v>2</v>
      </c>
      <c r="F12" s="156">
        <f t="shared" si="1"/>
        <v>-0.1428571428571429</v>
      </c>
    </row>
    <row r="13" spans="1:8" s="51" customFormat="1" ht="18" hidden="1" customHeight="1" outlineLevel="1">
      <c r="A13" s="41" t="s">
        <v>47</v>
      </c>
      <c r="B13" s="48">
        <v>3.7634408602150539E-2</v>
      </c>
      <c r="C13" s="49">
        <v>1.092896174863388E-2</v>
      </c>
      <c r="D13" s="147">
        <f>D12/$D$4</f>
        <v>2.9556650246305417E-2</v>
      </c>
      <c r="E13" s="50">
        <f t="shared" si="0"/>
        <v>1.7044334975369457</v>
      </c>
      <c r="F13" s="157">
        <f t="shared" si="1"/>
        <v>-0.21463757916959891</v>
      </c>
    </row>
    <row r="14" spans="1:8" ht="18" customHeight="1" collapsed="1">
      <c r="A14" s="88" t="s">
        <v>77</v>
      </c>
      <c r="B14" s="52">
        <v>2</v>
      </c>
      <c r="C14" s="53">
        <v>1</v>
      </c>
      <c r="D14" s="148">
        <v>1</v>
      </c>
      <c r="E14" s="50">
        <f t="shared" si="0"/>
        <v>0</v>
      </c>
      <c r="F14" s="156">
        <f t="shared" si="1"/>
        <v>-0.5</v>
      </c>
    </row>
    <row r="15" spans="1:8" s="51" customFormat="1" ht="18" customHeight="1" outlineLevel="1">
      <c r="A15" s="41" t="s">
        <v>47</v>
      </c>
      <c r="B15" s="48">
        <v>1.0752688172043012E-2</v>
      </c>
      <c r="C15" s="49">
        <v>5.4644808743169399E-3</v>
      </c>
      <c r="D15" s="147">
        <f>D14/$D$4</f>
        <v>4.9261083743842365E-3</v>
      </c>
      <c r="E15" s="50">
        <f t="shared" si="0"/>
        <v>-9.852216748768472E-2</v>
      </c>
      <c r="F15" s="157">
        <f t="shared" si="1"/>
        <v>-0.54187192118226601</v>
      </c>
    </row>
    <row r="16" spans="1:8" ht="18" customHeight="1">
      <c r="A16" s="101" t="s">
        <v>60</v>
      </c>
      <c r="B16" s="52">
        <v>1</v>
      </c>
      <c r="C16" s="53">
        <v>0</v>
      </c>
      <c r="D16" s="148">
        <v>1</v>
      </c>
      <c r="E16" s="54" t="s">
        <v>63</v>
      </c>
      <c r="F16" s="156">
        <f t="shared" si="1"/>
        <v>0</v>
      </c>
      <c r="G16" s="73"/>
      <c r="H16" s="73"/>
    </row>
    <row r="17" spans="1:8" s="51" customFormat="1" ht="18" hidden="1" customHeight="1" outlineLevel="1">
      <c r="A17" s="58" t="s">
        <v>47</v>
      </c>
      <c r="B17" s="48">
        <v>5.3763440860215058E-3</v>
      </c>
      <c r="C17" s="49">
        <v>0</v>
      </c>
      <c r="D17" s="147">
        <f>D16/$D$4</f>
        <v>4.9261083743842365E-3</v>
      </c>
      <c r="E17" s="54" t="s">
        <v>63</v>
      </c>
      <c r="F17" s="156">
        <f t="shared" si="1"/>
        <v>-8.3743842364532028E-2</v>
      </c>
      <c r="G17" s="73"/>
      <c r="H17" s="73"/>
    </row>
    <row r="18" spans="1:8" ht="18" customHeight="1" collapsed="1">
      <c r="A18" s="101" t="s">
        <v>58</v>
      </c>
      <c r="B18" s="55">
        <v>0</v>
      </c>
      <c r="C18" s="56">
        <v>0</v>
      </c>
      <c r="D18" s="149">
        <v>0</v>
      </c>
      <c r="E18" s="57" t="s">
        <v>63</v>
      </c>
      <c r="F18" s="158" t="s">
        <v>63</v>
      </c>
      <c r="G18" s="73"/>
      <c r="H18" s="73"/>
    </row>
    <row r="19" spans="1:8" s="51" customFormat="1" ht="18" hidden="1" customHeight="1" outlineLevel="1">
      <c r="A19" s="58" t="s">
        <v>47</v>
      </c>
      <c r="B19" s="48">
        <v>0</v>
      </c>
      <c r="C19" s="49">
        <v>0</v>
      </c>
      <c r="D19" s="147">
        <f>D18/$D$4</f>
        <v>0</v>
      </c>
      <c r="E19" s="54" t="s">
        <v>49</v>
      </c>
      <c r="F19" s="156" t="s">
        <v>63</v>
      </c>
      <c r="G19" s="73"/>
      <c r="H19" s="73"/>
    </row>
    <row r="20" spans="1:8" ht="18" hidden="1" customHeight="1" outlineLevel="1">
      <c r="A20" s="59" t="s">
        <v>24</v>
      </c>
      <c r="B20" s="60">
        <v>1</v>
      </c>
      <c r="C20" s="61">
        <f>SUM(C7,C15,C13,C11,C17,C19)</f>
        <v>1.0054644808743169</v>
      </c>
      <c r="D20" s="150">
        <f>SUM(D7,D15,D13,D11,D17,D19)</f>
        <v>0.93103448275862066</v>
      </c>
      <c r="E20" s="192">
        <f>D20/C20-1</f>
        <v>-7.4025487256371814E-2</v>
      </c>
      <c r="F20" s="159">
        <f>D20/B20-1</f>
        <v>-6.8965517241379337E-2</v>
      </c>
      <c r="G20" s="73"/>
      <c r="H20" s="73"/>
    </row>
    <row r="21" spans="1:8" ht="18" customHeight="1" collapsed="1" thickBot="1">
      <c r="A21" s="89" t="s">
        <v>86</v>
      </c>
      <c r="B21" s="62">
        <v>113301.88999999998</v>
      </c>
      <c r="C21" s="63">
        <v>134516</v>
      </c>
      <c r="D21" s="172" t="s">
        <v>90</v>
      </c>
      <c r="E21" s="177" t="s">
        <v>90</v>
      </c>
      <c r="F21" s="178" t="s">
        <v>90</v>
      </c>
      <c r="G21" s="73"/>
      <c r="H21" s="73"/>
    </row>
    <row r="22" spans="1:8" ht="18" hidden="1" customHeight="1" outlineLevel="1">
      <c r="A22" s="90" t="s">
        <v>44</v>
      </c>
      <c r="B22" s="64">
        <v>112460.40000000001</v>
      </c>
      <c r="C22" s="65">
        <v>132274.88</v>
      </c>
      <c r="D22" s="173" t="s">
        <v>90</v>
      </c>
      <c r="E22" s="179" t="s">
        <v>90</v>
      </c>
      <c r="F22" s="180" t="s">
        <v>90</v>
      </c>
      <c r="G22" s="73"/>
      <c r="H22" s="73"/>
    </row>
    <row r="23" spans="1:8" s="51" customFormat="1" ht="18" hidden="1" customHeight="1" outlineLevel="2">
      <c r="A23" s="41" t="s">
        <v>48</v>
      </c>
      <c r="B23" s="48">
        <v>0.99257302768735833</v>
      </c>
      <c r="C23" s="49">
        <v>0.98333937970204288</v>
      </c>
      <c r="D23" s="181" t="s">
        <v>90</v>
      </c>
      <c r="E23" s="54" t="s">
        <v>90</v>
      </c>
      <c r="F23" s="156" t="s">
        <v>90</v>
      </c>
      <c r="G23" s="73"/>
      <c r="H23" s="73"/>
    </row>
    <row r="24" spans="1:8" ht="18" hidden="1" customHeight="1" outlineLevel="1" collapsed="1">
      <c r="A24" s="88" t="s">
        <v>27</v>
      </c>
      <c r="B24" s="66">
        <v>6.35</v>
      </c>
      <c r="C24" s="67">
        <v>1133.68</v>
      </c>
      <c r="D24" s="174" t="s">
        <v>90</v>
      </c>
      <c r="E24" s="54" t="s">
        <v>90</v>
      </c>
      <c r="F24" s="156" t="s">
        <v>90</v>
      </c>
      <c r="G24" s="73"/>
      <c r="H24" s="73"/>
    </row>
    <row r="25" spans="1:8" s="51" customFormat="1" ht="18" hidden="1" customHeight="1" outlineLevel="2">
      <c r="A25" s="41" t="s">
        <v>48</v>
      </c>
      <c r="B25" s="48">
        <v>5.6044960944605607E-5</v>
      </c>
      <c r="C25" s="49">
        <v>8.427845014719439E-3</v>
      </c>
      <c r="D25" s="181" t="s">
        <v>90</v>
      </c>
      <c r="E25" s="54" t="s">
        <v>90</v>
      </c>
      <c r="F25" s="156" t="s">
        <v>90</v>
      </c>
      <c r="G25" s="73"/>
      <c r="H25" s="73"/>
    </row>
    <row r="26" spans="1:8" ht="18" hidden="1" customHeight="1" outlineLevel="1" collapsed="1">
      <c r="A26" s="88" t="s">
        <v>88</v>
      </c>
      <c r="B26" s="97">
        <v>636.66999999999996</v>
      </c>
      <c r="C26" s="98">
        <v>852.76</v>
      </c>
      <c r="D26" s="175" t="s">
        <v>90</v>
      </c>
      <c r="E26" s="54" t="s">
        <v>90</v>
      </c>
      <c r="F26" s="156" t="s">
        <v>90</v>
      </c>
      <c r="G26" s="73"/>
      <c r="H26" s="73"/>
    </row>
    <row r="27" spans="1:8" s="51" customFormat="1" ht="18" hidden="1" customHeight="1" outlineLevel="2">
      <c r="A27" s="41" t="s">
        <v>48</v>
      </c>
      <c r="B27" s="48">
        <v>5.6192354778900871E-3</v>
      </c>
      <c r="C27" s="49">
        <v>6.3394689107615452E-3</v>
      </c>
      <c r="D27" s="181" t="s">
        <v>90</v>
      </c>
      <c r="E27" s="54" t="s">
        <v>90</v>
      </c>
      <c r="F27" s="156" t="s">
        <v>90</v>
      </c>
      <c r="G27" s="73"/>
      <c r="H27" s="73"/>
    </row>
    <row r="28" spans="1:8" ht="18" hidden="1" customHeight="1" outlineLevel="1" collapsed="1">
      <c r="A28" s="88" t="s">
        <v>25</v>
      </c>
      <c r="B28" s="97">
        <v>183.99</v>
      </c>
      <c r="C28" s="98">
        <v>239.75</v>
      </c>
      <c r="D28" s="175" t="s">
        <v>90</v>
      </c>
      <c r="E28" s="54" t="s">
        <v>90</v>
      </c>
      <c r="F28" s="156" t="s">
        <v>90</v>
      </c>
      <c r="G28" s="73"/>
      <c r="H28" s="73"/>
    </row>
    <row r="29" spans="1:8" s="51" customFormat="1" ht="18" hidden="1" customHeight="1" outlineLevel="2">
      <c r="A29" s="41" t="s">
        <v>48</v>
      </c>
      <c r="B29" s="48">
        <v>1.6238917108973207E-3</v>
      </c>
      <c r="C29" s="49">
        <v>1.7823158583365549E-3</v>
      </c>
      <c r="D29" s="181" t="s">
        <v>90</v>
      </c>
      <c r="E29" s="54" t="s">
        <v>90</v>
      </c>
      <c r="F29" s="156" t="s">
        <v>90</v>
      </c>
      <c r="G29" s="73"/>
      <c r="H29" s="73"/>
    </row>
    <row r="30" spans="1:8" ht="18" hidden="1" customHeight="1" outlineLevel="1" collapsed="1">
      <c r="A30" s="102" t="s">
        <v>61</v>
      </c>
      <c r="B30" s="66">
        <v>2.2599999999999998</v>
      </c>
      <c r="C30" s="67">
        <v>1.72</v>
      </c>
      <c r="D30" s="174" t="s">
        <v>90</v>
      </c>
      <c r="E30" s="54" t="s">
        <v>90</v>
      </c>
      <c r="F30" s="156" t="s">
        <v>90</v>
      </c>
      <c r="G30" s="73"/>
      <c r="H30" s="73"/>
    </row>
    <row r="31" spans="1:8" s="51" customFormat="1" ht="18" hidden="1" customHeight="1" outlineLevel="2">
      <c r="A31" s="41" t="s">
        <v>48</v>
      </c>
      <c r="B31" s="48">
        <v>1.9946710509418687E-5</v>
      </c>
      <c r="C31" s="49">
        <v>1.2786583008712719E-5</v>
      </c>
      <c r="D31" s="181" t="s">
        <v>90</v>
      </c>
      <c r="E31" s="54" t="s">
        <v>90</v>
      </c>
      <c r="F31" s="156" t="s">
        <v>90</v>
      </c>
      <c r="G31" s="73"/>
      <c r="H31" s="73"/>
    </row>
    <row r="32" spans="1:8" ht="18" hidden="1" customHeight="1" outlineLevel="1" collapsed="1" thickBot="1">
      <c r="A32" s="91" t="s">
        <v>26</v>
      </c>
      <c r="B32" s="68">
        <v>11.93</v>
      </c>
      <c r="C32" s="69">
        <v>7.8100000000000005</v>
      </c>
      <c r="D32" s="176" t="s">
        <v>90</v>
      </c>
      <c r="E32" s="182" t="s">
        <v>90</v>
      </c>
      <c r="F32" s="183" t="s">
        <v>90</v>
      </c>
      <c r="G32" s="73"/>
      <c r="H32" s="73"/>
    </row>
    <row r="33" spans="1:8" s="51" customFormat="1" ht="18" hidden="1" customHeight="1" outlineLevel="2">
      <c r="A33" s="58" t="s">
        <v>48</v>
      </c>
      <c r="B33" s="48">
        <v>1.0529391875104644E-4</v>
      </c>
      <c r="C33" s="49">
        <v>5.806000773142229E-5</v>
      </c>
      <c r="D33" s="181" t="s">
        <v>90</v>
      </c>
      <c r="E33" s="54" t="s">
        <v>90</v>
      </c>
      <c r="F33" s="156" t="s">
        <v>90</v>
      </c>
      <c r="G33" s="73"/>
      <c r="H33" s="73"/>
    </row>
    <row r="34" spans="1:8" ht="18" hidden="1" customHeight="1" outlineLevel="2" thickBot="1">
      <c r="A34" s="70" t="s">
        <v>24</v>
      </c>
      <c r="B34" s="71">
        <v>0.99999744046635075</v>
      </c>
      <c r="C34" s="72">
        <v>0.99995985607660065</v>
      </c>
      <c r="D34" s="151" t="s">
        <v>90</v>
      </c>
      <c r="E34" s="96" t="s">
        <v>90</v>
      </c>
      <c r="F34" s="160" t="s">
        <v>90</v>
      </c>
      <c r="G34" s="73"/>
      <c r="H34" s="73"/>
    </row>
    <row r="35" spans="1:8" s="209" customFormat="1" ht="13.8" hidden="1" outlineLevel="1" collapsed="1" thickBot="1"/>
    <row r="36" spans="1:8" s="20" customFormat="1" ht="21" customHeight="1" collapsed="1">
      <c r="A36" s="206" t="s">
        <v>29</v>
      </c>
      <c r="B36" s="206"/>
      <c r="C36" s="206"/>
      <c r="D36" s="206"/>
      <c r="E36" s="206"/>
      <c r="F36" s="206"/>
      <c r="G36" s="73"/>
      <c r="H36" s="73"/>
    </row>
    <row r="37" spans="1:8" ht="35.25" customHeight="1">
      <c r="A37" s="207" t="s">
        <v>107</v>
      </c>
      <c r="B37" s="207"/>
      <c r="C37" s="207"/>
      <c r="D37" s="207"/>
      <c r="E37" s="207"/>
      <c r="F37" s="207"/>
      <c r="G37" s="73"/>
      <c r="H37" s="73"/>
    </row>
    <row r="38" spans="1:8" s="73" customFormat="1" ht="21.6" customHeight="1" collapsed="1">
      <c r="A38" s="208" t="s">
        <v>65</v>
      </c>
      <c r="B38" s="208"/>
      <c r="C38" s="208"/>
      <c r="D38" s="208"/>
      <c r="E38" s="208"/>
      <c r="F38" s="208"/>
    </row>
    <row r="118" spans="1:1">
      <c r="A118" s="35" t="s">
        <v>50</v>
      </c>
    </row>
  </sheetData>
  <mergeCells count="5">
    <mergeCell ref="A1:XFD1"/>
    <mergeCell ref="A36:F36"/>
    <mergeCell ref="A37:F37"/>
    <mergeCell ref="A38:F38"/>
    <mergeCell ref="A35:XFD35"/>
  </mergeCells>
  <conditionalFormatting sqref="E3:F7 E20:F34 E10:F17">
    <cfRule type="cellIs" dxfId="10" priority="11" operator="lessThan">
      <formula>0</formula>
    </cfRule>
  </conditionalFormatting>
  <conditionalFormatting sqref="E18:F19">
    <cfRule type="cellIs" dxfId="9" priority="5" operator="lessThan">
      <formula>0</formula>
    </cfRule>
  </conditionalFormatting>
  <conditionalFormatting sqref="F8">
    <cfRule type="cellIs" dxfId="8" priority="4" operator="lessThan">
      <formula>0</formula>
    </cfRule>
  </conditionalFormatting>
  <conditionalFormatting sqref="E8">
    <cfRule type="cellIs" dxfId="7" priority="3" operator="lessThan">
      <formula>0</formula>
    </cfRule>
  </conditionalFormatting>
  <conditionalFormatting sqref="E9">
    <cfRule type="cellIs" dxfId="6" priority="2" operator="lessThan">
      <formula>0</formula>
    </cfRule>
  </conditionalFormatting>
  <conditionalFormatting sqref="F9">
    <cfRule type="cellIs" dxfId="5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K24"/>
  <sheetViews>
    <sheetView zoomScaleNormal="100" workbookViewId="0">
      <selection sqref="A1:XFD1"/>
    </sheetView>
  </sheetViews>
  <sheetFormatPr defaultColWidth="9.109375" defaultRowHeight="13.2" outlineLevelRow="1" outlineLevelCol="1"/>
  <cols>
    <col min="1" max="1" width="16.6640625" style="2" customWidth="1"/>
    <col min="2" max="2" width="17.109375" style="1" customWidth="1"/>
    <col min="3" max="3" width="27" style="1" hidden="1" customWidth="1" outlineLevel="1"/>
    <col min="4" max="4" width="26" style="1" hidden="1" customWidth="1" outlineLevel="1"/>
    <col min="5" max="5" width="17.6640625" style="1" customWidth="1" collapsed="1"/>
    <col min="6" max="6" width="20.5546875" style="1" hidden="1" customWidth="1" outlineLevel="1"/>
    <col min="7" max="7" width="18" style="1" hidden="1" customWidth="1" outlineLevel="1"/>
    <col min="8" max="8" width="17.109375" style="1" hidden="1" customWidth="1" outlineLevel="1"/>
    <col min="9" max="9" width="17.109375" style="1" customWidth="1" collapsed="1"/>
    <col min="10" max="10" width="14.44140625" style="1" customWidth="1"/>
    <col min="11" max="11" width="15.109375" style="1" customWidth="1"/>
    <col min="12" max="17" width="12.88671875" style="1" customWidth="1"/>
    <col min="18" max="18" width="10.5546875" style="1" customWidth="1"/>
    <col min="19" max="245" width="9.109375" style="1"/>
    <col min="246" max="246" width="10.33203125" style="1" customWidth="1"/>
    <col min="247" max="247" width="10.6640625" style="1" customWidth="1"/>
    <col min="248" max="248" width="17.6640625" style="1" customWidth="1"/>
    <col min="249" max="249" width="16" style="1" customWidth="1"/>
    <col min="250" max="250" width="14.44140625" style="1" customWidth="1"/>
    <col min="251" max="263" width="11.6640625" style="1" customWidth="1"/>
    <col min="264" max="501" width="9.109375" style="1"/>
    <col min="502" max="502" width="10.33203125" style="1" customWidth="1"/>
    <col min="503" max="503" width="10.6640625" style="1" customWidth="1"/>
    <col min="504" max="504" width="17.6640625" style="1" customWidth="1"/>
    <col min="505" max="505" width="16" style="1" customWidth="1"/>
    <col min="506" max="506" width="14.44140625" style="1" customWidth="1"/>
    <col min="507" max="519" width="11.6640625" style="1" customWidth="1"/>
    <col min="520" max="757" width="9.109375" style="1"/>
    <col min="758" max="758" width="10.33203125" style="1" customWidth="1"/>
    <col min="759" max="759" width="10.6640625" style="1" customWidth="1"/>
    <col min="760" max="760" width="17.6640625" style="1" customWidth="1"/>
    <col min="761" max="761" width="16" style="1" customWidth="1"/>
    <col min="762" max="762" width="14.44140625" style="1" customWidth="1"/>
    <col min="763" max="775" width="11.6640625" style="1" customWidth="1"/>
    <col min="776" max="1013" width="9.109375" style="1"/>
    <col min="1014" max="1014" width="10.33203125" style="1" customWidth="1"/>
    <col min="1015" max="1015" width="10.6640625" style="1" customWidth="1"/>
    <col min="1016" max="1016" width="17.6640625" style="1" customWidth="1"/>
    <col min="1017" max="1017" width="16" style="1" customWidth="1"/>
    <col min="1018" max="1018" width="14.44140625" style="1" customWidth="1"/>
    <col min="1019" max="1031" width="11.6640625" style="1" customWidth="1"/>
    <col min="1032" max="1269" width="9.109375" style="1"/>
    <col min="1270" max="1270" width="10.33203125" style="1" customWidth="1"/>
    <col min="1271" max="1271" width="10.6640625" style="1" customWidth="1"/>
    <col min="1272" max="1272" width="17.6640625" style="1" customWidth="1"/>
    <col min="1273" max="1273" width="16" style="1" customWidth="1"/>
    <col min="1274" max="1274" width="14.44140625" style="1" customWidth="1"/>
    <col min="1275" max="1287" width="11.6640625" style="1" customWidth="1"/>
    <col min="1288" max="1525" width="9.109375" style="1"/>
    <col min="1526" max="1526" width="10.33203125" style="1" customWidth="1"/>
    <col min="1527" max="1527" width="10.6640625" style="1" customWidth="1"/>
    <col min="1528" max="1528" width="17.6640625" style="1" customWidth="1"/>
    <col min="1529" max="1529" width="16" style="1" customWidth="1"/>
    <col min="1530" max="1530" width="14.44140625" style="1" customWidth="1"/>
    <col min="1531" max="1543" width="11.6640625" style="1" customWidth="1"/>
    <col min="1544" max="1781" width="9.109375" style="1"/>
    <col min="1782" max="1782" width="10.33203125" style="1" customWidth="1"/>
    <col min="1783" max="1783" width="10.6640625" style="1" customWidth="1"/>
    <col min="1784" max="1784" width="17.6640625" style="1" customWidth="1"/>
    <col min="1785" max="1785" width="16" style="1" customWidth="1"/>
    <col min="1786" max="1786" width="14.44140625" style="1" customWidth="1"/>
    <col min="1787" max="1799" width="11.6640625" style="1" customWidth="1"/>
    <col min="1800" max="2037" width="9.109375" style="1"/>
    <col min="2038" max="2038" width="10.33203125" style="1" customWidth="1"/>
    <col min="2039" max="2039" width="10.6640625" style="1" customWidth="1"/>
    <col min="2040" max="2040" width="17.6640625" style="1" customWidth="1"/>
    <col min="2041" max="2041" width="16" style="1" customWidth="1"/>
    <col min="2042" max="2042" width="14.44140625" style="1" customWidth="1"/>
    <col min="2043" max="2055" width="11.6640625" style="1" customWidth="1"/>
    <col min="2056" max="2293" width="9.109375" style="1"/>
    <col min="2294" max="2294" width="10.33203125" style="1" customWidth="1"/>
    <col min="2295" max="2295" width="10.6640625" style="1" customWidth="1"/>
    <col min="2296" max="2296" width="17.6640625" style="1" customWidth="1"/>
    <col min="2297" max="2297" width="16" style="1" customWidth="1"/>
    <col min="2298" max="2298" width="14.44140625" style="1" customWidth="1"/>
    <col min="2299" max="2311" width="11.6640625" style="1" customWidth="1"/>
    <col min="2312" max="2549" width="9.109375" style="1"/>
    <col min="2550" max="2550" width="10.33203125" style="1" customWidth="1"/>
    <col min="2551" max="2551" width="10.6640625" style="1" customWidth="1"/>
    <col min="2552" max="2552" width="17.6640625" style="1" customWidth="1"/>
    <col min="2553" max="2553" width="16" style="1" customWidth="1"/>
    <col min="2554" max="2554" width="14.44140625" style="1" customWidth="1"/>
    <col min="2555" max="2567" width="11.6640625" style="1" customWidth="1"/>
    <col min="2568" max="2805" width="9.109375" style="1"/>
    <col min="2806" max="2806" width="10.33203125" style="1" customWidth="1"/>
    <col min="2807" max="2807" width="10.6640625" style="1" customWidth="1"/>
    <col min="2808" max="2808" width="17.6640625" style="1" customWidth="1"/>
    <col min="2809" max="2809" width="16" style="1" customWidth="1"/>
    <col min="2810" max="2810" width="14.44140625" style="1" customWidth="1"/>
    <col min="2811" max="2823" width="11.6640625" style="1" customWidth="1"/>
    <col min="2824" max="3061" width="9.109375" style="1"/>
    <col min="3062" max="3062" width="10.33203125" style="1" customWidth="1"/>
    <col min="3063" max="3063" width="10.6640625" style="1" customWidth="1"/>
    <col min="3064" max="3064" width="17.6640625" style="1" customWidth="1"/>
    <col min="3065" max="3065" width="16" style="1" customWidth="1"/>
    <col min="3066" max="3066" width="14.44140625" style="1" customWidth="1"/>
    <col min="3067" max="3079" width="11.6640625" style="1" customWidth="1"/>
    <col min="3080" max="3317" width="9.109375" style="1"/>
    <col min="3318" max="3318" width="10.33203125" style="1" customWidth="1"/>
    <col min="3319" max="3319" width="10.6640625" style="1" customWidth="1"/>
    <col min="3320" max="3320" width="17.6640625" style="1" customWidth="1"/>
    <col min="3321" max="3321" width="16" style="1" customWidth="1"/>
    <col min="3322" max="3322" width="14.44140625" style="1" customWidth="1"/>
    <col min="3323" max="3335" width="11.6640625" style="1" customWidth="1"/>
    <col min="3336" max="3573" width="9.109375" style="1"/>
    <col min="3574" max="3574" width="10.33203125" style="1" customWidth="1"/>
    <col min="3575" max="3575" width="10.6640625" style="1" customWidth="1"/>
    <col min="3576" max="3576" width="17.6640625" style="1" customWidth="1"/>
    <col min="3577" max="3577" width="16" style="1" customWidth="1"/>
    <col min="3578" max="3578" width="14.44140625" style="1" customWidth="1"/>
    <col min="3579" max="3591" width="11.6640625" style="1" customWidth="1"/>
    <col min="3592" max="3829" width="9.109375" style="1"/>
    <col min="3830" max="3830" width="10.33203125" style="1" customWidth="1"/>
    <col min="3831" max="3831" width="10.6640625" style="1" customWidth="1"/>
    <col min="3832" max="3832" width="17.6640625" style="1" customWidth="1"/>
    <col min="3833" max="3833" width="16" style="1" customWidth="1"/>
    <col min="3834" max="3834" width="14.44140625" style="1" customWidth="1"/>
    <col min="3835" max="3847" width="11.6640625" style="1" customWidth="1"/>
    <col min="3848" max="4085" width="9.109375" style="1"/>
    <col min="4086" max="4086" width="10.33203125" style="1" customWidth="1"/>
    <col min="4087" max="4087" width="10.6640625" style="1" customWidth="1"/>
    <col min="4088" max="4088" width="17.6640625" style="1" customWidth="1"/>
    <col min="4089" max="4089" width="16" style="1" customWidth="1"/>
    <col min="4090" max="4090" width="14.44140625" style="1" customWidth="1"/>
    <col min="4091" max="4103" width="11.6640625" style="1" customWidth="1"/>
    <col min="4104" max="4341" width="9.109375" style="1"/>
    <col min="4342" max="4342" width="10.33203125" style="1" customWidth="1"/>
    <col min="4343" max="4343" width="10.6640625" style="1" customWidth="1"/>
    <col min="4344" max="4344" width="17.6640625" style="1" customWidth="1"/>
    <col min="4345" max="4345" width="16" style="1" customWidth="1"/>
    <col min="4346" max="4346" width="14.44140625" style="1" customWidth="1"/>
    <col min="4347" max="4359" width="11.6640625" style="1" customWidth="1"/>
    <col min="4360" max="4597" width="9.109375" style="1"/>
    <col min="4598" max="4598" width="10.33203125" style="1" customWidth="1"/>
    <col min="4599" max="4599" width="10.6640625" style="1" customWidth="1"/>
    <col min="4600" max="4600" width="17.6640625" style="1" customWidth="1"/>
    <col min="4601" max="4601" width="16" style="1" customWidth="1"/>
    <col min="4602" max="4602" width="14.44140625" style="1" customWidth="1"/>
    <col min="4603" max="4615" width="11.6640625" style="1" customWidth="1"/>
    <col min="4616" max="4853" width="9.109375" style="1"/>
    <col min="4854" max="4854" width="10.33203125" style="1" customWidth="1"/>
    <col min="4855" max="4855" width="10.6640625" style="1" customWidth="1"/>
    <col min="4856" max="4856" width="17.6640625" style="1" customWidth="1"/>
    <col min="4857" max="4857" width="16" style="1" customWidth="1"/>
    <col min="4858" max="4858" width="14.44140625" style="1" customWidth="1"/>
    <col min="4859" max="4871" width="11.6640625" style="1" customWidth="1"/>
    <col min="4872" max="5109" width="9.109375" style="1"/>
    <col min="5110" max="5110" width="10.33203125" style="1" customWidth="1"/>
    <col min="5111" max="5111" width="10.6640625" style="1" customWidth="1"/>
    <col min="5112" max="5112" width="17.6640625" style="1" customWidth="1"/>
    <col min="5113" max="5113" width="16" style="1" customWidth="1"/>
    <col min="5114" max="5114" width="14.44140625" style="1" customWidth="1"/>
    <col min="5115" max="5127" width="11.6640625" style="1" customWidth="1"/>
    <col min="5128" max="5365" width="9.109375" style="1"/>
    <col min="5366" max="5366" width="10.33203125" style="1" customWidth="1"/>
    <col min="5367" max="5367" width="10.6640625" style="1" customWidth="1"/>
    <col min="5368" max="5368" width="17.6640625" style="1" customWidth="1"/>
    <col min="5369" max="5369" width="16" style="1" customWidth="1"/>
    <col min="5370" max="5370" width="14.44140625" style="1" customWidth="1"/>
    <col min="5371" max="5383" width="11.6640625" style="1" customWidth="1"/>
    <col min="5384" max="5621" width="9.109375" style="1"/>
    <col min="5622" max="5622" width="10.33203125" style="1" customWidth="1"/>
    <col min="5623" max="5623" width="10.6640625" style="1" customWidth="1"/>
    <col min="5624" max="5624" width="17.6640625" style="1" customWidth="1"/>
    <col min="5625" max="5625" width="16" style="1" customWidth="1"/>
    <col min="5626" max="5626" width="14.44140625" style="1" customWidth="1"/>
    <col min="5627" max="5639" width="11.6640625" style="1" customWidth="1"/>
    <col min="5640" max="5877" width="9.109375" style="1"/>
    <col min="5878" max="5878" width="10.33203125" style="1" customWidth="1"/>
    <col min="5879" max="5879" width="10.6640625" style="1" customWidth="1"/>
    <col min="5880" max="5880" width="17.6640625" style="1" customWidth="1"/>
    <col min="5881" max="5881" width="16" style="1" customWidth="1"/>
    <col min="5882" max="5882" width="14.44140625" style="1" customWidth="1"/>
    <col min="5883" max="5895" width="11.6640625" style="1" customWidth="1"/>
    <col min="5896" max="6133" width="9.109375" style="1"/>
    <col min="6134" max="6134" width="10.33203125" style="1" customWidth="1"/>
    <col min="6135" max="6135" width="10.6640625" style="1" customWidth="1"/>
    <col min="6136" max="6136" width="17.6640625" style="1" customWidth="1"/>
    <col min="6137" max="6137" width="16" style="1" customWidth="1"/>
    <col min="6138" max="6138" width="14.44140625" style="1" customWidth="1"/>
    <col min="6139" max="6151" width="11.6640625" style="1" customWidth="1"/>
    <col min="6152" max="6389" width="9.109375" style="1"/>
    <col min="6390" max="6390" width="10.33203125" style="1" customWidth="1"/>
    <col min="6391" max="6391" width="10.6640625" style="1" customWidth="1"/>
    <col min="6392" max="6392" width="17.6640625" style="1" customWidth="1"/>
    <col min="6393" max="6393" width="16" style="1" customWidth="1"/>
    <col min="6394" max="6394" width="14.44140625" style="1" customWidth="1"/>
    <col min="6395" max="6407" width="11.6640625" style="1" customWidth="1"/>
    <col min="6408" max="6645" width="9.109375" style="1"/>
    <col min="6646" max="6646" width="10.33203125" style="1" customWidth="1"/>
    <col min="6647" max="6647" width="10.6640625" style="1" customWidth="1"/>
    <col min="6648" max="6648" width="17.6640625" style="1" customWidth="1"/>
    <col min="6649" max="6649" width="16" style="1" customWidth="1"/>
    <col min="6650" max="6650" width="14.44140625" style="1" customWidth="1"/>
    <col min="6651" max="6663" width="11.6640625" style="1" customWidth="1"/>
    <col min="6664" max="6901" width="9.109375" style="1"/>
    <col min="6902" max="6902" width="10.33203125" style="1" customWidth="1"/>
    <col min="6903" max="6903" width="10.6640625" style="1" customWidth="1"/>
    <col min="6904" max="6904" width="17.6640625" style="1" customWidth="1"/>
    <col min="6905" max="6905" width="16" style="1" customWidth="1"/>
    <col min="6906" max="6906" width="14.44140625" style="1" customWidth="1"/>
    <col min="6907" max="6919" width="11.6640625" style="1" customWidth="1"/>
    <col min="6920" max="7157" width="9.109375" style="1"/>
    <col min="7158" max="7158" width="10.33203125" style="1" customWidth="1"/>
    <col min="7159" max="7159" width="10.6640625" style="1" customWidth="1"/>
    <col min="7160" max="7160" width="17.6640625" style="1" customWidth="1"/>
    <col min="7161" max="7161" width="16" style="1" customWidth="1"/>
    <col min="7162" max="7162" width="14.44140625" style="1" customWidth="1"/>
    <col min="7163" max="7175" width="11.6640625" style="1" customWidth="1"/>
    <col min="7176" max="7413" width="9.109375" style="1"/>
    <col min="7414" max="7414" width="10.33203125" style="1" customWidth="1"/>
    <col min="7415" max="7415" width="10.6640625" style="1" customWidth="1"/>
    <col min="7416" max="7416" width="17.6640625" style="1" customWidth="1"/>
    <col min="7417" max="7417" width="16" style="1" customWidth="1"/>
    <col min="7418" max="7418" width="14.44140625" style="1" customWidth="1"/>
    <col min="7419" max="7431" width="11.6640625" style="1" customWidth="1"/>
    <col min="7432" max="7669" width="9.109375" style="1"/>
    <col min="7670" max="7670" width="10.33203125" style="1" customWidth="1"/>
    <col min="7671" max="7671" width="10.6640625" style="1" customWidth="1"/>
    <col min="7672" max="7672" width="17.6640625" style="1" customWidth="1"/>
    <col min="7673" max="7673" width="16" style="1" customWidth="1"/>
    <col min="7674" max="7674" width="14.44140625" style="1" customWidth="1"/>
    <col min="7675" max="7687" width="11.6640625" style="1" customWidth="1"/>
    <col min="7688" max="7925" width="9.109375" style="1"/>
    <col min="7926" max="7926" width="10.33203125" style="1" customWidth="1"/>
    <col min="7927" max="7927" width="10.6640625" style="1" customWidth="1"/>
    <col min="7928" max="7928" width="17.6640625" style="1" customWidth="1"/>
    <col min="7929" max="7929" width="16" style="1" customWidth="1"/>
    <col min="7930" max="7930" width="14.44140625" style="1" customWidth="1"/>
    <col min="7931" max="7943" width="11.6640625" style="1" customWidth="1"/>
    <col min="7944" max="8181" width="9.109375" style="1"/>
    <col min="8182" max="8182" width="10.33203125" style="1" customWidth="1"/>
    <col min="8183" max="8183" width="10.6640625" style="1" customWidth="1"/>
    <col min="8184" max="8184" width="17.6640625" style="1" customWidth="1"/>
    <col min="8185" max="8185" width="16" style="1" customWidth="1"/>
    <col min="8186" max="8186" width="14.44140625" style="1" customWidth="1"/>
    <col min="8187" max="8199" width="11.6640625" style="1" customWidth="1"/>
    <col min="8200" max="8437" width="9.109375" style="1"/>
    <col min="8438" max="8438" width="10.33203125" style="1" customWidth="1"/>
    <col min="8439" max="8439" width="10.6640625" style="1" customWidth="1"/>
    <col min="8440" max="8440" width="17.6640625" style="1" customWidth="1"/>
    <col min="8441" max="8441" width="16" style="1" customWidth="1"/>
    <col min="8442" max="8442" width="14.44140625" style="1" customWidth="1"/>
    <col min="8443" max="8455" width="11.6640625" style="1" customWidth="1"/>
    <col min="8456" max="8693" width="9.109375" style="1"/>
    <col min="8694" max="8694" width="10.33203125" style="1" customWidth="1"/>
    <col min="8695" max="8695" width="10.6640625" style="1" customWidth="1"/>
    <col min="8696" max="8696" width="17.6640625" style="1" customWidth="1"/>
    <col min="8697" max="8697" width="16" style="1" customWidth="1"/>
    <col min="8698" max="8698" width="14.44140625" style="1" customWidth="1"/>
    <col min="8699" max="8711" width="11.6640625" style="1" customWidth="1"/>
    <col min="8712" max="8949" width="9.109375" style="1"/>
    <col min="8950" max="8950" width="10.33203125" style="1" customWidth="1"/>
    <col min="8951" max="8951" width="10.6640625" style="1" customWidth="1"/>
    <col min="8952" max="8952" width="17.6640625" style="1" customWidth="1"/>
    <col min="8953" max="8953" width="16" style="1" customWidth="1"/>
    <col min="8954" max="8954" width="14.44140625" style="1" customWidth="1"/>
    <col min="8955" max="8967" width="11.6640625" style="1" customWidth="1"/>
    <col min="8968" max="9205" width="9.109375" style="1"/>
    <col min="9206" max="9206" width="10.33203125" style="1" customWidth="1"/>
    <col min="9207" max="9207" width="10.6640625" style="1" customWidth="1"/>
    <col min="9208" max="9208" width="17.6640625" style="1" customWidth="1"/>
    <col min="9209" max="9209" width="16" style="1" customWidth="1"/>
    <col min="9210" max="9210" width="14.44140625" style="1" customWidth="1"/>
    <col min="9211" max="9223" width="11.6640625" style="1" customWidth="1"/>
    <col min="9224" max="9461" width="9.109375" style="1"/>
    <col min="9462" max="9462" width="10.33203125" style="1" customWidth="1"/>
    <col min="9463" max="9463" width="10.6640625" style="1" customWidth="1"/>
    <col min="9464" max="9464" width="17.6640625" style="1" customWidth="1"/>
    <col min="9465" max="9465" width="16" style="1" customWidth="1"/>
    <col min="9466" max="9466" width="14.44140625" style="1" customWidth="1"/>
    <col min="9467" max="9479" width="11.6640625" style="1" customWidth="1"/>
    <col min="9480" max="9717" width="9.109375" style="1"/>
    <col min="9718" max="9718" width="10.33203125" style="1" customWidth="1"/>
    <col min="9719" max="9719" width="10.6640625" style="1" customWidth="1"/>
    <col min="9720" max="9720" width="17.6640625" style="1" customWidth="1"/>
    <col min="9721" max="9721" width="16" style="1" customWidth="1"/>
    <col min="9722" max="9722" width="14.44140625" style="1" customWidth="1"/>
    <col min="9723" max="9735" width="11.6640625" style="1" customWidth="1"/>
    <col min="9736" max="9973" width="9.109375" style="1"/>
    <col min="9974" max="9974" width="10.33203125" style="1" customWidth="1"/>
    <col min="9975" max="9975" width="10.6640625" style="1" customWidth="1"/>
    <col min="9976" max="9976" width="17.6640625" style="1" customWidth="1"/>
    <col min="9977" max="9977" width="16" style="1" customWidth="1"/>
    <col min="9978" max="9978" width="14.44140625" style="1" customWidth="1"/>
    <col min="9979" max="9991" width="11.6640625" style="1" customWidth="1"/>
    <col min="9992" max="10229" width="9.109375" style="1"/>
    <col min="10230" max="10230" width="10.33203125" style="1" customWidth="1"/>
    <col min="10231" max="10231" width="10.6640625" style="1" customWidth="1"/>
    <col min="10232" max="10232" width="17.6640625" style="1" customWidth="1"/>
    <col min="10233" max="10233" width="16" style="1" customWidth="1"/>
    <col min="10234" max="10234" width="14.44140625" style="1" customWidth="1"/>
    <col min="10235" max="10247" width="11.6640625" style="1" customWidth="1"/>
    <col min="10248" max="10485" width="9.109375" style="1"/>
    <col min="10486" max="10486" width="10.33203125" style="1" customWidth="1"/>
    <col min="10487" max="10487" width="10.6640625" style="1" customWidth="1"/>
    <col min="10488" max="10488" width="17.6640625" style="1" customWidth="1"/>
    <col min="10489" max="10489" width="16" style="1" customWidth="1"/>
    <col min="10490" max="10490" width="14.44140625" style="1" customWidth="1"/>
    <col min="10491" max="10503" width="11.6640625" style="1" customWidth="1"/>
    <col min="10504" max="10741" width="9.109375" style="1"/>
    <col min="10742" max="10742" width="10.33203125" style="1" customWidth="1"/>
    <col min="10743" max="10743" width="10.6640625" style="1" customWidth="1"/>
    <col min="10744" max="10744" width="17.6640625" style="1" customWidth="1"/>
    <col min="10745" max="10745" width="16" style="1" customWidth="1"/>
    <col min="10746" max="10746" width="14.44140625" style="1" customWidth="1"/>
    <col min="10747" max="10759" width="11.6640625" style="1" customWidth="1"/>
    <col min="10760" max="10997" width="9.109375" style="1"/>
    <col min="10998" max="10998" width="10.33203125" style="1" customWidth="1"/>
    <col min="10999" max="10999" width="10.6640625" style="1" customWidth="1"/>
    <col min="11000" max="11000" width="17.6640625" style="1" customWidth="1"/>
    <col min="11001" max="11001" width="16" style="1" customWidth="1"/>
    <col min="11002" max="11002" width="14.44140625" style="1" customWidth="1"/>
    <col min="11003" max="11015" width="11.6640625" style="1" customWidth="1"/>
    <col min="11016" max="11253" width="9.109375" style="1"/>
    <col min="11254" max="11254" width="10.33203125" style="1" customWidth="1"/>
    <col min="11255" max="11255" width="10.6640625" style="1" customWidth="1"/>
    <col min="11256" max="11256" width="17.6640625" style="1" customWidth="1"/>
    <col min="11257" max="11257" width="16" style="1" customWidth="1"/>
    <col min="11258" max="11258" width="14.44140625" style="1" customWidth="1"/>
    <col min="11259" max="11271" width="11.6640625" style="1" customWidth="1"/>
    <col min="11272" max="11509" width="9.109375" style="1"/>
    <col min="11510" max="11510" width="10.33203125" style="1" customWidth="1"/>
    <col min="11511" max="11511" width="10.6640625" style="1" customWidth="1"/>
    <col min="11512" max="11512" width="17.6640625" style="1" customWidth="1"/>
    <col min="11513" max="11513" width="16" style="1" customWidth="1"/>
    <col min="11514" max="11514" width="14.44140625" style="1" customWidth="1"/>
    <col min="11515" max="11527" width="11.6640625" style="1" customWidth="1"/>
    <col min="11528" max="11765" width="9.109375" style="1"/>
    <col min="11766" max="11766" width="10.33203125" style="1" customWidth="1"/>
    <col min="11767" max="11767" width="10.6640625" style="1" customWidth="1"/>
    <col min="11768" max="11768" width="17.6640625" style="1" customWidth="1"/>
    <col min="11769" max="11769" width="16" style="1" customWidth="1"/>
    <col min="11770" max="11770" width="14.44140625" style="1" customWidth="1"/>
    <col min="11771" max="11783" width="11.6640625" style="1" customWidth="1"/>
    <col min="11784" max="12021" width="9.109375" style="1"/>
    <col min="12022" max="12022" width="10.33203125" style="1" customWidth="1"/>
    <col min="12023" max="12023" width="10.6640625" style="1" customWidth="1"/>
    <col min="12024" max="12024" width="17.6640625" style="1" customWidth="1"/>
    <col min="12025" max="12025" width="16" style="1" customWidth="1"/>
    <col min="12026" max="12026" width="14.44140625" style="1" customWidth="1"/>
    <col min="12027" max="12039" width="11.6640625" style="1" customWidth="1"/>
    <col min="12040" max="12277" width="9.109375" style="1"/>
    <col min="12278" max="12278" width="10.33203125" style="1" customWidth="1"/>
    <col min="12279" max="12279" width="10.6640625" style="1" customWidth="1"/>
    <col min="12280" max="12280" width="17.6640625" style="1" customWidth="1"/>
    <col min="12281" max="12281" width="16" style="1" customWidth="1"/>
    <col min="12282" max="12282" width="14.44140625" style="1" customWidth="1"/>
    <col min="12283" max="12295" width="11.6640625" style="1" customWidth="1"/>
    <col min="12296" max="12533" width="9.109375" style="1"/>
    <col min="12534" max="12534" width="10.33203125" style="1" customWidth="1"/>
    <col min="12535" max="12535" width="10.6640625" style="1" customWidth="1"/>
    <col min="12536" max="12536" width="17.6640625" style="1" customWidth="1"/>
    <col min="12537" max="12537" width="16" style="1" customWidth="1"/>
    <col min="12538" max="12538" width="14.44140625" style="1" customWidth="1"/>
    <col min="12539" max="12551" width="11.6640625" style="1" customWidth="1"/>
    <col min="12552" max="12789" width="9.109375" style="1"/>
    <col min="12790" max="12790" width="10.33203125" style="1" customWidth="1"/>
    <col min="12791" max="12791" width="10.6640625" style="1" customWidth="1"/>
    <col min="12792" max="12792" width="17.6640625" style="1" customWidth="1"/>
    <col min="12793" max="12793" width="16" style="1" customWidth="1"/>
    <col min="12794" max="12794" width="14.44140625" style="1" customWidth="1"/>
    <col min="12795" max="12807" width="11.6640625" style="1" customWidth="1"/>
    <col min="12808" max="13045" width="9.109375" style="1"/>
    <col min="13046" max="13046" width="10.33203125" style="1" customWidth="1"/>
    <col min="13047" max="13047" width="10.6640625" style="1" customWidth="1"/>
    <col min="13048" max="13048" width="17.6640625" style="1" customWidth="1"/>
    <col min="13049" max="13049" width="16" style="1" customWidth="1"/>
    <col min="13050" max="13050" width="14.44140625" style="1" customWidth="1"/>
    <col min="13051" max="13063" width="11.6640625" style="1" customWidth="1"/>
    <col min="13064" max="13301" width="9.109375" style="1"/>
    <col min="13302" max="13302" width="10.33203125" style="1" customWidth="1"/>
    <col min="13303" max="13303" width="10.6640625" style="1" customWidth="1"/>
    <col min="13304" max="13304" width="17.6640625" style="1" customWidth="1"/>
    <col min="13305" max="13305" width="16" style="1" customWidth="1"/>
    <col min="13306" max="13306" width="14.44140625" style="1" customWidth="1"/>
    <col min="13307" max="13319" width="11.6640625" style="1" customWidth="1"/>
    <col min="13320" max="13557" width="9.109375" style="1"/>
    <col min="13558" max="13558" width="10.33203125" style="1" customWidth="1"/>
    <col min="13559" max="13559" width="10.6640625" style="1" customWidth="1"/>
    <col min="13560" max="13560" width="17.6640625" style="1" customWidth="1"/>
    <col min="13561" max="13561" width="16" style="1" customWidth="1"/>
    <col min="13562" max="13562" width="14.44140625" style="1" customWidth="1"/>
    <col min="13563" max="13575" width="11.6640625" style="1" customWidth="1"/>
    <col min="13576" max="13813" width="9.109375" style="1"/>
    <col min="13814" max="13814" width="10.33203125" style="1" customWidth="1"/>
    <col min="13815" max="13815" width="10.6640625" style="1" customWidth="1"/>
    <col min="13816" max="13816" width="17.6640625" style="1" customWidth="1"/>
    <col min="13817" max="13817" width="16" style="1" customWidth="1"/>
    <col min="13818" max="13818" width="14.44140625" style="1" customWidth="1"/>
    <col min="13819" max="13831" width="11.6640625" style="1" customWidth="1"/>
    <col min="13832" max="14069" width="9.109375" style="1"/>
    <col min="14070" max="14070" width="10.33203125" style="1" customWidth="1"/>
    <col min="14071" max="14071" width="10.6640625" style="1" customWidth="1"/>
    <col min="14072" max="14072" width="17.6640625" style="1" customWidth="1"/>
    <col min="14073" max="14073" width="16" style="1" customWidth="1"/>
    <col min="14074" max="14074" width="14.44140625" style="1" customWidth="1"/>
    <col min="14075" max="14087" width="11.6640625" style="1" customWidth="1"/>
    <col min="14088" max="14325" width="9.109375" style="1"/>
    <col min="14326" max="14326" width="10.33203125" style="1" customWidth="1"/>
    <col min="14327" max="14327" width="10.6640625" style="1" customWidth="1"/>
    <col min="14328" max="14328" width="17.6640625" style="1" customWidth="1"/>
    <col min="14329" max="14329" width="16" style="1" customWidth="1"/>
    <col min="14330" max="14330" width="14.44140625" style="1" customWidth="1"/>
    <col min="14331" max="14343" width="11.6640625" style="1" customWidth="1"/>
    <col min="14344" max="14581" width="9.109375" style="1"/>
    <col min="14582" max="14582" width="10.33203125" style="1" customWidth="1"/>
    <col min="14583" max="14583" width="10.6640625" style="1" customWidth="1"/>
    <col min="14584" max="14584" width="17.6640625" style="1" customWidth="1"/>
    <col min="14585" max="14585" width="16" style="1" customWidth="1"/>
    <col min="14586" max="14586" width="14.44140625" style="1" customWidth="1"/>
    <col min="14587" max="14599" width="11.6640625" style="1" customWidth="1"/>
    <col min="14600" max="14837" width="9.109375" style="1"/>
    <col min="14838" max="14838" width="10.33203125" style="1" customWidth="1"/>
    <col min="14839" max="14839" width="10.6640625" style="1" customWidth="1"/>
    <col min="14840" max="14840" width="17.6640625" style="1" customWidth="1"/>
    <col min="14841" max="14841" width="16" style="1" customWidth="1"/>
    <col min="14842" max="14842" width="14.44140625" style="1" customWidth="1"/>
    <col min="14843" max="14855" width="11.6640625" style="1" customWidth="1"/>
    <col min="14856" max="15093" width="9.109375" style="1"/>
    <col min="15094" max="15094" width="10.33203125" style="1" customWidth="1"/>
    <col min="15095" max="15095" width="10.6640625" style="1" customWidth="1"/>
    <col min="15096" max="15096" width="17.6640625" style="1" customWidth="1"/>
    <col min="15097" max="15097" width="16" style="1" customWidth="1"/>
    <col min="15098" max="15098" width="14.44140625" style="1" customWidth="1"/>
    <col min="15099" max="15111" width="11.6640625" style="1" customWidth="1"/>
    <col min="15112" max="15349" width="9.109375" style="1"/>
    <col min="15350" max="15350" width="10.33203125" style="1" customWidth="1"/>
    <col min="15351" max="15351" width="10.6640625" style="1" customWidth="1"/>
    <col min="15352" max="15352" width="17.6640625" style="1" customWidth="1"/>
    <col min="15353" max="15353" width="16" style="1" customWidth="1"/>
    <col min="15354" max="15354" width="14.44140625" style="1" customWidth="1"/>
    <col min="15355" max="15367" width="11.6640625" style="1" customWidth="1"/>
    <col min="15368" max="15605" width="9.109375" style="1"/>
    <col min="15606" max="15606" width="10.33203125" style="1" customWidth="1"/>
    <col min="15607" max="15607" width="10.6640625" style="1" customWidth="1"/>
    <col min="15608" max="15608" width="17.6640625" style="1" customWidth="1"/>
    <col min="15609" max="15609" width="16" style="1" customWidth="1"/>
    <col min="15610" max="15610" width="14.44140625" style="1" customWidth="1"/>
    <col min="15611" max="15623" width="11.6640625" style="1" customWidth="1"/>
    <col min="15624" max="15861" width="9.109375" style="1"/>
    <col min="15862" max="15862" width="10.33203125" style="1" customWidth="1"/>
    <col min="15863" max="15863" width="10.6640625" style="1" customWidth="1"/>
    <col min="15864" max="15864" width="17.6640625" style="1" customWidth="1"/>
    <col min="15865" max="15865" width="16" style="1" customWidth="1"/>
    <col min="15866" max="15866" width="14.44140625" style="1" customWidth="1"/>
    <col min="15867" max="15879" width="11.6640625" style="1" customWidth="1"/>
    <col min="15880" max="16117" width="9.109375" style="1"/>
    <col min="16118" max="16118" width="10.33203125" style="1" customWidth="1"/>
    <col min="16119" max="16119" width="10.6640625" style="1" customWidth="1"/>
    <col min="16120" max="16120" width="17.6640625" style="1" customWidth="1"/>
    <col min="16121" max="16121" width="16" style="1" customWidth="1"/>
    <col min="16122" max="16122" width="14.44140625" style="1" customWidth="1"/>
    <col min="16123" max="16135" width="11.6640625" style="1" customWidth="1"/>
    <col min="16136" max="16384" width="9.109375" style="1"/>
  </cols>
  <sheetData>
    <row r="1" spans="1:11" s="211" customFormat="1" ht="26.4" customHeight="1" thickBot="1">
      <c r="A1" s="210" t="s">
        <v>98</v>
      </c>
      <c r="B1" s="210"/>
      <c r="C1" s="210"/>
      <c r="D1" s="210"/>
      <c r="E1" s="210"/>
      <c r="F1" s="210"/>
      <c r="G1" s="210"/>
      <c r="H1" s="210"/>
      <c r="I1" s="210"/>
      <c r="J1" s="210"/>
    </row>
    <row r="2" spans="1:11" ht="79.5" customHeight="1" thickBot="1">
      <c r="A2" s="9" t="s">
        <v>28</v>
      </c>
      <c r="B2" s="21" t="s">
        <v>51</v>
      </c>
      <c r="C2" s="21" t="s">
        <v>34</v>
      </c>
      <c r="D2" s="21" t="s">
        <v>32</v>
      </c>
      <c r="E2" s="21" t="s">
        <v>74</v>
      </c>
      <c r="F2" s="21" t="s">
        <v>75</v>
      </c>
      <c r="G2" s="21" t="s">
        <v>67</v>
      </c>
      <c r="H2" s="21" t="s">
        <v>68</v>
      </c>
      <c r="I2" s="21" t="s">
        <v>52</v>
      </c>
      <c r="J2" s="21" t="s">
        <v>39</v>
      </c>
      <c r="K2" s="21" t="s">
        <v>40</v>
      </c>
    </row>
    <row r="3" spans="1:11" ht="19.95" hidden="1" customHeight="1" outlineLevel="1">
      <c r="A3" s="170">
        <v>41182</v>
      </c>
      <c r="B3" s="75">
        <v>344</v>
      </c>
      <c r="C3" s="78">
        <v>324</v>
      </c>
      <c r="D3" s="75">
        <v>14</v>
      </c>
      <c r="E3" s="78" t="s">
        <v>71</v>
      </c>
      <c r="F3" s="78" t="s">
        <v>71</v>
      </c>
      <c r="G3" s="75">
        <v>1316</v>
      </c>
      <c r="H3" s="76">
        <v>4.0617283950617287</v>
      </c>
      <c r="I3" s="77">
        <v>1200</v>
      </c>
      <c r="J3" s="75">
        <v>84</v>
      </c>
      <c r="K3" s="99">
        <v>6</v>
      </c>
    </row>
    <row r="4" spans="1:11" ht="19.95" hidden="1" customHeight="1" outlineLevel="1">
      <c r="A4" s="170">
        <v>41547</v>
      </c>
      <c r="B4" s="75">
        <v>347</v>
      </c>
      <c r="C4" s="75">
        <v>325</v>
      </c>
      <c r="D4" s="75">
        <v>18</v>
      </c>
      <c r="E4" s="75" t="s">
        <v>71</v>
      </c>
      <c r="F4" s="75" t="s">
        <v>71</v>
      </c>
      <c r="G4" s="75">
        <v>1335</v>
      </c>
      <c r="H4" s="76">
        <v>4.1076923076923073</v>
      </c>
      <c r="I4" s="77">
        <v>1239</v>
      </c>
      <c r="J4" s="75">
        <v>77</v>
      </c>
      <c r="K4" s="77">
        <v>5</v>
      </c>
    </row>
    <row r="5" spans="1:11" ht="19.95" hidden="1" customHeight="1" outlineLevel="1">
      <c r="A5" s="170">
        <v>41912</v>
      </c>
      <c r="B5" s="75">
        <v>337</v>
      </c>
      <c r="C5" s="75">
        <v>322</v>
      </c>
      <c r="D5" s="75">
        <v>19</v>
      </c>
      <c r="E5" s="75" t="s">
        <v>71</v>
      </c>
      <c r="F5" s="75" t="s">
        <v>71</v>
      </c>
      <c r="G5" s="75">
        <v>1262</v>
      </c>
      <c r="H5" s="76">
        <v>3.9192546583850931</v>
      </c>
      <c r="I5" s="77">
        <v>1207</v>
      </c>
      <c r="J5" s="75">
        <v>73</v>
      </c>
      <c r="K5" s="77">
        <v>7</v>
      </c>
    </row>
    <row r="6" spans="1:11" ht="19.95" hidden="1" customHeight="1" outlineLevel="1">
      <c r="A6" s="170">
        <v>42277</v>
      </c>
      <c r="B6" s="75">
        <v>320</v>
      </c>
      <c r="C6" s="75">
        <v>309</v>
      </c>
      <c r="D6" s="75">
        <v>16</v>
      </c>
      <c r="E6" s="75" t="s">
        <v>71</v>
      </c>
      <c r="F6" s="75" t="s">
        <v>71</v>
      </c>
      <c r="G6" s="78">
        <v>1197</v>
      </c>
      <c r="H6" s="76">
        <v>3.8737864077669903</v>
      </c>
      <c r="I6" s="77">
        <v>1151</v>
      </c>
      <c r="J6" s="75">
        <v>71</v>
      </c>
      <c r="K6" s="77">
        <v>5</v>
      </c>
    </row>
    <row r="7" spans="1:11" ht="19.95" hidden="1" customHeight="1" outlineLevel="1">
      <c r="A7" s="170">
        <v>42643</v>
      </c>
      <c r="B7" s="75">
        <v>300</v>
      </c>
      <c r="C7" s="75">
        <v>291</v>
      </c>
      <c r="D7" s="75">
        <v>15</v>
      </c>
      <c r="E7" s="75" t="s">
        <v>71</v>
      </c>
      <c r="F7" s="75" t="s">
        <v>71</v>
      </c>
      <c r="G7" s="78">
        <v>1172</v>
      </c>
      <c r="H7" s="76">
        <v>4.0274914089347078</v>
      </c>
      <c r="I7" s="77">
        <v>1129</v>
      </c>
      <c r="J7" s="75">
        <v>63</v>
      </c>
      <c r="K7" s="77">
        <v>7</v>
      </c>
    </row>
    <row r="8" spans="1:11" ht="19.95" hidden="1" customHeight="1" outlineLevel="1">
      <c r="A8" s="170" t="s">
        <v>80</v>
      </c>
      <c r="B8" s="75">
        <v>300</v>
      </c>
      <c r="C8" s="75">
        <v>287</v>
      </c>
      <c r="D8" s="75">
        <v>13</v>
      </c>
      <c r="E8" s="75" t="s">
        <v>71</v>
      </c>
      <c r="F8" s="75" t="s">
        <v>71</v>
      </c>
      <c r="G8" s="78">
        <v>1215</v>
      </c>
      <c r="H8" s="76">
        <v>4.2334494773519165</v>
      </c>
      <c r="I8" s="77">
        <v>1160</v>
      </c>
      <c r="J8" s="75">
        <v>58</v>
      </c>
      <c r="K8" s="77">
        <v>6</v>
      </c>
    </row>
    <row r="9" spans="1:11" ht="18.600000000000001" hidden="1" customHeight="1" outlineLevel="1">
      <c r="A9" s="170" t="s">
        <v>81</v>
      </c>
      <c r="B9" s="79">
        <v>292</v>
      </c>
      <c r="C9" s="79">
        <v>277</v>
      </c>
      <c r="D9" s="75">
        <v>15</v>
      </c>
      <c r="E9" s="79" t="s">
        <v>71</v>
      </c>
      <c r="F9" s="79" t="s">
        <v>71</v>
      </c>
      <c r="G9" s="139">
        <v>1258</v>
      </c>
      <c r="H9" s="76">
        <v>4.5415162454873643</v>
      </c>
      <c r="I9" s="80">
        <v>1210</v>
      </c>
      <c r="J9" s="75">
        <v>58</v>
      </c>
      <c r="K9" s="80">
        <v>3</v>
      </c>
    </row>
    <row r="10" spans="1:11" s="100" customFormat="1" ht="18.600000000000001" hidden="1" customHeight="1" outlineLevel="1">
      <c r="A10" s="185" t="s">
        <v>82</v>
      </c>
      <c r="B10" s="79">
        <v>294</v>
      </c>
      <c r="C10" s="79">
        <v>282</v>
      </c>
      <c r="D10" s="79">
        <v>12</v>
      </c>
      <c r="E10" s="79" t="s">
        <v>71</v>
      </c>
      <c r="F10" s="79" t="s">
        <v>71</v>
      </c>
      <c r="G10" s="139">
        <v>1332</v>
      </c>
      <c r="H10" s="76">
        <v>4.7234042553191493</v>
      </c>
      <c r="I10" s="80">
        <v>1284</v>
      </c>
      <c r="J10" s="79">
        <v>60</v>
      </c>
      <c r="K10" s="80">
        <v>2</v>
      </c>
    </row>
    <row r="11" spans="1:11" s="100" customFormat="1" ht="18.600000000000001" hidden="1" customHeight="1" outlineLevel="1">
      <c r="A11" s="185" t="s">
        <v>66</v>
      </c>
      <c r="B11" s="79">
        <v>300</v>
      </c>
      <c r="C11" s="79">
        <v>281</v>
      </c>
      <c r="D11" s="79">
        <v>19</v>
      </c>
      <c r="E11" s="79">
        <v>17</v>
      </c>
      <c r="F11" s="79">
        <v>2</v>
      </c>
      <c r="G11" s="139">
        <v>1501</v>
      </c>
      <c r="H11" s="76">
        <v>5.3416370106761564</v>
      </c>
      <c r="I11" s="80">
        <v>1443</v>
      </c>
      <c r="J11" s="79">
        <v>60</v>
      </c>
      <c r="K11" s="80">
        <v>2</v>
      </c>
    </row>
    <row r="12" spans="1:11" s="100" customFormat="1" ht="18.600000000000001" customHeight="1" collapsed="1">
      <c r="A12" s="185" t="s">
        <v>97</v>
      </c>
      <c r="B12" s="79">
        <v>313</v>
      </c>
      <c r="C12" s="79">
        <v>286</v>
      </c>
      <c r="D12" s="79">
        <v>27</v>
      </c>
      <c r="E12" s="79">
        <v>19</v>
      </c>
      <c r="F12" s="79">
        <v>6</v>
      </c>
      <c r="G12" s="139">
        <v>1676</v>
      </c>
      <c r="H12" s="76">
        <v>5.86013986013986</v>
      </c>
      <c r="I12" s="80">
        <v>1624</v>
      </c>
      <c r="J12" s="79">
        <v>54</v>
      </c>
      <c r="K12" s="80">
        <v>2</v>
      </c>
    </row>
    <row r="13" spans="1:11" s="100" customFormat="1" ht="18.600000000000001" customHeight="1">
      <c r="A13" s="185" t="s">
        <v>96</v>
      </c>
      <c r="B13" s="79">
        <v>313</v>
      </c>
      <c r="C13" s="79">
        <v>286</v>
      </c>
      <c r="D13" s="79">
        <v>27</v>
      </c>
      <c r="E13" s="79">
        <v>19</v>
      </c>
      <c r="F13" s="79">
        <v>6</v>
      </c>
      <c r="G13" s="139">
        <v>1676</v>
      </c>
      <c r="H13" s="76">
        <v>5.86013986013986</v>
      </c>
      <c r="I13" s="80">
        <v>1624</v>
      </c>
      <c r="J13" s="79">
        <v>54</v>
      </c>
      <c r="K13" s="80">
        <v>2</v>
      </c>
    </row>
    <row r="14" spans="1:11" s="83" customFormat="1" ht="18.600000000000001" customHeight="1" thickBot="1">
      <c r="A14" s="186">
        <v>44834</v>
      </c>
      <c r="B14" s="187">
        <v>308</v>
      </c>
      <c r="C14" s="187">
        <v>268</v>
      </c>
      <c r="D14" s="187">
        <v>40</v>
      </c>
      <c r="E14" s="187">
        <v>19</v>
      </c>
      <c r="F14" s="187">
        <v>6</v>
      </c>
      <c r="G14" s="187">
        <v>1807</v>
      </c>
      <c r="H14" s="188">
        <v>6.7425373134328357</v>
      </c>
      <c r="I14" s="189">
        <v>1757</v>
      </c>
      <c r="J14" s="187">
        <v>55</v>
      </c>
      <c r="K14" s="189">
        <v>1</v>
      </c>
    </row>
    <row r="15" spans="1:11" ht="24" customHeight="1">
      <c r="A15" s="213" t="s">
        <v>72</v>
      </c>
      <c r="B15" s="213"/>
      <c r="C15" s="213"/>
      <c r="D15" s="213"/>
      <c r="E15" s="213"/>
      <c r="F15" s="213"/>
      <c r="G15" s="213"/>
      <c r="H15" s="213"/>
      <c r="I15" s="213"/>
      <c r="J15" s="213"/>
      <c r="K15" s="213"/>
    </row>
    <row r="16" spans="1:11" ht="24" customHeight="1">
      <c r="A16" s="213" t="s">
        <v>73</v>
      </c>
      <c r="B16" s="213"/>
      <c r="C16" s="213"/>
      <c r="D16" s="213"/>
      <c r="E16" s="213"/>
      <c r="F16" s="213"/>
      <c r="G16" s="213"/>
      <c r="H16" s="213"/>
      <c r="I16" s="213"/>
      <c r="J16" s="213"/>
      <c r="K16" s="213"/>
    </row>
    <row r="17" spans="1:11" ht="15" customHeight="1">
      <c r="A17" s="212" t="s">
        <v>18</v>
      </c>
      <c r="B17" s="212"/>
      <c r="C17" s="212"/>
      <c r="D17" s="212"/>
      <c r="E17" s="212"/>
      <c r="F17" s="212"/>
      <c r="G17" s="212"/>
      <c r="H17" s="212"/>
      <c r="I17" s="212"/>
      <c r="J17" s="212"/>
      <c r="K17" s="212"/>
    </row>
    <row r="18" spans="1:11" ht="18.600000000000001" customHeight="1">
      <c r="A18" s="81" t="s">
        <v>19</v>
      </c>
      <c r="B18" s="82" t="s">
        <v>53</v>
      </c>
    </row>
    <row r="19" spans="1:11" ht="18.600000000000001" customHeight="1">
      <c r="A19" s="81" t="s">
        <v>20</v>
      </c>
      <c r="B19" s="82" t="s">
        <v>54</v>
      </c>
    </row>
    <row r="21" spans="1:11">
      <c r="B21" s="198"/>
      <c r="E21" s="198"/>
    </row>
    <row r="22" spans="1:11">
      <c r="B22" s="199"/>
      <c r="E22" s="197"/>
      <c r="I22" s="103"/>
    </row>
    <row r="23" spans="1:11">
      <c r="B23" s="199"/>
      <c r="E23" s="197"/>
      <c r="I23" s="103"/>
    </row>
    <row r="24" spans="1:11">
      <c r="B24" s="198"/>
      <c r="I24" s="103"/>
      <c r="J24" s="103"/>
    </row>
  </sheetData>
  <mergeCells count="4">
    <mergeCell ref="A1:XFD1"/>
    <mergeCell ref="A17:K17"/>
    <mergeCell ref="A15:K15"/>
    <mergeCell ref="A16:K16"/>
  </mergeCells>
  <hyperlinks>
    <hyperlink ref="B18" r:id="rId1"/>
    <hyperlink ref="B19" r:id="rId2"/>
  </hyperlinks>
  <pageMargins left="0.75" right="0.75" top="1" bottom="1" header="0.5" footer="0.5"/>
  <pageSetup paperSize="9" orientation="portrait" verticalDpi="1200" r:id="rId3"/>
  <headerFooter alignWithMargins="0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AJ43"/>
  <sheetViews>
    <sheetView zoomScaleNormal="100" workbookViewId="0">
      <selection sqref="A1:XFD1"/>
    </sheetView>
  </sheetViews>
  <sheetFormatPr defaultColWidth="9.109375" defaultRowHeight="13.2" outlineLevelRow="1"/>
  <cols>
    <col min="1" max="1" width="22.5546875" style="4" customWidth="1"/>
    <col min="2" max="4" width="14.88671875" style="4" customWidth="1"/>
    <col min="5" max="6" width="12.44140625" style="4" customWidth="1"/>
    <col min="7" max="7" width="13.5546875" style="4" customWidth="1"/>
    <col min="8" max="15" width="12.6640625" style="4" customWidth="1"/>
    <col min="16" max="16" width="11.6640625" style="4" bestFit="1" customWidth="1"/>
    <col min="17" max="18" width="11.5546875" style="4" bestFit="1" customWidth="1"/>
    <col min="19" max="16384" width="9.109375" style="4"/>
  </cols>
  <sheetData>
    <row r="1" spans="1:35" s="215" customFormat="1" ht="25.95" customHeight="1">
      <c r="A1" s="215" t="s">
        <v>36</v>
      </c>
    </row>
    <row r="2" spans="1:35" s="105" customFormat="1" ht="13.8" outlineLevel="1" thickBot="1">
      <c r="D2" s="106" t="s">
        <v>69</v>
      </c>
      <c r="F2" s="107"/>
      <c r="G2" s="126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</row>
    <row r="3" spans="1:35" s="105" customFormat="1" ht="44.4" customHeight="1" outlineLevel="1" thickBot="1">
      <c r="A3" s="109" t="s">
        <v>0</v>
      </c>
      <c r="B3" s="110">
        <v>44469</v>
      </c>
      <c r="C3" s="110" t="s">
        <v>100</v>
      </c>
      <c r="D3" s="110">
        <v>44834</v>
      </c>
      <c r="E3" s="111" t="s">
        <v>92</v>
      </c>
      <c r="F3" s="111" t="s">
        <v>62</v>
      </c>
      <c r="G3" s="126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</row>
    <row r="4" spans="1:35" s="105" customFormat="1" ht="18.600000000000001" customHeight="1" outlineLevel="1">
      <c r="A4" s="112" t="s">
        <v>37</v>
      </c>
      <c r="B4" s="113">
        <v>496066.4</v>
      </c>
      <c r="C4" s="113">
        <v>520437.12</v>
      </c>
      <c r="D4" s="113">
        <v>545163.27</v>
      </c>
      <c r="E4" s="114">
        <f>D4/C4-1</f>
        <v>4.7510350529954559E-2</v>
      </c>
      <c r="F4" s="114">
        <f>D4/B4-1</f>
        <v>9.8972375472315743E-2</v>
      </c>
      <c r="G4" s="126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</row>
    <row r="5" spans="1:35" s="105" customFormat="1" ht="18.600000000000001" customHeight="1" outlineLevel="1">
      <c r="A5" s="115" t="s">
        <v>41</v>
      </c>
      <c r="B5" s="116">
        <v>180.04</v>
      </c>
      <c r="C5" s="116">
        <v>184.28</v>
      </c>
      <c r="D5" s="116">
        <v>176.32</v>
      </c>
      <c r="E5" s="117">
        <f t="shared" ref="E5:E9" si="0">D5/C5-1</f>
        <v>-4.3195137833731301E-2</v>
      </c>
      <c r="F5" s="117">
        <f t="shared" ref="F5:F9" si="1">D5/B5-1</f>
        <v>-2.0662075094423415E-2</v>
      </c>
      <c r="G5" s="126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</row>
    <row r="6" spans="1:35" s="105" customFormat="1" ht="18.600000000000001" customHeight="1" outlineLevel="1">
      <c r="A6" s="115" t="s">
        <v>11</v>
      </c>
      <c r="B6" s="116">
        <v>471598.28</v>
      </c>
      <c r="C6" s="116">
        <v>495503.93</v>
      </c>
      <c r="D6" s="116">
        <v>526635.61</v>
      </c>
      <c r="E6" s="117">
        <f t="shared" si="0"/>
        <v>6.2828321058926884E-2</v>
      </c>
      <c r="F6" s="117">
        <f t="shared" si="1"/>
        <v>0.1167038395475064</v>
      </c>
      <c r="G6" s="126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</row>
    <row r="7" spans="1:35" s="105" customFormat="1" ht="18.600000000000001" customHeight="1" outlineLevel="1">
      <c r="A7" s="118" t="s">
        <v>42</v>
      </c>
      <c r="B7" s="119">
        <v>2119.69</v>
      </c>
      <c r="C7" s="119">
        <v>2181.4699999999998</v>
      </c>
      <c r="D7" s="119">
        <v>2303.37</v>
      </c>
      <c r="E7" s="120">
        <f t="shared" si="0"/>
        <v>5.5879750810233553E-2</v>
      </c>
      <c r="F7" s="120">
        <f t="shared" si="1"/>
        <v>8.6654180564138983E-2</v>
      </c>
      <c r="G7" s="126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</row>
    <row r="8" spans="1:35" s="105" customFormat="1" ht="18.600000000000001" customHeight="1" outlineLevel="1">
      <c r="A8" s="121" t="s">
        <v>43</v>
      </c>
      <c r="B8" s="119">
        <v>187.51</v>
      </c>
      <c r="C8" s="119">
        <v>191.48</v>
      </c>
      <c r="D8" s="119">
        <v>135</v>
      </c>
      <c r="E8" s="120">
        <f t="shared" si="0"/>
        <v>-0.29496553164821393</v>
      </c>
      <c r="F8" s="120">
        <f t="shared" si="1"/>
        <v>-0.28003839795210916</v>
      </c>
      <c r="G8" s="126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108"/>
    </row>
    <row r="9" spans="1:35" s="105" customFormat="1" ht="18.600000000000001" customHeight="1" outlineLevel="1" thickBot="1">
      <c r="A9" s="122" t="s">
        <v>33</v>
      </c>
      <c r="B9" s="123">
        <f>SUM(B4,B7:B8)</f>
        <v>498373.60000000003</v>
      </c>
      <c r="C9" s="123">
        <f>SUM(C4,C7:C8)</f>
        <v>522810.06999999995</v>
      </c>
      <c r="D9" s="123">
        <f>SUM(D4,D7:D8)</f>
        <v>547601.64</v>
      </c>
      <c r="E9" s="124">
        <f t="shared" si="0"/>
        <v>4.741984024906043E-2</v>
      </c>
      <c r="F9" s="125">
        <f t="shared" si="1"/>
        <v>9.87773830716554E-2</v>
      </c>
      <c r="G9" s="126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</row>
    <row r="10" spans="1:35" ht="27" customHeight="1" outlineLevel="1">
      <c r="A10" s="218" t="s">
        <v>84</v>
      </c>
      <c r="B10" s="218"/>
      <c r="C10" s="218"/>
      <c r="D10" s="218"/>
      <c r="E10" s="218"/>
      <c r="F10" s="218"/>
      <c r="G10" s="126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</row>
    <row r="11" spans="1:35" s="28" customFormat="1" ht="13.5" customHeight="1" outlineLevel="1">
      <c r="A11" s="219" t="s">
        <v>101</v>
      </c>
      <c r="B11" s="219"/>
      <c r="C11" s="219"/>
      <c r="D11" s="219"/>
      <c r="E11" s="219"/>
      <c r="F11" s="219"/>
      <c r="G11" s="126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</row>
    <row r="12" spans="1:35" s="217" customFormat="1" ht="27.6" customHeight="1"/>
    <row r="13" spans="1:35" s="216" customFormat="1" ht="25.95" customHeight="1">
      <c r="A13" s="216" t="s">
        <v>17</v>
      </c>
    </row>
    <row r="14" spans="1:35" ht="16.2" outlineLevel="1" thickBot="1">
      <c r="B14" s="28"/>
      <c r="C14" s="16"/>
      <c r="D14" s="106" t="s">
        <v>69</v>
      </c>
      <c r="F14" s="16"/>
      <c r="G14" s="126"/>
      <c r="H14" s="6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</row>
    <row r="15" spans="1:35" s="105" customFormat="1" ht="46.95" customHeight="1" outlineLevel="1" thickBot="1">
      <c r="A15" s="109" t="s">
        <v>0</v>
      </c>
      <c r="B15" s="110">
        <v>44469</v>
      </c>
      <c r="C15" s="110" t="s">
        <v>100</v>
      </c>
      <c r="D15" s="110">
        <v>44834</v>
      </c>
      <c r="E15" s="111" t="s">
        <v>92</v>
      </c>
      <c r="F15" s="111" t="s">
        <v>62</v>
      </c>
      <c r="G15" s="126"/>
      <c r="H15" s="126"/>
      <c r="I15" s="126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108"/>
      <c r="AD15" s="108"/>
      <c r="AE15" s="108"/>
      <c r="AF15" s="108"/>
    </row>
    <row r="16" spans="1:35" s="105" customFormat="1" ht="18.600000000000001" customHeight="1" outlineLevel="1">
      <c r="A16" s="112" t="s">
        <v>37</v>
      </c>
      <c r="B16" s="113">
        <v>373066.18</v>
      </c>
      <c r="C16" s="113">
        <v>391020.36424123589</v>
      </c>
      <c r="D16" s="113">
        <v>418311.6846008448</v>
      </c>
      <c r="E16" s="114">
        <f>D16/C16-1</f>
        <v>6.9795138195850592E-2</v>
      </c>
      <c r="F16" s="114">
        <f>D16/B16-1</f>
        <v>0.12128010263713751</v>
      </c>
      <c r="G16" s="126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</row>
    <row r="17" spans="1:36" s="105" customFormat="1" ht="18.600000000000001" customHeight="1" outlineLevel="1">
      <c r="A17" s="115" t="s">
        <v>4</v>
      </c>
      <c r="B17" s="116">
        <v>178.81</v>
      </c>
      <c r="C17" s="116">
        <v>180.50136996020004</v>
      </c>
      <c r="D17" s="116">
        <v>176.03647032020007</v>
      </c>
      <c r="E17" s="117">
        <f t="shared" ref="E17:E18" si="2">D17/C17-1</f>
        <v>-2.4736098351965219E-2</v>
      </c>
      <c r="F17" s="117">
        <f t="shared" ref="F17:F18" si="3">D17/B17-1</f>
        <v>-1.5511043452826612E-2</v>
      </c>
      <c r="G17" s="126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</row>
    <row r="18" spans="1:36" s="105" customFormat="1" ht="18.600000000000001" customHeight="1" outlineLevel="1" thickBot="1">
      <c r="A18" s="127" t="s">
        <v>11</v>
      </c>
      <c r="B18" s="116">
        <v>349344.19</v>
      </c>
      <c r="C18" s="116">
        <v>366669.72281293338</v>
      </c>
      <c r="D18" s="116">
        <v>400375.18979605229</v>
      </c>
      <c r="E18" s="161">
        <f t="shared" si="2"/>
        <v>9.1923234688004785E-2</v>
      </c>
      <c r="F18" s="162">
        <f t="shared" si="3"/>
        <v>0.14607656648319334</v>
      </c>
      <c r="G18" s="200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</row>
    <row r="19" spans="1:36" ht="30" customHeight="1" outlineLevel="1">
      <c r="A19" s="218" t="s">
        <v>84</v>
      </c>
      <c r="B19" s="218"/>
      <c r="C19" s="218"/>
      <c r="D19" s="218"/>
      <c r="E19" s="218"/>
      <c r="F19" s="218"/>
      <c r="G19" s="126"/>
    </row>
    <row r="20" spans="1:36" s="28" customFormat="1" ht="16.5" customHeight="1" outlineLevel="1">
      <c r="A20" s="219" t="s">
        <v>101</v>
      </c>
      <c r="B20" s="219"/>
      <c r="C20" s="219"/>
      <c r="D20" s="219"/>
      <c r="E20" s="219"/>
      <c r="F20" s="219"/>
      <c r="G20" s="126"/>
    </row>
    <row r="21" spans="1:36" s="214" customFormat="1" ht="13.95" customHeight="1"/>
    <row r="22" spans="1:36" s="202" customFormat="1" ht="24.6" customHeight="1" thickBot="1">
      <c r="A22" s="201" t="s">
        <v>38</v>
      </c>
      <c r="B22" s="201"/>
      <c r="C22" s="201"/>
      <c r="D22" s="201"/>
      <c r="E22" s="201"/>
      <c r="F22" s="201"/>
      <c r="G22" s="201"/>
      <c r="H22" s="201"/>
      <c r="I22" s="201"/>
      <c r="J22" s="201"/>
      <c r="K22" s="201"/>
      <c r="L22" s="201"/>
      <c r="M22" s="201"/>
      <c r="N22" s="201"/>
      <c r="O22" s="201"/>
      <c r="P22" s="201"/>
      <c r="Q22" s="201"/>
      <c r="R22" s="201"/>
      <c r="S22" s="201"/>
      <c r="T22" s="201"/>
      <c r="U22" s="201"/>
      <c r="V22" s="201"/>
      <c r="W22" s="201"/>
      <c r="X22" s="201"/>
      <c r="Y22" s="201"/>
      <c r="Z22" s="201"/>
      <c r="AA22" s="201"/>
      <c r="AB22" s="201"/>
      <c r="AC22" s="201"/>
      <c r="AD22" s="201"/>
      <c r="AE22" s="201"/>
      <c r="AF22" s="201"/>
      <c r="AG22" s="201"/>
      <c r="AH22" s="201"/>
      <c r="AI22" s="201"/>
      <c r="AJ22" s="201"/>
    </row>
    <row r="23" spans="1:36" s="29" customFormat="1" ht="73.95" customHeight="1" outlineLevel="1" thickBot="1">
      <c r="A23" s="128" t="s">
        <v>55</v>
      </c>
      <c r="B23" s="129" t="s">
        <v>70</v>
      </c>
      <c r="C23" s="92"/>
      <c r="D23" s="92"/>
      <c r="E23" s="92"/>
      <c r="F23" s="92"/>
      <c r="G23" s="92"/>
    </row>
    <row r="24" spans="1:36" s="7" customFormat="1" ht="18" customHeight="1" outlineLevel="1">
      <c r="A24" s="130" t="s">
        <v>83</v>
      </c>
      <c r="B24" s="131">
        <v>5.76</v>
      </c>
    </row>
    <row r="25" spans="1:36" s="7" customFormat="1" ht="18" customHeight="1" outlineLevel="1">
      <c r="A25" s="132" t="s">
        <v>102</v>
      </c>
      <c r="B25" s="133">
        <v>0.17499999999999999</v>
      </c>
    </row>
    <row r="26" spans="1:36" s="7" customFormat="1" ht="18" customHeight="1" outlineLevel="1">
      <c r="A26" s="132" t="s">
        <v>103</v>
      </c>
      <c r="B26" s="133">
        <v>2.2400000000000002</v>
      </c>
    </row>
    <row r="27" spans="1:36" s="92" customFormat="1" ht="18" customHeight="1" outlineLevel="1">
      <c r="A27" s="132" t="s">
        <v>104</v>
      </c>
      <c r="B27" s="133">
        <v>0</v>
      </c>
    </row>
    <row r="28" spans="1:36" s="7" customFormat="1" ht="18" customHeight="1" outlineLevel="1" thickBot="1">
      <c r="A28" s="134" t="s">
        <v>105</v>
      </c>
      <c r="B28" s="140">
        <v>-2E-3</v>
      </c>
    </row>
    <row r="29" spans="1:36" s="104" customFormat="1" ht="28.95" customHeight="1" outlineLevel="1">
      <c r="A29" s="135" t="s">
        <v>57</v>
      </c>
      <c r="B29" s="136">
        <f>SUM(B25:B28)</f>
        <v>2.4130000000000003</v>
      </c>
    </row>
    <row r="30" spans="1:36" s="104" customFormat="1" ht="28.95" customHeight="1" outlineLevel="1">
      <c r="A30" s="137" t="s">
        <v>64</v>
      </c>
      <c r="B30" s="138">
        <f>SUM(B24:B27)</f>
        <v>8.1750000000000007</v>
      </c>
    </row>
    <row r="31" spans="1:36" ht="18.75" customHeight="1" outlineLevel="1">
      <c r="A31" s="191" t="s">
        <v>106</v>
      </c>
      <c r="B31" s="28"/>
    </row>
    <row r="32" spans="1:36" outlineLevel="1">
      <c r="B32" s="28"/>
    </row>
    <row r="33" spans="1:5" outlineLevel="1">
      <c r="A33" s="103"/>
      <c r="B33" s="28"/>
    </row>
    <row r="34" spans="1:5" outlineLevel="1">
      <c r="B34" s="28"/>
      <c r="C34" s="28"/>
      <c r="D34" s="28"/>
      <c r="E34" s="28"/>
    </row>
    <row r="35" spans="1:5" outlineLevel="1"/>
    <row r="36" spans="1:5" outlineLevel="1"/>
    <row r="37" spans="1:5" outlineLevel="1"/>
    <row r="38" spans="1:5" outlineLevel="1"/>
    <row r="39" spans="1:5" outlineLevel="1"/>
    <row r="40" spans="1:5" outlineLevel="1"/>
    <row r="41" spans="1:5" outlineLevel="1"/>
    <row r="42" spans="1:5" outlineLevel="1"/>
    <row r="43" spans="1:5" outlineLevel="1"/>
  </sheetData>
  <mergeCells count="9">
    <mergeCell ref="A21:XFD21"/>
    <mergeCell ref="A1:XFD1"/>
    <mergeCell ref="A13:XFD13"/>
    <mergeCell ref="A22:XFD22"/>
    <mergeCell ref="A12:XFD12"/>
    <mergeCell ref="A10:F10"/>
    <mergeCell ref="A19:F19"/>
    <mergeCell ref="A11:F11"/>
    <mergeCell ref="A20:F20"/>
  </mergeCells>
  <phoneticPr fontId="22" type="noConversion"/>
  <conditionalFormatting sqref="E4 E6:E9 F4:F9">
    <cfRule type="cellIs" dxfId="4" priority="9" operator="lessThan">
      <formula>0</formula>
    </cfRule>
  </conditionalFormatting>
  <conditionalFormatting sqref="E16:F16 F17">
    <cfRule type="cellIs" dxfId="3" priority="8" operator="lessThan">
      <formula>0</formula>
    </cfRule>
  </conditionalFormatting>
  <conditionalFormatting sqref="E5">
    <cfRule type="cellIs" dxfId="2" priority="7" operator="lessThan">
      <formula>0</formula>
    </cfRule>
  </conditionalFormatting>
  <conditionalFormatting sqref="E17">
    <cfRule type="cellIs" dxfId="1" priority="6" operator="lessThan">
      <formula>0</formula>
    </cfRule>
  </conditionalFormatting>
  <conditionalFormatting sqref="E18:F18">
    <cfRule type="cellIs" dxfId="0" priority="1" operator="lessThan">
      <formula>0</formula>
    </cfRule>
  </conditionalFormatting>
  <pageMargins left="0.75" right="0.75" top="1" bottom="1" header="0.5" footer="0.5"/>
  <pageSetup paperSize="9" orientation="portrait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Індекси світу та України</vt:lpstr>
      <vt:lpstr>Біржові ринки капіталу України</vt:lpstr>
      <vt:lpstr>КУА-АНПФ &amp; ІСІ-НПФ-СК в упр-ні</vt:lpstr>
      <vt:lpstr>Активи-ВЧА-Чистий притік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Anastasiia Gavrliuk</cp:lastModifiedBy>
  <dcterms:created xsi:type="dcterms:W3CDTF">1996-10-08T23:32:33Z</dcterms:created>
  <dcterms:modified xsi:type="dcterms:W3CDTF">2022-12-23T15:36:51Z</dcterms:modified>
</cp:coreProperties>
</file>