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АНАЛІТИКА РИНКУ - КВАРТАЛЬНІ ЗВІТИ\2024\Q3 2024\! final\"/>
    </mc:Choice>
  </mc:AlternateContent>
  <xr:revisionPtr revIDLastSave="0" documentId="13_ncr:1_{A7E94BEF-AA8C-4B09-839C-8AAA59C12D59}" xr6:coauthVersionLast="36" xr6:coauthVersionMax="36" xr10:uidLastSave="{00000000-0000-0000-0000-000000000000}"/>
  <bookViews>
    <workbookView xWindow="3348" yWindow="0" windowWidth="21732" windowHeight="9696" tabRatio="917" xr2:uid="{00000000-000D-0000-FFFF-FFFF00000000}"/>
  </bookViews>
  <sheets>
    <sheet name="НПФ в управлінні" sheetId="47" r:id="rId1"/>
    <sheet name="Адміністрування НПФ" sheetId="48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localSheetId="1" hidden="1">{#N/A,#N/A,FALSE,"т02бд"}</definedName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1" hidden="1">{#N/A,#N/A,FALSE,"т04"}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1" hidden="1">{#N/A,#N/A,FALSE,"т02бд"}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1" hidden="1">{#N/A,#N/A,FALSE,"т04"}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1" hidden="1">{#N/A,#N/A,FALSE,"т02бд"}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1" hidden="1">{#N/A,#N/A,FALSE,"т04"}</definedName>
    <definedName name="________________t06" localSheetId="0" hidden="1">{#N/A,#N/A,FALSE,"т04"}</definedName>
    <definedName name="________________t06" hidden="1">{#N/A,#N/A,FALSE,"т04"}</definedName>
    <definedName name="______________a11" localSheetId="1" hidden="1">{#N/A,#N/A,FALSE,"т02бд"}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1" hidden="1">{#N/A,#N/A,FALSE,"т04"}</definedName>
    <definedName name="______________t06" localSheetId="0" hidden="1">{#N/A,#N/A,FALSE,"т04"}</definedName>
    <definedName name="______________t06" hidden="1">{#N/A,#N/A,FALSE,"т04"}</definedName>
    <definedName name="____________a11" localSheetId="1" hidden="1">{#N/A,#N/A,FALSE,"т02бд"}</definedName>
    <definedName name="____________a11" localSheetId="0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0" hidden="1">{#N/A,#N/A,FALSE,"т04"}</definedName>
    <definedName name="____________t06" hidden="1">{#N/A,#N/A,FALSE,"т04"}</definedName>
    <definedName name="___________a11" localSheetId="1" hidden="1">{#N/A,#N/A,FALSE,"т02бд"}</definedName>
    <definedName name="___________a11" localSheetId="0" hidden="1">{#N/A,#N/A,FALSE,"т02бд"}</definedName>
    <definedName name="___________a11" hidden="1">{#N/A,#N/A,FALSE,"т02бд"}</definedName>
    <definedName name="___________t06" localSheetId="1" hidden="1">{#N/A,#N/A,FALSE,"т04"}</definedName>
    <definedName name="___________t06" localSheetId="0" hidden="1">{#N/A,#N/A,FALSE,"т04"}</definedName>
    <definedName name="___________t06" hidden="1">{#N/A,#N/A,FALSE,"т04"}</definedName>
    <definedName name="__________a11" localSheetId="1" hidden="1">{#N/A,#N/A,FALSE,"т02бд"}</definedName>
    <definedName name="__________a11" localSheetId="0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0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0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0" hidden="1">{#N/A,#N/A,FALSE,"т04"}</definedName>
    <definedName name="________t06" hidden="1">{#N/A,#N/A,FALSE,"т04"}</definedName>
    <definedName name="_______a11" localSheetId="1" hidden="1">{#N/A,#N/A,FALSE,"т02бд"}</definedName>
    <definedName name="_______a11" localSheetId="0" hidden="1">{#N/A,#N/A,FALSE,"т02бд"}</definedName>
    <definedName name="_______a11" hidden="1">{#N/A,#N/A,FALSE,"т02бд"}</definedName>
    <definedName name="_______t06" localSheetId="1" hidden="1">{#N/A,#N/A,FALSE,"т04"}</definedName>
    <definedName name="_______t06" localSheetId="0" hidden="1">{#N/A,#N/A,FALSE,"т04"}</definedName>
    <definedName name="_______t06" hidden="1">{#N/A,#N/A,FALSE,"т04"}</definedName>
    <definedName name="______a11" localSheetId="1" hidden="1">{#N/A,#N/A,FALSE,"т02бд"}</definedName>
    <definedName name="______a11" localSheetId="0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0" hidden="1">{#N/A,#N/A,FALSE,"т04"}</definedName>
    <definedName name="______t06" hidden="1">{#N/A,#N/A,FALSE,"т04"}</definedName>
    <definedName name="____a11" localSheetId="1" hidden="1">{#N/A,#N/A,FALSE,"т02бд"}</definedName>
    <definedName name="____a11" localSheetId="0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0" hidden="1">{#N/A,#N/A,FALSE,"т04"}</definedName>
    <definedName name="____t06" hidden="1">{#N/A,#N/A,FALSE,"т04"}</definedName>
    <definedName name="___a11" localSheetId="1" hidden="1">{#N/A,#N/A,FALSE,"т02бд"}</definedName>
    <definedName name="___a11" localSheetId="0" hidden="1">{#N/A,#N/A,FALSE,"т02бд"}</definedName>
    <definedName name="___a11" hidden="1">{#N/A,#N/A,FALSE,"т02бд"}</definedName>
    <definedName name="___t06" localSheetId="1" hidden="1">{#N/A,#N/A,FALSE,"т04"}</definedName>
    <definedName name="___t06" localSheetId="0" hidden="1">{#N/A,#N/A,FALSE,"т04"}</definedName>
    <definedName name="___t06" hidden="1">{#N/A,#N/A,FALSE,"т04"}</definedName>
    <definedName name="__a11" localSheetId="1" hidden="1">{#N/A,#N/A,FALSE,"т02бд"}</definedName>
    <definedName name="__a11" localSheetId="0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0" hidden="1">{#N/A,#N/A,FALSE,"т04"}</definedName>
    <definedName name="__t06" hidden="1">{#N/A,#N/A,FALSE,"т04"}</definedName>
    <definedName name="_18_Лют_09" localSheetId="1">#REF!</definedName>
    <definedName name="_18_Лют_09" localSheetId="0">#REF!</definedName>
    <definedName name="_18_Лют_09">#REF!</definedName>
    <definedName name="_19_Лют_09" localSheetId="1">#REF!</definedName>
    <definedName name="_19_Лют_09" localSheetId="0">#REF!</definedName>
    <definedName name="_19_Лют_09">#REF!</definedName>
    <definedName name="_19_Лют_09_ВЧА" localSheetId="1">#REF!</definedName>
    <definedName name="_19_Лют_09_ВЧА" localSheetId="0">#REF!</definedName>
    <definedName name="_19_Лют_09_ВЧА">#REF!</definedName>
    <definedName name="_a11" localSheetId="1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1" hidden="1">{#N/A,#N/A,FALSE,"т04"}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1">[2]табл1!#REF!</definedName>
    <definedName name="cevv" localSheetId="0">[3]табл1!#REF!</definedName>
    <definedName name="cevv">[2]табл1!#REF!</definedName>
    <definedName name="d" localSheetId="1" hidden="1">{#N/A,#N/A,FALSE,"т02бд"}</definedName>
    <definedName name="d" localSheetId="0" hidden="1">{#N/A,#N/A,FALSE,"т02бд"}</definedName>
    <definedName name="d" hidden="1">{#N/A,#N/A,FALSE,"т02бд"}</definedName>
    <definedName name="ic" localSheetId="1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1" hidden="1">{#N/A,#N/A,FALSE,"т02бд"}</definedName>
    <definedName name="q" localSheetId="0" hidden="1">{#N/A,#N/A,FALSE,"т02бд"}</definedName>
    <definedName name="q" hidden="1">{#N/A,#N/A,FALSE,"т02бд"}</definedName>
    <definedName name="tt" localSheetId="1" hidden="1">{#N/A,#N/A,FALSE,"т02бд"}</definedName>
    <definedName name="tt" localSheetId="0" hidden="1">{#N/A,#N/A,FALSE,"т02бд"}</definedName>
    <definedName name="tt" hidden="1">{#N/A,#N/A,FALSE,"т02бд"}</definedName>
    <definedName name="V">'[4]146024'!$A$1:$K$1</definedName>
    <definedName name="ven_vcha" localSheetId="1" hidden="1">{#N/A,#N/A,FALSE,"т02бд"}</definedName>
    <definedName name="ven_vcha" localSheetId="0" hidden="1">{#N/A,#N/A,FALSE,"т02бд"}</definedName>
    <definedName name="ven_vcha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0">#REF!</definedName>
    <definedName name="_xlnm.Database">#REF!</definedName>
    <definedName name="ГЦ" localSheetId="1" hidden="1">{#N/A,#N/A,FALSE,"т02бд"}</definedName>
    <definedName name="ГЦ" localSheetId="0" hidden="1">{#N/A,#N/A,FALSE,"т02бд"}</definedName>
    <definedName name="ГЦ" hidden="1">{#N/A,#N/A,FALSE,"т02бд"}</definedName>
    <definedName name="д17.1">'[5]д17-1'!$A$1:$H$1</definedName>
    <definedName name="ее" localSheetId="1" hidden="1">{#N/A,#N/A,FALSE,"т02бд"}</definedName>
    <definedName name="ее" localSheetId="0" hidden="1">{#N/A,#N/A,FALSE,"т02бд"}</definedName>
    <definedName name="ее" hidden="1">{#N/A,#N/A,FALSE,"т02бд"}</definedName>
    <definedName name="збз1998" localSheetId="1">#REF!</definedName>
    <definedName name="збз1998" localSheetId="0">#REF!</definedName>
    <definedName name="збз1998">#REF!</definedName>
    <definedName name="ии" localSheetId="1" hidden="1">{#N/A,#N/A,FALSE,"т02бд"}</definedName>
    <definedName name="ии" localSheetId="0" hidden="1">{#N/A,#N/A,FALSE,"т02бд"}</definedName>
    <definedName name="ии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1" hidden="1">{#N/A,#N/A,FALSE,"т02бд"}</definedName>
    <definedName name="нн" localSheetId="0" hidden="1">{#N/A,#N/A,FALSE,"т02бд"}</definedName>
    <definedName name="нн" hidden="1">{#N/A,#N/A,FALSE,"т02бд"}</definedName>
    <definedName name="Список">'[4]146024'!$A$8:$A$88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0">#REF!</definedName>
    <definedName name="т01">#REF!</definedName>
    <definedName name="т05" localSheetId="1" hidden="1">{#N/A,#N/A,FALSE,"т04"}</definedName>
    <definedName name="т05" localSheetId="0" hidden="1">{#N/A,#N/A,FALSE,"т04"}</definedName>
    <definedName name="т05" hidden="1">{#N/A,#N/A,FALSE,"т04"}</definedName>
    <definedName name="т06" localSheetId="1">#REF!</definedName>
    <definedName name="т06" localSheetId="0">#REF!</definedName>
    <definedName name="т06">#REF!</definedName>
    <definedName name="т07КБ98">'[6]т07(98)'!$A$1</definedName>
    <definedName name="т09СЕ98">'[7]т09(98) по сек-рам ек-ки'!$A$1</definedName>
    <definedName name="т15">[8]т15!$A$1</definedName>
    <definedName name="т17.1">'[9]т17-1(шаблон)'!$A$1:$H$1</definedName>
    <definedName name="т17.1.2001">'[9]т17-1(шаблон)'!$A$1:$H$1</definedName>
    <definedName name="т17.1обл2001">'[9]т17-1(шаблон)'!$A$1:$H$1</definedName>
    <definedName name="т17.2" localSheetId="1">#REF!</definedName>
    <definedName name="т17.2" localSheetId="0">#REF!</definedName>
    <definedName name="т17.2">#REF!</definedName>
    <definedName name="т17.2.2001">'[10]т17-2 '!$A$1</definedName>
    <definedName name="т17.3">'[10]т17-3'!$A$1:$L$2</definedName>
    <definedName name="т17.3.2001">'[10]т17-2 '!$A$1</definedName>
    <definedName name="т17.4" localSheetId="1">#REF!</definedName>
    <definedName name="т17.4" localSheetId="0">#REF!</definedName>
    <definedName name="т17.4">#REF!</definedName>
    <definedName name="т17.4.1999" localSheetId="1">#REF!</definedName>
    <definedName name="т17.4.1999" localSheetId="0">#REF!</definedName>
    <definedName name="т17.4.1999">#REF!</definedName>
    <definedName name="т17.4.2001" localSheetId="1">#REF!</definedName>
    <definedName name="т17.4.2001" localSheetId="0">#REF!</definedName>
    <definedName name="т17.4.2001">#REF!</definedName>
    <definedName name="т17.5" localSheetId="1">#REF!</definedName>
    <definedName name="т17.5" localSheetId="0">#REF!</definedName>
    <definedName name="т17.5">#REF!</definedName>
    <definedName name="т17.5.2001" localSheetId="1">#REF!</definedName>
    <definedName name="т17.5.2001" localSheetId="0">#REF!</definedName>
    <definedName name="т17.5.2001">#REF!</definedName>
    <definedName name="т17.7" localSheetId="1">#REF!</definedName>
    <definedName name="т17.7" localSheetId="0">#REF!</definedName>
    <definedName name="т17.7">#REF!</definedName>
    <definedName name="т17мб">'[11]т17мб(шаблон)'!$A$1</definedName>
    <definedName name="Усі_банки">'[4]146024'!$A$8:$K$88</definedName>
    <definedName name="ц" localSheetId="1" hidden="1">{#N/A,#N/A,FALSE,"т02бд"}</definedName>
    <definedName name="ц" localSheetId="0" hidden="1">{#N/A,#N/A,FALSE,"т02бд"}</definedName>
    <definedName name="ц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91029"/>
</workbook>
</file>

<file path=xl/calcChain.xml><?xml version="1.0" encoding="utf-8"?>
<calcChain xmlns="http://schemas.openxmlformats.org/spreadsheetml/2006/main">
  <c r="H224" i="48" l="1"/>
  <c r="H223" i="48"/>
  <c r="I227" i="48"/>
  <c r="H226" i="48"/>
  <c r="G182" i="48"/>
  <c r="G204" i="48"/>
  <c r="F182" i="48"/>
  <c r="G160" i="48"/>
  <c r="F160" i="48"/>
  <c r="N125" i="48"/>
  <c r="M125" i="48"/>
  <c r="F72" i="48"/>
  <c r="E106" i="48"/>
  <c r="M19" i="48"/>
  <c r="I333" i="48" l="1"/>
  <c r="H333" i="48"/>
  <c r="I332" i="48"/>
  <c r="H332" i="48"/>
  <c r="I331" i="48"/>
  <c r="H331" i="48"/>
  <c r="I330" i="48"/>
  <c r="H330" i="48"/>
  <c r="I329" i="48"/>
  <c r="H329" i="48"/>
  <c r="I328" i="48"/>
  <c r="H328" i="48"/>
  <c r="I327" i="48"/>
  <c r="H327" i="48"/>
  <c r="I326" i="48"/>
  <c r="H326" i="48"/>
  <c r="F251" i="48" l="1"/>
  <c r="E251" i="48"/>
  <c r="D251" i="48"/>
  <c r="C251" i="48"/>
  <c r="B251" i="48"/>
  <c r="F244" i="48" l="1"/>
  <c r="E244" i="48"/>
  <c r="D244" i="48"/>
  <c r="C244" i="48"/>
  <c r="B244" i="48"/>
  <c r="I224" i="48"/>
  <c r="I223" i="48"/>
  <c r="I226" i="48"/>
  <c r="J226" i="48" s="1"/>
  <c r="H227" i="48"/>
  <c r="F106" i="48"/>
  <c r="G72" i="48"/>
  <c r="D26" i="47"/>
  <c r="E24" i="47"/>
  <c r="E26" i="47" s="1"/>
  <c r="D24" i="47"/>
  <c r="J223" i="48" l="1"/>
  <c r="G24" i="47"/>
  <c r="G26" i="47" s="1"/>
  <c r="F24" i="47"/>
  <c r="F26" i="47" s="1"/>
  <c r="C24" i="47"/>
  <c r="C26" i="47" s="1"/>
  <c r="B24" i="47"/>
  <c r="B26" i="47" s="1"/>
  <c r="D15" i="47"/>
  <c r="G5" i="47"/>
  <c r="B15" i="47"/>
  <c r="L21" i="47" l="1"/>
  <c r="J21" i="47"/>
  <c r="B201" i="48" l="1"/>
  <c r="B179" i="48"/>
  <c r="B157" i="48"/>
  <c r="D122" i="48"/>
  <c r="C122" i="48"/>
  <c r="B122" i="48" s="1"/>
  <c r="H13" i="47" l="1"/>
  <c r="G12" i="47"/>
  <c r="G14" i="47"/>
  <c r="G13" i="47"/>
  <c r="C15" i="47"/>
  <c r="F8" i="47"/>
  <c r="G8" i="47"/>
  <c r="G7" i="47"/>
  <c r="G6" i="47"/>
  <c r="F5" i="47"/>
  <c r="K21" i="47" l="1"/>
  <c r="B336" i="48" l="1"/>
  <c r="F13" i="47" l="1"/>
  <c r="H5" i="47"/>
  <c r="J235" i="48" l="1"/>
  <c r="H234" i="48"/>
  <c r="N236" i="48" l="1"/>
  <c r="O236" i="48" s="1"/>
  <c r="N235" i="48"/>
  <c r="O235" i="48" s="1"/>
  <c r="N234" i="48"/>
  <c r="O234" i="48" s="1"/>
  <c r="J236" i="48"/>
  <c r="K236" i="48" s="1"/>
  <c r="K235" i="48"/>
  <c r="J234" i="48"/>
  <c r="K234" i="48" s="1"/>
  <c r="J22" i="47" l="1"/>
  <c r="H14" i="47"/>
  <c r="H12" i="47"/>
  <c r="H8" i="47"/>
  <c r="F6" i="47"/>
  <c r="H6" i="47"/>
  <c r="F7" i="47"/>
  <c r="H7" i="47"/>
  <c r="F12" i="47"/>
  <c r="F14" i="47"/>
  <c r="E15" i="47"/>
  <c r="G15" i="47" s="1"/>
  <c r="M21" i="47"/>
  <c r="H15" i="47" l="1"/>
  <c r="F15" i="47"/>
  <c r="L25" i="47"/>
  <c r="I24" i="47" l="1"/>
  <c r="H24" i="47"/>
  <c r="K24" i="47" l="1"/>
  <c r="L24" i="47"/>
  <c r="B196" i="48"/>
  <c r="B174" i="48"/>
  <c r="B152" i="48"/>
  <c r="D117" i="48"/>
  <c r="C117" i="48"/>
  <c r="B117" i="48" l="1"/>
  <c r="K25" i="47"/>
  <c r="L23" i="47"/>
  <c r="K23" i="47"/>
  <c r="L22" i="47"/>
  <c r="K22" i="47"/>
  <c r="L236" i="48" l="1"/>
  <c r="M236" i="48" s="1"/>
  <c r="L235" i="48"/>
  <c r="M235" i="48" s="1"/>
  <c r="L234" i="48"/>
  <c r="M234" i="48" s="1"/>
  <c r="H236" i="48"/>
  <c r="I236" i="48" s="1"/>
  <c r="H235" i="48"/>
  <c r="I235" i="48" s="1"/>
  <c r="I234" i="48"/>
  <c r="J25" i="47" l="1"/>
  <c r="J23" i="47"/>
  <c r="C336" i="48" l="1"/>
  <c r="D19" i="48"/>
  <c r="C19" i="48"/>
  <c r="G295" i="48"/>
  <c r="B19" i="48" l="1"/>
  <c r="N19" i="48" s="1"/>
  <c r="D9" i="48" l="1"/>
  <c r="C9" i="48"/>
  <c r="B9" i="48" l="1"/>
  <c r="D113" i="48" l="1"/>
  <c r="C113" i="48"/>
  <c r="B113" i="48" l="1"/>
  <c r="D112" i="48" l="1"/>
  <c r="C112" i="48"/>
  <c r="B45" i="48"/>
  <c r="B112" i="48" l="1"/>
  <c r="E237" i="48" l="1"/>
  <c r="D237" i="48"/>
  <c r="C237" i="48"/>
  <c r="N237" i="48" l="1"/>
  <c r="O237" i="48" s="1"/>
  <c r="L237" i="48"/>
  <c r="M237" i="48" s="1"/>
  <c r="B237" i="48"/>
  <c r="F237" i="48"/>
  <c r="B334" i="48"/>
  <c r="C334" i="48"/>
  <c r="C335" i="48" s="1"/>
  <c r="D334" i="48"/>
  <c r="F334" i="48"/>
  <c r="I334" i="48" s="1"/>
  <c r="D336" i="48"/>
  <c r="F336" i="48"/>
  <c r="I336" i="48" s="1"/>
  <c r="J24" i="47"/>
  <c r="H237" i="48" l="1"/>
  <c r="I237" i="48" s="1"/>
  <c r="J237" i="48"/>
  <c r="K237" i="48" s="1"/>
  <c r="B335" i="48"/>
  <c r="H26" i="47"/>
  <c r="F335" i="48"/>
  <c r="I335" i="48" s="1"/>
  <c r="D335" i="48"/>
  <c r="E334" i="48"/>
  <c r="H334" i="48" s="1"/>
  <c r="E336" i="48"/>
  <c r="H336" i="48" s="1"/>
  <c r="L26" i="47" l="1"/>
  <c r="J26" i="47"/>
  <c r="E335" i="48"/>
  <c r="H335" i="48" s="1"/>
  <c r="K26" i="47"/>
  <c r="B204" i="48" l="1"/>
  <c r="B160" i="48"/>
  <c r="B182" i="48"/>
  <c r="F204" i="48" l="1"/>
  <c r="D125" i="48"/>
  <c r="C125" i="48"/>
  <c r="B92" i="48"/>
  <c r="B58" i="48"/>
  <c r="D111" i="48"/>
  <c r="C111" i="48"/>
  <c r="B43" i="48"/>
  <c r="D5" i="48"/>
  <c r="C5" i="48"/>
  <c r="B125" i="48" l="1"/>
  <c r="B5" i="48"/>
  <c r="B111" i="48"/>
  <c r="M22" i="47" l="1"/>
  <c r="M23" i="47" l="1"/>
  <c r="I26" i="47" l="1"/>
  <c r="M24" i="47"/>
  <c r="M26" i="47" l="1"/>
</calcChain>
</file>

<file path=xl/sharedStrings.xml><?xml version="1.0" encoding="utf-8"?>
<sst xmlns="http://schemas.openxmlformats.org/spreadsheetml/2006/main" count="301" uniqueCount="123">
  <si>
    <t>Всього</t>
  </si>
  <si>
    <t>Відкриті</t>
  </si>
  <si>
    <t>Інші активи</t>
  </si>
  <si>
    <t>Нерухомість</t>
  </si>
  <si>
    <t>Акції</t>
  </si>
  <si>
    <t>Цінні папери</t>
  </si>
  <si>
    <t>Банківські метали</t>
  </si>
  <si>
    <t>-</t>
  </si>
  <si>
    <t>Грошові кошти</t>
  </si>
  <si>
    <t>Вид НПФ</t>
  </si>
  <si>
    <t>Корпоративні</t>
  </si>
  <si>
    <t>Професійні</t>
  </si>
  <si>
    <t>Кількість НПФ, щодо яких подано звітність</t>
  </si>
  <si>
    <t>Актив / Вид НПФ</t>
  </si>
  <si>
    <t>Кількість КУА, що мають активи НПФ в управлінні</t>
  </si>
  <si>
    <t>Облігації державні (у т. ч. ОВДП)</t>
  </si>
  <si>
    <t xml:space="preserve"> </t>
  </si>
  <si>
    <t>Дата</t>
  </si>
  <si>
    <t>Разом</t>
  </si>
  <si>
    <t>Усі НПФ (без КНПФ НБУ)</t>
  </si>
  <si>
    <t>Усі НПФ (із КНПФ НБУ)*</t>
  </si>
  <si>
    <t>частка ЦП</t>
  </si>
  <si>
    <t>КНПФ НБУ</t>
  </si>
  <si>
    <t>Активи, млн грн</t>
  </si>
  <si>
    <t>(млн грн)</t>
  </si>
  <si>
    <t>Всього*</t>
  </si>
  <si>
    <t>Разом**</t>
  </si>
  <si>
    <t>Кількість учасників НПФ*</t>
  </si>
  <si>
    <t>Всього, осіб</t>
  </si>
  <si>
    <t>жінок</t>
  </si>
  <si>
    <t>чоловіків</t>
  </si>
  <si>
    <t>жінок віком до 25 років включно</t>
  </si>
  <si>
    <t>жінок віком від 25 до 50 років включно</t>
  </si>
  <si>
    <t>жінок віком від 50 до 60 років включно</t>
  </si>
  <si>
    <t>жінок віком понад 60 років</t>
  </si>
  <si>
    <t>чоловіків віком до 25 років включно</t>
  </si>
  <si>
    <t>чоловіків віком від 25 до 50 років включно</t>
  </si>
  <si>
    <t>чоловіків віком від 50 до 60 років включно</t>
  </si>
  <si>
    <t>чоловіків віком понад 60 років</t>
  </si>
  <si>
    <t>Дата / Період</t>
  </si>
  <si>
    <t>Кількість укладених пенсійних контрактів, шт.</t>
  </si>
  <si>
    <t>3 кв. 2020</t>
  </si>
  <si>
    <t>Кількість вкладників НПФ, осіб</t>
  </si>
  <si>
    <t>юридичних осіб та ФОП</t>
  </si>
  <si>
    <t>фізичних осіб</t>
  </si>
  <si>
    <t>Період</t>
  </si>
  <si>
    <t>на визначений строк</t>
  </si>
  <si>
    <t xml:space="preserve"> одноразові</t>
  </si>
  <si>
    <t>перераховані до банку, страховика, іншого НПФ</t>
  </si>
  <si>
    <t>Кількість укладених пенсійних контрактів*</t>
  </si>
  <si>
    <t>4 кв. 2020</t>
  </si>
  <si>
    <t>Кількість вкладників НПФ*</t>
  </si>
  <si>
    <t>Пенсійні внески*</t>
  </si>
  <si>
    <t>Пенсійні виплати*</t>
  </si>
  <si>
    <t>Вартість активів НПФ в управлінні</t>
  </si>
  <si>
    <t>Кількість НПФ в управлінні*</t>
  </si>
  <si>
    <t>Загальна сума пенсійних коштів на індивідуальних пенсійних рахунках учасників - Сукупна ЧВА фондів, млн грн</t>
  </si>
  <si>
    <t>від юридичних осіб</t>
  </si>
  <si>
    <t>від ФОПів</t>
  </si>
  <si>
    <t>Пенсійні внески всього, млн грн</t>
  </si>
  <si>
    <t>від фізичних осіб (у т. ч. переведені до фонду)</t>
  </si>
  <si>
    <t>Пенсійні виплати всього, млн грн</t>
  </si>
  <si>
    <t>н.д.</t>
  </si>
  <si>
    <t>із вкладниками - фізичними особами (крім ФОП)</t>
  </si>
  <si>
    <t>із вкладниками - ФОП</t>
  </si>
  <si>
    <t>із вкладниками - юридичними особами</t>
  </si>
  <si>
    <t>* Без урахування корпоративного пенсійного фонду НБУ.</t>
  </si>
  <si>
    <t>1 кв. 2021</t>
  </si>
  <si>
    <t>Пенсійні активи, інвестиційний прибуток*</t>
  </si>
  <si>
    <t>Сума прибутку (збитку) від інвестування активів пенсійних фондів, млн грн</t>
  </si>
  <si>
    <t>н.д</t>
  </si>
  <si>
    <t>** За даними звітів АНПФ щодо НПФ та даними КНПФ НБУ.</t>
  </si>
  <si>
    <t>Структура активів НПФ*</t>
  </si>
  <si>
    <t>Агрегований портфель активів НПФ (із КНПФ НБУ)*</t>
  </si>
  <si>
    <t>Агрегований портфель активів НПФ (без КНПФ НБУ)</t>
  </si>
  <si>
    <t>2 кв. 2021</t>
  </si>
  <si>
    <t>Всього, млн грн</t>
  </si>
  <si>
    <t>3 кв. 2021</t>
  </si>
  <si>
    <t>Облігації місцевих рад</t>
  </si>
  <si>
    <t>Корпоративні облігації</t>
  </si>
  <si>
    <t>Агрегований портфель активів НПФ (без КНПФ НБУ)*</t>
  </si>
  <si>
    <t>* За даними звітів АНПФ щодо НПФ в адмініструванні та даними КНПФ НБУ.</t>
  </si>
  <si>
    <t>4 кв. 2021</t>
  </si>
  <si>
    <t>4 кв. 2022</t>
  </si>
  <si>
    <t>Зміна активів у ЦП за квартал</t>
  </si>
  <si>
    <t>Зміна за квартал, %</t>
  </si>
  <si>
    <t>Зміна обсягу грошей за квартал</t>
  </si>
  <si>
    <t>1 кв. 2023</t>
  </si>
  <si>
    <t>2 кв. 2023</t>
  </si>
  <si>
    <t>Зміна за рік, %</t>
  </si>
  <si>
    <t>3 кв. 2023</t>
  </si>
  <si>
    <t>3 кв. 2022</t>
  </si>
  <si>
    <t>Зміна активів у ЦП за рік</t>
  </si>
  <si>
    <t>Зміна обсягу грошей за рік</t>
  </si>
  <si>
    <t xml:space="preserve">** За даними звітів КУА щодо НПФ в управлінні та даними КНПФ НБУ. </t>
  </si>
  <si>
    <t>4 кв. 2023</t>
  </si>
  <si>
    <t>31.12.2023**</t>
  </si>
  <si>
    <t>Зміна за рік</t>
  </si>
  <si>
    <t>Зміна за рік, млн грн</t>
  </si>
  <si>
    <t>31.03.2024**</t>
  </si>
  <si>
    <t>1 кв. 2024</t>
  </si>
  <si>
    <t>Зміна з початку року</t>
  </si>
  <si>
    <t>30.06.2024**</t>
  </si>
  <si>
    <t>2 кв. 2024</t>
  </si>
  <si>
    <t>Статистика ринку управління активами НПФ за 3-й квартал 2024 року</t>
  </si>
  <si>
    <t>Зміна за 3-й квартал 2024 року</t>
  </si>
  <si>
    <t>Зміна активів НПФ в управлінні за 3-й квартал 2024 року, %</t>
  </si>
  <si>
    <t xml:space="preserve">Cередній розмір фонду на 30.09.2024, млн грн </t>
  </si>
  <si>
    <t>Адміністрування НПФ за 3-й квартал 2024 року</t>
  </si>
  <si>
    <t>30.09.2024**</t>
  </si>
  <si>
    <t>3 кв. 2024</t>
  </si>
  <si>
    <t>Динаміка найбільших складових пенсійних активів за 3-й кв. 2024 року та за рік</t>
  </si>
  <si>
    <t>Структура активів НПФ за видами фондів та інструментами станом на 30.09.2024</t>
  </si>
  <si>
    <t>за 3-й квартал 2024 року</t>
  </si>
  <si>
    <t>* За даними 48 фондів станом на 30.09.2020, 54-х фондів - на 31.12.2020, 55-ти фондів - на 31.03.2021, на 30.06.2021-30.09.2023 - 57-ми фондів (окрім 31.03.2023 - 56-ти фондів із 99.99% активів усіх НПФ, крім КНПФ НБУ), на 31.12.2023-31.03.2024 - 54-х фондів, 30.06.2024-30.09.2024 - 52-х фондів. **У трьох фондах, дані яких відсутні на 31.12.2023 й далі, сукупна кількість учасників на 30.09.2023 дорівнювала 4 682 особи (0.5% від загальної).</t>
  </si>
  <si>
    <t>* За даними 48 фондів станом на 30.09.2020, 54-х фондів - на 31.12.2020, 55-ти фондів - на 31.03.2021, на 30.06.2021-30.09.2023 - 57-ми фондів (окрім 31.03.2023 - 56-ти фондів), на 31.12.2023-31.03.2024 - 54-х фондів, 30.06.2024-30.09.2024 - 52-х фондів. **У трьох фондах, дані яких відсутні на 31.12.2023 й далі, сукупна кількість укладених ПК на 30.09.2023 дорівнювала 482 (0.5% від загальної).</t>
  </si>
  <si>
    <t>* За даними 48 фондів станом на 30.09.2020, 54-х фондів - на 31.12.2020, 55-ти фондів - на 31.03.2021, на 30.06.2021-30.09.2023 - 57-ми фондів (окрім 31.03.2023 - 56-ти фондів), на 31.12.2023-31.03.2024 - 54-х фондів, 30.06.2024-30.09.2024 - 52-х фондів. **У трьох фондах, дані яких відсутні на 31.12.2023 й далі, сукупна кількість вкладників на 30.09.2023 дорівнювала 472 (0.5% від загальної).</t>
  </si>
  <si>
    <t xml:space="preserve">* За даними 48 фондів за 3 кв. 2020, 54-х фондів - 4 кв. 2020, 55-ти фондів - 1 кв. 2021, за 2 кв. 2021-3 кв. 2023 - 57-ми фондів (окрім 1 кв. 2023 - 56-ти фондів), за 4 кв. 2023-1 кв. 2024 - 54-х фондів, 2-3 кв. 2024 - 52-х фондів. </t>
  </si>
  <si>
    <t>* За даними 48 фондів станом на 30.09.2020, 54-х фондів - на 31.12.2020, 55-ти фондів - на 31.03.2021, на 30.06.2021-30.09.2023 - 57-ми фондів (окрім 31.03.2023 - 56-ти фондів), на 31.12.2023-31.03.2024 - 54-х фондів, 30.06.2024-30.09.2024 - 52-х фондів. **У трьох фондах, дані яких відсутні на 31.12.2023 й далі, сукупні пенсійні внески на 30.09.2023 дорівнювали 23.9 млн грн (1.3% від усіх).</t>
  </si>
  <si>
    <t>* За даними 48 фондів за 3 кв. 2020, 54-х фондів - 4 кв. 2020, 55-ти фондів - 1 кв. 2021, за 2 кв. 2021-3 кв. 2023 - 57-ми фондів (окрім 1 кв. 2023 - 56-ти фондів), за 4 кв. 2023-1 кв. 2024 - 54-х фондів, 2-3 кв. 2024 - 52-х фондів.</t>
  </si>
  <si>
    <t>* За даними 48 фондів станом на 30.09.2020, 54-х фондів - на 31.12.2020, 55-ти фондів - на 31.03.2021, на 30.06.2021-30.09.2023 - 57-ми фондів (окрім 31.03.2023 - 56-ти фондів), на 31.12.2023-31.03.2024 - 54-х фондів, 30.06.2024-30.09.2024 - 52-х фондів. **У трьох фондах, дані яких відсутні на 31.12.2023 й далі, сукупні пенсійні виплати на 30.09.2023 дорівнювали 11.5 млн грн (1.6% від усіх).</t>
  </si>
  <si>
    <t>* За даними 48 фондів станом на 30.09.2020, 54-х фондів - на 31.12.2020, 55-ти фондів - на 31.03.2021, на 30.06.2021-30.09.2023 - 57-ми фондів (окрім 31.03.2023 - 56-ти фондів), на 31.12.2023-31.03.2024 - 54-х фондів, 30.06.2024-30.09.2024 - 52-х фондів. **У трьох фондах, дані яких відсутні на 31.12.2023 й далі, сукупна ЧВА на 30.09.2023 дорівнювала 23.1 млн грн (0.8% від загальної), сукупний прибуток від інвестування пенсійних активів - 10.7 млн грн (0.6% від загального).</t>
  </si>
  <si>
    <t>* Активи НПФ в управлінні КУА, за даними звітів АНПФ щодо НПФ в адмініструванні (станом на 31.12.2021-30.09.2023 - для 57-ми фондів, на 31.12.2023-31.03.2024 - 54-х фондів, 30.06.2024-30.09.2024 - 52-х фондів. Три фонди, дані яких відсутні на 31.12.2023 й пізніше, на 30.09.2023 мали 0.9% активів усіх НПФ, крім КНПФ НБУ).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</si>
</sst>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_₴_-;\-* #,##0.00_₴_-;_-* &quot;-&quot;??_₴_-;_-@_-"/>
    <numFmt numFmtId="165" formatCode="_(* #,##0.00_);_(* \(#,##0.00\);_(* &quot;-&quot;??_);_(@_)"/>
    <numFmt numFmtId="166" formatCode="0.0%"/>
    <numFmt numFmtId="167" formatCode="0.0"/>
    <numFmt numFmtId="168" formatCode="&quot;$&quot;#,##0_);[Red]\(&quot;$&quot;#,##0\)"/>
    <numFmt numFmtId="169" formatCode="#,##0.0"/>
    <numFmt numFmtId="170" formatCode="_-* #,##0_₴_-;\-* #,##0_₴_-;_-* &quot;-&quot;??_₴_-;_-@_-"/>
    <numFmt numFmtId="171" formatCode="#,##0_ ;\-#,##0\ "/>
    <numFmt numFmtId="172" formatCode="_-* #,##0.0_₴_-;\-* #,##0.0_₴_-;_-* &quot;-&quot;??_₴_-;_-@_-"/>
    <numFmt numFmtId="173" formatCode="_-* #,##0.000_₴_-;\-* #,##0.000_₴_-;_-* &quot;-&quot;??_₴_-;_-@_-"/>
    <numFmt numFmtId="174" formatCode="_-* #,##0.0_₴_-;\-* #,##0.0_₴_-;_-* &quot;-&quot;?_₴_-;_-@_-"/>
  </numFmts>
  <fonts count="63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u/>
      <sz val="8"/>
      <color indexed="12"/>
      <name val="Arial"/>
      <family val="2"/>
      <charset val="204"/>
    </font>
    <font>
      <i/>
      <sz val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6"/>
      <color theme="0"/>
      <name val="Arial"/>
      <family val="2"/>
      <charset val="204"/>
    </font>
    <font>
      <i/>
      <sz val="9"/>
      <color theme="5" tint="-0.249977111117893"/>
      <name val="Arial"/>
      <family val="2"/>
      <charset val="204"/>
    </font>
    <font>
      <b/>
      <sz val="12"/>
      <color theme="0"/>
      <name val="Arial"/>
      <family val="2"/>
      <charset val="204"/>
    </font>
    <font>
      <b/>
      <sz val="12"/>
      <color theme="7" tint="-0.499984740745262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i/>
      <sz val="11"/>
      <color indexed="8"/>
      <name val="Arial"/>
      <family val="2"/>
      <charset val="204"/>
    </font>
    <font>
      <b/>
      <i/>
      <sz val="11"/>
      <name val="Arial"/>
      <family val="2"/>
      <charset val="204"/>
    </font>
    <font>
      <b/>
      <i/>
      <sz val="10"/>
      <name val="Arial"/>
      <family val="2"/>
      <charset val="204"/>
    </font>
    <font>
      <i/>
      <u/>
      <sz val="10"/>
      <color indexed="12"/>
      <name val="Arial"/>
      <family val="2"/>
      <charset val="204"/>
    </font>
    <font>
      <b/>
      <sz val="16"/>
      <color theme="7" tint="-0.499984740745262"/>
      <name val="Arial"/>
      <family val="2"/>
      <charset val="204"/>
    </font>
    <font>
      <i/>
      <sz val="12"/>
      <color indexed="8"/>
      <name val="Arial"/>
      <family val="2"/>
      <charset val="204"/>
    </font>
    <font>
      <sz val="10"/>
      <color rgb="FFFF0000"/>
      <name val="Arial"/>
      <family val="2"/>
      <charset val="204"/>
    </font>
    <font>
      <i/>
      <sz val="11"/>
      <color indexed="8"/>
      <name val="Arial"/>
      <family val="2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</fills>
  <borders count="1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/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/>
      <top style="thin">
        <color indexed="23"/>
      </top>
      <bottom style="dotted">
        <color indexed="23"/>
      </bottom>
      <diagonal/>
    </border>
    <border>
      <left style="thin">
        <color indexed="20"/>
      </left>
      <right/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medium">
        <color indexed="20"/>
      </top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medium">
        <color indexed="20"/>
      </bottom>
      <diagonal/>
    </border>
    <border>
      <left/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theme="0" tint="-0.24994659260841701"/>
      </left>
      <right/>
      <top style="medium">
        <color indexed="20"/>
      </top>
      <bottom/>
      <diagonal/>
    </border>
    <border>
      <left style="dotted">
        <color theme="0" tint="-0.24994659260841701"/>
      </left>
      <right/>
      <top/>
      <bottom style="medium">
        <color indexed="20"/>
      </bottom>
      <diagonal/>
    </border>
    <border>
      <left/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indexed="23"/>
      </left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theme="0" tint="-0.24994659260841701"/>
      </left>
      <right/>
      <top style="thin">
        <color indexed="20"/>
      </top>
      <bottom style="thin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theme="0" tint="-0.34998626667073579"/>
      </left>
      <right/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medium">
        <color rgb="FF002060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/>
      <right/>
      <top style="dotted">
        <color theme="0" tint="-0.34998626667073579"/>
      </top>
      <bottom style="medium">
        <color rgb="FF002060"/>
      </bottom>
      <diagonal/>
    </border>
    <border>
      <left/>
      <right/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/>
      <top/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/>
      <top/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/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 style="dotted">
        <color theme="0" tint="-0.34998626667073579"/>
      </right>
      <top/>
      <bottom/>
      <diagonal/>
    </border>
    <border>
      <left style="thin">
        <color rgb="FF002060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 style="thin">
        <color rgb="FF002060"/>
      </right>
      <top/>
      <bottom/>
      <diagonal/>
    </border>
    <border>
      <left/>
      <right/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/>
      <diagonal/>
    </border>
    <border>
      <left/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/>
      <top style="medium">
        <color rgb="FF002060"/>
      </top>
      <bottom/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/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/>
      <top/>
      <bottom style="medium">
        <color rgb="FF002060"/>
      </bottom>
      <diagonal/>
    </border>
    <border>
      <left style="thin">
        <color rgb="FF002060"/>
      </left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/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thin">
        <color rgb="FF002060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dotted">
        <color rgb="FF002060"/>
      </bottom>
      <diagonal/>
    </border>
    <border>
      <left style="dotted">
        <color indexed="23"/>
      </left>
      <right style="dotted">
        <color theme="0" tint="-0.24994659260841701"/>
      </right>
      <top style="medium">
        <color indexed="20"/>
      </top>
      <bottom/>
      <diagonal/>
    </border>
    <border>
      <left style="dotted">
        <color indexed="23"/>
      </left>
      <right style="dotted">
        <color theme="0" tint="-0.24994659260841701"/>
      </right>
      <top/>
      <bottom style="medium">
        <color indexed="20"/>
      </bottom>
      <diagonal/>
    </border>
    <border>
      <left/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/>
      <top style="medium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/>
      <top style="dotted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medium">
        <color indexed="2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indexed="23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indexed="23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indexed="2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indexed="20"/>
      </bottom>
      <diagonal/>
    </border>
    <border>
      <left/>
      <right style="dotted">
        <color theme="0" tint="-0.34998626667073579"/>
      </right>
      <top style="thin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thin">
        <color rgb="FF002060"/>
      </top>
      <bottom style="dotted">
        <color theme="0" tint="-0.34998626667073579"/>
      </bottom>
      <diagonal/>
    </border>
    <border>
      <left style="thin">
        <color rgb="FF002060"/>
      </left>
      <right/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/>
      <diagonal/>
    </border>
    <border>
      <left style="dotted">
        <color theme="0" tint="-0.34998626667073579"/>
      </left>
      <right/>
      <top/>
      <bottom style="thin">
        <color rgb="FF00206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/>
      <right style="dotted">
        <color theme="0" tint="-0.34998626667073579"/>
      </right>
      <top/>
      <bottom style="thin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thin">
        <color rgb="FF00206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theme="0" tint="-0.34998626667073579"/>
      </bottom>
      <diagonal/>
    </border>
  </borders>
  <cellStyleXfs count="102">
    <xf numFmtId="0" fontId="0" fillId="0" borderId="0"/>
    <xf numFmtId="49" fontId="14" fillId="0" borderId="0">
      <alignment horizontal="centerContinuous" vertical="top" wrapText="1"/>
    </xf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3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2" fillId="7" borderId="1" applyNumberFormat="0" applyAlignment="0" applyProtection="0"/>
    <xf numFmtId="0" fontId="23" fillId="20" borderId="2" applyNumberFormat="0" applyAlignment="0" applyProtection="0"/>
    <xf numFmtId="0" fontId="24" fillId="20" borderId="1" applyNumberFormat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14" fillId="0" borderId="3">
      <alignment horizontal="centerContinuous" vertical="top" wrapText="1"/>
    </xf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7" applyNumberFormat="0" applyFill="0" applyAlignment="0" applyProtection="0"/>
    <xf numFmtId="0" fontId="29" fillId="21" borderId="8" applyNumberFormat="0" applyAlignment="0" applyProtection="0"/>
    <xf numFmtId="0" fontId="30" fillId="0" borderId="0" applyNumberFormat="0" applyFill="0" applyBorder="0" applyAlignment="0" applyProtection="0"/>
    <xf numFmtId="0" fontId="31" fillId="22" borderId="0" applyNumberFormat="0" applyBorder="0" applyAlignment="0" applyProtection="0"/>
    <xf numFmtId="0" fontId="10" fillId="0" borderId="0"/>
    <xf numFmtId="0" fontId="7" fillId="0" borderId="0"/>
    <xf numFmtId="0" fontId="7" fillId="0" borderId="0"/>
    <xf numFmtId="0" fontId="11" fillId="0" borderId="0"/>
    <xf numFmtId="0" fontId="42" fillId="0" borderId="0"/>
    <xf numFmtId="0" fontId="7" fillId="0" borderId="0"/>
    <xf numFmtId="0" fontId="11" fillId="0" borderId="0"/>
    <xf numFmtId="0" fontId="7" fillId="0" borderId="0"/>
    <xf numFmtId="0" fontId="9" fillId="0" borderId="0"/>
    <xf numFmtId="0" fontId="9" fillId="0" borderId="0"/>
    <xf numFmtId="0" fontId="38" fillId="0" borderId="0"/>
    <xf numFmtId="0" fontId="20" fillId="0" borderId="0"/>
    <xf numFmtId="0" fontId="42" fillId="0" borderId="0"/>
    <xf numFmtId="0" fontId="7" fillId="0" borderId="0"/>
    <xf numFmtId="0" fontId="7" fillId="0" borderId="0"/>
    <xf numFmtId="0" fontId="32" fillId="3" borderId="0" applyNumberFormat="0" applyBorder="0" applyAlignment="0" applyProtection="0"/>
    <xf numFmtId="0" fontId="33" fillId="0" borderId="0" applyNumberFormat="0" applyFill="0" applyBorder="0" applyAlignment="0" applyProtection="0"/>
    <xf numFmtId="0" fontId="7" fillId="23" borderId="9" applyNumberFormat="0" applyFont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4" fillId="0" borderId="10" applyNumberFormat="0" applyFill="0" applyAlignment="0" applyProtection="0"/>
    <xf numFmtId="0" fontId="35" fillId="0" borderId="0" applyNumberFormat="0" applyFill="0" applyBorder="0" applyAlignment="0" applyProtection="0"/>
    <xf numFmtId="38" fontId="15" fillId="0" borderId="0" applyFont="0" applyFill="0" applyBorder="0" applyAlignment="0" applyProtection="0"/>
    <xf numFmtId="40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36" fillId="4" borderId="0" applyNumberFormat="0" applyBorder="0" applyAlignment="0" applyProtection="0"/>
    <xf numFmtId="49" fontId="14" fillId="0" borderId="11">
      <alignment horizontal="center" vertical="center" wrapText="1"/>
    </xf>
    <xf numFmtId="0" fontId="4" fillId="0" borderId="0"/>
    <xf numFmtId="0" fontId="5" fillId="0" borderId="0"/>
    <xf numFmtId="9" fontId="5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45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</cellStyleXfs>
  <cellXfs count="384">
    <xf numFmtId="0" fontId="0" fillId="0" borderId="0" xfId="0"/>
    <xf numFmtId="0" fontId="7" fillId="0" borderId="0" xfId="57" applyFont="1" applyAlignment="1">
      <alignment vertical="center"/>
    </xf>
    <xf numFmtId="3" fontId="7" fillId="0" borderId="0" xfId="57" applyNumberFormat="1" applyFont="1" applyAlignment="1">
      <alignment vertical="center"/>
    </xf>
    <xf numFmtId="0" fontId="16" fillId="0" borderId="0" xfId="57" applyFont="1" applyAlignment="1">
      <alignment vertical="center"/>
    </xf>
    <xf numFmtId="0" fontId="7" fillId="0" borderId="0" xfId="57" applyFont="1" applyBorder="1" applyAlignment="1">
      <alignment vertical="center"/>
    </xf>
    <xf numFmtId="14" fontId="8" fillId="0" borderId="0" xfId="57" applyNumberFormat="1" applyFont="1" applyAlignment="1">
      <alignment horizontal="left"/>
    </xf>
    <xf numFmtId="0" fontId="19" fillId="0" borderId="0" xfId="57" applyFont="1" applyAlignment="1">
      <alignment horizontal="left" vertical="center"/>
    </xf>
    <xf numFmtId="166" fontId="16" fillId="0" borderId="0" xfId="57" applyNumberFormat="1" applyFont="1" applyAlignment="1">
      <alignment vertical="center"/>
    </xf>
    <xf numFmtId="0" fontId="8" fillId="0" borderId="0" xfId="57" applyFont="1" applyAlignment="1">
      <alignment vertical="center"/>
    </xf>
    <xf numFmtId="0" fontId="13" fillId="0" borderId="0" xfId="57" applyFont="1" applyFill="1" applyAlignment="1">
      <alignment horizontal="left" vertical="center"/>
    </xf>
    <xf numFmtId="0" fontId="19" fillId="0" borderId="0" xfId="57" applyFont="1" applyFill="1" applyAlignment="1">
      <alignment horizontal="left" vertical="center"/>
    </xf>
    <xf numFmtId="0" fontId="8" fillId="0" borderId="16" xfId="57" applyFont="1" applyBorder="1" applyAlignment="1">
      <alignment horizontal="center" vertical="center" wrapText="1"/>
    </xf>
    <xf numFmtId="14" fontId="8" fillId="0" borderId="17" xfId="57" applyNumberFormat="1" applyFont="1" applyBorder="1" applyAlignment="1">
      <alignment horizontal="center" vertical="center" wrapText="1"/>
    </xf>
    <xf numFmtId="14" fontId="8" fillId="0" borderId="18" xfId="57" applyNumberFormat="1" applyFont="1" applyBorder="1" applyAlignment="1">
      <alignment horizontal="center" vertical="center" wrapText="1"/>
    </xf>
    <xf numFmtId="169" fontId="7" fillId="0" borderId="15" xfId="57" applyNumberFormat="1" applyFont="1" applyBorder="1" applyAlignment="1">
      <alignment vertical="center"/>
    </xf>
    <xf numFmtId="169" fontId="8" fillId="0" borderId="22" xfId="57" applyNumberFormat="1" applyFont="1" applyBorder="1" applyAlignment="1">
      <alignment vertical="center"/>
    </xf>
    <xf numFmtId="0" fontId="7" fillId="0" borderId="12" xfId="57" applyFont="1" applyBorder="1" applyAlignment="1">
      <alignment horizontal="left" vertical="center" wrapText="1"/>
    </xf>
    <xf numFmtId="0" fontId="7" fillId="0" borderId="13" xfId="57" applyFont="1" applyBorder="1" applyAlignment="1">
      <alignment horizontal="left" vertical="center" wrapText="1"/>
    </xf>
    <xf numFmtId="0" fontId="16" fillId="0" borderId="19" xfId="57" applyFont="1" applyBorder="1" applyAlignment="1">
      <alignment horizontal="left" vertical="center" wrapText="1"/>
    </xf>
    <xf numFmtId="166" fontId="7" fillId="0" borderId="14" xfId="57" applyNumberFormat="1" applyFont="1" applyBorder="1" applyAlignment="1">
      <alignment vertical="center"/>
    </xf>
    <xf numFmtId="169" fontId="7" fillId="0" borderId="43" xfId="57" applyNumberFormat="1" applyFont="1" applyFill="1" applyBorder="1" applyAlignment="1">
      <alignment horizontal="right" vertical="center"/>
    </xf>
    <xf numFmtId="169" fontId="19" fillId="0" borderId="40" xfId="57" applyNumberFormat="1" applyFont="1" applyFill="1" applyBorder="1" applyAlignment="1">
      <alignment horizontal="right" vertical="center"/>
    </xf>
    <xf numFmtId="0" fontId="39" fillId="0" borderId="0" xfId="57" applyFont="1" applyBorder="1" applyAlignment="1">
      <alignment vertical="center"/>
    </xf>
    <xf numFmtId="14" fontId="8" fillId="0" borderId="27" xfId="57" applyNumberFormat="1" applyFont="1" applyBorder="1" applyAlignment="1">
      <alignment horizontal="center" vertical="center" wrapText="1"/>
    </xf>
    <xf numFmtId="14" fontId="8" fillId="0" borderId="28" xfId="57" applyNumberFormat="1" applyFont="1" applyBorder="1" applyAlignment="1">
      <alignment horizontal="center" vertical="center" wrapText="1"/>
    </xf>
    <xf numFmtId="169" fontId="7" fillId="0" borderId="14" xfId="57" applyNumberFormat="1" applyFont="1" applyBorder="1" applyAlignment="1">
      <alignment vertical="center"/>
    </xf>
    <xf numFmtId="166" fontId="7" fillId="0" borderId="30" xfId="57" applyNumberFormat="1" applyFont="1" applyBorder="1" applyAlignment="1">
      <alignment vertical="center"/>
    </xf>
    <xf numFmtId="0" fontId="19" fillId="0" borderId="19" xfId="57" applyFont="1" applyBorder="1" applyAlignment="1">
      <alignment horizontal="left" vertical="center" wrapText="1"/>
    </xf>
    <xf numFmtId="169" fontId="19" fillId="0" borderId="20" xfId="57" applyNumberFormat="1" applyFont="1" applyBorder="1" applyAlignment="1">
      <alignment vertical="center"/>
    </xf>
    <xf numFmtId="169" fontId="19" fillId="0" borderId="22" xfId="57" applyNumberFormat="1" applyFont="1" applyBorder="1" applyAlignment="1">
      <alignment vertical="center"/>
    </xf>
    <xf numFmtId="166" fontId="19" fillId="0" borderId="20" xfId="57" applyNumberFormat="1" applyFont="1" applyBorder="1" applyAlignment="1">
      <alignment vertical="center"/>
    </xf>
    <xf numFmtId="166" fontId="19" fillId="0" borderId="34" xfId="57" applyNumberFormat="1" applyFont="1" applyBorder="1" applyAlignment="1">
      <alignment vertical="center"/>
    </xf>
    <xf numFmtId="169" fontId="8" fillId="0" borderId="15" xfId="57" applyNumberFormat="1" applyFont="1" applyBorder="1" applyAlignment="1">
      <alignment vertical="center"/>
    </xf>
    <xf numFmtId="14" fontId="7" fillId="0" borderId="17" xfId="57" applyNumberFormat="1" applyFont="1" applyBorder="1" applyAlignment="1">
      <alignment horizontal="center" vertical="center" wrapText="1"/>
    </xf>
    <xf numFmtId="14" fontId="7" fillId="0" borderId="18" xfId="57" applyNumberFormat="1" applyFont="1" applyBorder="1" applyAlignment="1">
      <alignment horizontal="center" vertical="center" wrapText="1"/>
    </xf>
    <xf numFmtId="0" fontId="7" fillId="0" borderId="23" xfId="57" applyFont="1" applyBorder="1" applyAlignment="1">
      <alignment horizontal="left" vertical="center" wrapText="1"/>
    </xf>
    <xf numFmtId="0" fontId="7" fillId="0" borderId="24" xfId="57" applyFont="1" applyBorder="1" applyAlignment="1">
      <alignment horizontal="left" vertical="center" wrapText="1"/>
    </xf>
    <xf numFmtId="0" fontId="8" fillId="0" borderId="19" xfId="57" applyFont="1" applyBorder="1" applyAlignment="1">
      <alignment horizontal="left" vertical="center" wrapText="1"/>
    </xf>
    <xf numFmtId="14" fontId="8" fillId="0" borderId="44" xfId="57" applyNumberFormat="1" applyFont="1" applyBorder="1" applyAlignment="1">
      <alignment horizontal="center" vertical="center" wrapText="1"/>
    </xf>
    <xf numFmtId="169" fontId="8" fillId="0" borderId="20" xfId="57" applyNumberFormat="1" applyFont="1" applyBorder="1" applyAlignment="1">
      <alignment vertical="center"/>
    </xf>
    <xf numFmtId="167" fontId="7" fillId="0" borderId="0" xfId="57" applyNumberFormat="1" applyFont="1" applyAlignment="1">
      <alignment vertical="center"/>
    </xf>
    <xf numFmtId="169" fontId="16" fillId="0" borderId="20" xfId="57" applyNumberFormat="1" applyFont="1" applyBorder="1" applyAlignment="1">
      <alignment vertical="center"/>
    </xf>
    <xf numFmtId="14" fontId="7" fillId="0" borderId="45" xfId="57" applyNumberFormat="1" applyFont="1" applyBorder="1" applyAlignment="1">
      <alignment horizontal="center" vertical="center" wrapText="1"/>
    </xf>
    <xf numFmtId="0" fontId="7" fillId="0" borderId="0" xfId="57" applyFont="1" applyFill="1" applyAlignment="1">
      <alignment horizontal="left" vertical="center"/>
    </xf>
    <xf numFmtId="0" fontId="19" fillId="0" borderId="0" xfId="57" applyFont="1" applyFill="1" applyAlignment="1">
      <alignment horizontal="right" vertical="center"/>
    </xf>
    <xf numFmtId="0" fontId="16" fillId="0" borderId="0" xfId="57" applyFont="1" applyAlignment="1">
      <alignment horizontal="center" vertical="center"/>
    </xf>
    <xf numFmtId="166" fontId="7" fillId="0" borderId="0" xfId="86" applyNumberFormat="1" applyFont="1" applyAlignment="1">
      <alignment vertical="center"/>
    </xf>
    <xf numFmtId="166" fontId="8" fillId="0" borderId="0" xfId="86" applyNumberFormat="1" applyFont="1" applyAlignment="1">
      <alignment vertical="center"/>
    </xf>
    <xf numFmtId="0" fontId="46" fillId="0" borderId="0" xfId="31" applyFont="1" applyBorder="1" applyAlignment="1" applyProtection="1">
      <alignment vertical="center" wrapText="1"/>
    </xf>
    <xf numFmtId="0" fontId="48" fillId="0" borderId="0" xfId="57" applyFont="1" applyAlignment="1">
      <alignment horizontal="right" vertical="center"/>
    </xf>
    <xf numFmtId="0" fontId="48" fillId="0" borderId="0" xfId="57" applyFont="1" applyAlignment="1">
      <alignment vertical="center"/>
    </xf>
    <xf numFmtId="0" fontId="48" fillId="0" borderId="0" xfId="57" applyFont="1" applyBorder="1" applyAlignment="1">
      <alignment vertical="center"/>
    </xf>
    <xf numFmtId="169" fontId="7" fillId="0" borderId="29" xfId="57" applyNumberFormat="1" applyFont="1" applyBorder="1" applyAlignment="1">
      <alignment vertical="center"/>
    </xf>
    <xf numFmtId="169" fontId="19" fillId="0" borderId="33" xfId="57" applyNumberFormat="1" applyFont="1" applyBorder="1" applyAlignment="1">
      <alignment vertical="center"/>
    </xf>
    <xf numFmtId="166" fontId="16" fillId="0" borderId="0" xfId="57" applyNumberFormat="1" applyFont="1" applyBorder="1" applyAlignment="1">
      <alignment vertical="center"/>
    </xf>
    <xf numFmtId="0" fontId="44" fillId="0" borderId="47" xfId="73" applyFont="1" applyBorder="1" applyAlignment="1">
      <alignment horizontal="center" vertical="center" wrapText="1"/>
    </xf>
    <xf numFmtId="0" fontId="7" fillId="0" borderId="48" xfId="73" applyFont="1" applyBorder="1" applyAlignment="1">
      <alignment horizontal="center" vertical="center" wrapText="1"/>
    </xf>
    <xf numFmtId="0" fontId="7" fillId="0" borderId="49" xfId="73" applyFont="1" applyBorder="1" applyAlignment="1">
      <alignment horizontal="center" vertical="center" wrapText="1"/>
    </xf>
    <xf numFmtId="0" fontId="7" fillId="0" borderId="50" xfId="73" applyFont="1" applyBorder="1" applyAlignment="1">
      <alignment horizontal="center" vertical="center" wrapText="1"/>
    </xf>
    <xf numFmtId="0" fontId="7" fillId="0" borderId="51" xfId="73" applyFont="1" applyBorder="1" applyAlignment="1">
      <alignment horizontal="center" vertical="center" wrapText="1"/>
    </xf>
    <xf numFmtId="0" fontId="7" fillId="0" borderId="47" xfId="73" applyFont="1" applyBorder="1" applyAlignment="1">
      <alignment horizontal="center" vertical="center" wrapText="1"/>
    </xf>
    <xf numFmtId="0" fontId="5" fillId="0" borderId="0" xfId="73"/>
    <xf numFmtId="0" fontId="5" fillId="0" borderId="0" xfId="73" applyBorder="1"/>
    <xf numFmtId="0" fontId="47" fillId="0" borderId="0" xfId="73" applyFont="1"/>
    <xf numFmtId="2" fontId="5" fillId="0" borderId="0" xfId="73" applyNumberFormat="1"/>
    <xf numFmtId="0" fontId="44" fillId="0" borderId="49" xfId="73" applyFont="1" applyBorder="1" applyAlignment="1">
      <alignment horizontal="center" vertical="center" wrapText="1"/>
    </xf>
    <xf numFmtId="14" fontId="8" fillId="0" borderId="53" xfId="73" applyNumberFormat="1" applyFont="1" applyBorder="1" applyAlignment="1">
      <alignment horizontal="center" vertical="center"/>
    </xf>
    <xf numFmtId="170" fontId="44" fillId="0" borderId="54" xfId="81" applyNumberFormat="1" applyFont="1" applyBorder="1" applyAlignment="1">
      <alignment vertical="center"/>
    </xf>
    <xf numFmtId="170" fontId="0" fillId="0" borderId="54" xfId="81" applyNumberFormat="1" applyFont="1" applyBorder="1" applyAlignment="1">
      <alignment vertical="center"/>
    </xf>
    <xf numFmtId="170" fontId="0" fillId="0" borderId="55" xfId="81" applyNumberFormat="1" applyFont="1" applyBorder="1" applyAlignment="1">
      <alignment vertical="center"/>
    </xf>
    <xf numFmtId="0" fontId="44" fillId="0" borderId="59" xfId="73" applyFont="1" applyBorder="1" applyAlignment="1">
      <alignment horizontal="center" vertical="center" wrapText="1"/>
    </xf>
    <xf numFmtId="14" fontId="8" fillId="0" borderId="61" xfId="73" applyNumberFormat="1" applyFont="1" applyBorder="1" applyAlignment="1">
      <alignment horizontal="center" vertical="center"/>
    </xf>
    <xf numFmtId="14" fontId="8" fillId="0" borderId="62" xfId="73" applyNumberFormat="1" applyFont="1" applyBorder="1" applyAlignment="1">
      <alignment horizontal="center" vertical="center"/>
    </xf>
    <xf numFmtId="0" fontId="8" fillId="0" borderId="51" xfId="73" applyFont="1" applyBorder="1" applyAlignment="1">
      <alignment horizontal="center" vertical="center" wrapText="1"/>
    </xf>
    <xf numFmtId="0" fontId="8" fillId="0" borderId="52" xfId="73" applyFont="1" applyBorder="1" applyAlignment="1">
      <alignment horizontal="center" vertical="center" wrapText="1"/>
    </xf>
    <xf numFmtId="14" fontId="18" fillId="0" borderId="0" xfId="73" applyNumberFormat="1" applyFont="1" applyBorder="1" applyAlignment="1">
      <alignment vertical="center" wrapText="1"/>
    </xf>
    <xf numFmtId="0" fontId="44" fillId="0" borderId="50" xfId="73" applyFont="1" applyBorder="1" applyAlignment="1">
      <alignment horizontal="center" vertical="center" wrapText="1"/>
    </xf>
    <xf numFmtId="14" fontId="8" fillId="0" borderId="76" xfId="73" applyNumberFormat="1" applyFont="1" applyBorder="1" applyAlignment="1">
      <alignment horizontal="center" vertical="center"/>
    </xf>
    <xf numFmtId="170" fontId="5" fillId="0" borderId="54" xfId="81" applyNumberFormat="1" applyFont="1" applyFill="1" applyBorder="1" applyAlignment="1">
      <alignment horizontal="right" vertical="center"/>
    </xf>
    <xf numFmtId="170" fontId="5" fillId="0" borderId="55" xfId="81" applyNumberFormat="1" applyFont="1" applyFill="1" applyBorder="1" applyAlignment="1">
      <alignment horizontal="right" vertical="center"/>
    </xf>
    <xf numFmtId="172" fontId="5" fillId="0" borderId="0" xfId="73" applyNumberFormat="1"/>
    <xf numFmtId="10" fontId="5" fillId="0" borderId="0" xfId="86" applyNumberFormat="1" applyFont="1"/>
    <xf numFmtId="170" fontId="44" fillId="0" borderId="54" xfId="81" applyNumberFormat="1" applyFont="1" applyBorder="1" applyAlignment="1">
      <alignment horizontal="right" vertical="center"/>
    </xf>
    <xf numFmtId="166" fontId="8" fillId="0" borderId="0" xfId="86" applyNumberFormat="1" applyFont="1" applyFill="1" applyAlignment="1">
      <alignment horizontal="right" vertical="center"/>
    </xf>
    <xf numFmtId="170" fontId="0" fillId="0" borderId="73" xfId="81" applyNumberFormat="1" applyFont="1" applyFill="1" applyBorder="1" applyAlignment="1">
      <alignment horizontal="right" vertical="center" indent="1"/>
    </xf>
    <xf numFmtId="171" fontId="0" fillId="0" borderId="73" xfId="81" applyNumberFormat="1" applyFont="1" applyFill="1" applyBorder="1" applyAlignment="1">
      <alignment horizontal="right" vertical="center" indent="1"/>
    </xf>
    <xf numFmtId="0" fontId="44" fillId="0" borderId="0" xfId="73" applyFont="1" applyFill="1" applyBorder="1" applyAlignment="1">
      <alignment vertical="center" wrapText="1"/>
    </xf>
    <xf numFmtId="0" fontId="5" fillId="0" borderId="0" xfId="73" applyFill="1" applyBorder="1"/>
    <xf numFmtId="172" fontId="53" fillId="0" borderId="0" xfId="81" applyNumberFormat="1" applyFont="1" applyFill="1" applyBorder="1" applyAlignment="1">
      <alignment vertical="center"/>
    </xf>
    <xf numFmtId="14" fontId="8" fillId="0" borderId="0" xfId="73" applyNumberFormat="1" applyFont="1" applyBorder="1" applyAlignment="1">
      <alignment horizontal="center" vertical="center"/>
    </xf>
    <xf numFmtId="14" fontId="8" fillId="0" borderId="75" xfId="73" applyNumberFormat="1" applyFont="1" applyBorder="1" applyAlignment="1">
      <alignment horizontal="center" vertical="center"/>
    </xf>
    <xf numFmtId="170" fontId="44" fillId="0" borderId="85" xfId="81" applyNumberFormat="1" applyFont="1" applyBorder="1" applyAlignment="1">
      <alignment vertical="center"/>
    </xf>
    <xf numFmtId="170" fontId="44" fillId="0" borderId="86" xfId="81" applyNumberFormat="1" applyFont="1" applyBorder="1" applyAlignment="1">
      <alignment vertical="center"/>
    </xf>
    <xf numFmtId="170" fontId="44" fillId="0" borderId="87" xfId="81" applyNumberFormat="1" applyFont="1" applyBorder="1" applyAlignment="1">
      <alignment vertical="center"/>
    </xf>
    <xf numFmtId="170" fontId="0" fillId="0" borderId="88" xfId="81" applyNumberFormat="1" applyFont="1" applyBorder="1" applyAlignment="1">
      <alignment vertical="center"/>
    </xf>
    <xf numFmtId="170" fontId="0" fillId="0" borderId="89" xfId="81" applyNumberFormat="1" applyFont="1" applyBorder="1" applyAlignment="1">
      <alignment vertical="center"/>
    </xf>
    <xf numFmtId="170" fontId="0" fillId="0" borderId="90" xfId="81" applyNumberFormat="1" applyFont="1" applyBorder="1" applyAlignment="1">
      <alignment vertical="center"/>
    </xf>
    <xf numFmtId="170" fontId="0" fillId="0" borderId="86" xfId="81" applyNumberFormat="1" applyFont="1" applyBorder="1" applyAlignment="1">
      <alignment vertical="center"/>
    </xf>
    <xf numFmtId="170" fontId="0" fillId="0" borderId="87" xfId="81" applyNumberFormat="1" applyFont="1" applyBorder="1" applyAlignment="1">
      <alignment vertical="center"/>
    </xf>
    <xf numFmtId="14" fontId="8" fillId="0" borderId="84" xfId="73" applyNumberFormat="1" applyFont="1" applyBorder="1" applyAlignment="1">
      <alignment horizontal="center" vertical="center"/>
    </xf>
    <xf numFmtId="170" fontId="44" fillId="0" borderId="97" xfId="81" applyNumberFormat="1" applyFont="1" applyBorder="1" applyAlignment="1">
      <alignment vertical="center"/>
    </xf>
    <xf numFmtId="170" fontId="44" fillId="0" borderId="98" xfId="81" applyNumberFormat="1" applyFont="1" applyBorder="1" applyAlignment="1">
      <alignment vertical="center"/>
    </xf>
    <xf numFmtId="170" fontId="44" fillId="0" borderId="99" xfId="81" applyNumberFormat="1" applyFont="1" applyBorder="1" applyAlignment="1">
      <alignment vertical="center"/>
    </xf>
    <xf numFmtId="170" fontId="0" fillId="0" borderId="100" xfId="81" applyNumberFormat="1" applyFont="1" applyBorder="1" applyAlignment="1">
      <alignment vertical="center"/>
    </xf>
    <xf numFmtId="170" fontId="0" fillId="0" borderId="101" xfId="81" applyNumberFormat="1" applyFont="1" applyBorder="1" applyAlignment="1">
      <alignment vertical="center"/>
    </xf>
    <xf numFmtId="170" fontId="0" fillId="0" borderId="102" xfId="81" applyNumberFormat="1" applyFont="1" applyBorder="1" applyAlignment="1">
      <alignment vertical="center"/>
    </xf>
    <xf numFmtId="170" fontId="0" fillId="0" borderId="98" xfId="81" applyNumberFormat="1" applyFont="1" applyBorder="1" applyAlignment="1">
      <alignment vertical="center"/>
    </xf>
    <xf numFmtId="170" fontId="0" fillId="0" borderId="99" xfId="81" applyNumberFormat="1" applyFont="1" applyBorder="1" applyAlignment="1">
      <alignment vertical="center"/>
    </xf>
    <xf numFmtId="172" fontId="44" fillId="0" borderId="91" xfId="81" applyNumberFormat="1" applyFont="1" applyBorder="1" applyAlignment="1">
      <alignment vertical="center"/>
    </xf>
    <xf numFmtId="14" fontId="8" fillId="0" borderId="106" xfId="73" applyNumberFormat="1" applyFont="1" applyBorder="1" applyAlignment="1">
      <alignment horizontal="center" vertical="center"/>
    </xf>
    <xf numFmtId="172" fontId="44" fillId="0" borderId="107" xfId="81" applyNumberFormat="1" applyFont="1" applyBorder="1" applyAlignment="1">
      <alignment vertical="center"/>
    </xf>
    <xf numFmtId="172" fontId="5" fillId="0" borderId="108" xfId="81" applyNumberFormat="1" applyFont="1" applyBorder="1" applyAlignment="1">
      <alignment vertical="center"/>
    </xf>
    <xf numFmtId="169" fontId="44" fillId="0" borderId="0" xfId="31" applyNumberFormat="1" applyFont="1" applyFill="1" applyBorder="1" applyAlignment="1" applyProtection="1">
      <alignment vertical="center" wrapText="1"/>
    </xf>
    <xf numFmtId="164" fontId="8" fillId="0" borderId="0" xfId="87" applyFont="1" applyAlignment="1">
      <alignment vertical="center"/>
    </xf>
    <xf numFmtId="166" fontId="7" fillId="0" borderId="0" xfId="86" applyNumberFormat="1" applyFont="1" applyAlignment="1">
      <alignment horizontal="left"/>
    </xf>
    <xf numFmtId="166" fontId="7" fillId="0" borderId="0" xfId="86" applyNumberFormat="1" applyFont="1" applyFill="1" applyAlignment="1">
      <alignment horizontal="right" vertical="center"/>
    </xf>
    <xf numFmtId="172" fontId="44" fillId="0" borderId="80" xfId="81" applyNumberFormat="1" applyFont="1" applyBorder="1" applyAlignment="1">
      <alignment vertical="center"/>
    </xf>
    <xf numFmtId="14" fontId="8" fillId="0" borderId="111" xfId="73" applyNumberFormat="1" applyFont="1" applyBorder="1" applyAlignment="1">
      <alignment horizontal="center" vertical="center"/>
    </xf>
    <xf numFmtId="172" fontId="44" fillId="0" borderId="97" xfId="81" applyNumberFormat="1" applyFont="1" applyBorder="1" applyAlignment="1">
      <alignment vertical="center"/>
    </xf>
    <xf numFmtId="172" fontId="5" fillId="0" borderId="98" xfId="81" applyNumberFormat="1" applyFont="1" applyBorder="1" applyAlignment="1">
      <alignment vertical="center"/>
    </xf>
    <xf numFmtId="172" fontId="5" fillId="0" borderId="84" xfId="81" applyNumberFormat="1" applyFont="1" applyBorder="1" applyAlignment="1">
      <alignment vertical="center"/>
    </xf>
    <xf numFmtId="0" fontId="7" fillId="0" borderId="52" xfId="73" applyFont="1" applyBorder="1" applyAlignment="1">
      <alignment horizontal="center" vertical="center" wrapText="1"/>
    </xf>
    <xf numFmtId="172" fontId="5" fillId="0" borderId="112" xfId="81" applyNumberFormat="1" applyFont="1" applyBorder="1" applyAlignment="1">
      <alignment vertical="center"/>
    </xf>
    <xf numFmtId="172" fontId="44" fillId="0" borderId="60" xfId="81" applyNumberFormat="1" applyFont="1" applyFill="1" applyBorder="1" applyAlignment="1">
      <alignment vertical="center"/>
    </xf>
    <xf numFmtId="172" fontId="44" fillId="0" borderId="63" xfId="81" applyNumberFormat="1" applyFont="1" applyBorder="1" applyAlignment="1">
      <alignment vertical="center"/>
    </xf>
    <xf numFmtId="172" fontId="0" fillId="0" borderId="64" xfId="81" applyNumberFormat="1" applyFont="1" applyBorder="1" applyAlignment="1">
      <alignment vertical="center"/>
    </xf>
    <xf numFmtId="172" fontId="0" fillId="0" borderId="54" xfId="81" applyNumberFormat="1" applyFont="1" applyBorder="1" applyAlignment="1">
      <alignment vertical="center"/>
    </xf>
    <xf numFmtId="172" fontId="0" fillId="0" borderId="55" xfId="81" applyNumberFormat="1" applyFont="1" applyBorder="1" applyAlignment="1">
      <alignment vertical="center"/>
    </xf>
    <xf numFmtId="172" fontId="0" fillId="0" borderId="82" xfId="81" applyNumberFormat="1" applyFont="1" applyBorder="1" applyAlignment="1">
      <alignment vertical="center"/>
    </xf>
    <xf numFmtId="172" fontId="0" fillId="0" borderId="68" xfId="81" applyNumberFormat="1" applyFont="1" applyBorder="1" applyAlignment="1">
      <alignment vertical="center"/>
    </xf>
    <xf numFmtId="172" fontId="0" fillId="0" borderId="69" xfId="81" applyNumberFormat="1" applyFont="1" applyBorder="1" applyAlignment="1">
      <alignment vertical="center"/>
    </xf>
    <xf numFmtId="164" fontId="5" fillId="0" borderId="0" xfId="73" applyNumberFormat="1"/>
    <xf numFmtId="173" fontId="5" fillId="0" borderId="0" xfId="73" applyNumberFormat="1"/>
    <xf numFmtId="172" fontId="0" fillId="0" borderId="65" xfId="81" applyNumberFormat="1" applyFont="1" applyBorder="1" applyAlignment="1">
      <alignment vertical="center"/>
    </xf>
    <xf numFmtId="172" fontId="0" fillId="0" borderId="53" xfId="81" applyNumberFormat="1" applyFont="1" applyBorder="1" applyAlignment="1">
      <alignment vertical="center"/>
    </xf>
    <xf numFmtId="172" fontId="0" fillId="0" borderId="83" xfId="81" applyNumberFormat="1" applyFont="1" applyBorder="1" applyAlignment="1">
      <alignment vertical="center"/>
    </xf>
    <xf numFmtId="172" fontId="0" fillId="0" borderId="81" xfId="81" applyNumberFormat="1" applyFont="1" applyBorder="1" applyAlignment="1">
      <alignment vertical="center"/>
    </xf>
    <xf numFmtId="172" fontId="44" fillId="0" borderId="53" xfId="81" applyNumberFormat="1" applyFont="1" applyBorder="1" applyAlignment="1">
      <alignment vertical="center"/>
    </xf>
    <xf numFmtId="172" fontId="44" fillId="0" borderId="55" xfId="81" applyNumberFormat="1" applyFont="1" applyBorder="1" applyAlignment="1">
      <alignment vertical="center"/>
    </xf>
    <xf numFmtId="172" fontId="44" fillId="0" borderId="81" xfId="81" applyNumberFormat="1" applyFont="1" applyBorder="1" applyAlignment="1">
      <alignment vertical="center"/>
    </xf>
    <xf numFmtId="172" fontId="44" fillId="0" borderId="69" xfId="81" applyNumberFormat="1" applyFont="1" applyBorder="1" applyAlignment="1">
      <alignment vertical="center"/>
    </xf>
    <xf numFmtId="172" fontId="44" fillId="0" borderId="60" xfId="81" applyNumberFormat="1" applyFont="1" applyBorder="1" applyAlignment="1">
      <alignment vertical="center"/>
    </xf>
    <xf numFmtId="172" fontId="44" fillId="0" borderId="56" xfId="81" applyNumberFormat="1" applyFont="1" applyBorder="1" applyAlignment="1">
      <alignment vertical="center"/>
    </xf>
    <xf numFmtId="172" fontId="44" fillId="0" borderId="58" xfId="81" applyNumberFormat="1" applyFont="1" applyBorder="1" applyAlignment="1">
      <alignment vertical="center"/>
    </xf>
    <xf numFmtId="14" fontId="8" fillId="0" borderId="114" xfId="73" applyNumberFormat="1" applyFont="1" applyBorder="1" applyAlignment="1">
      <alignment horizontal="center" vertical="center"/>
    </xf>
    <xf numFmtId="170" fontId="44" fillId="0" borderId="115" xfId="81" applyNumberFormat="1" applyFont="1" applyBorder="1" applyAlignment="1">
      <alignment horizontal="right" vertical="center"/>
    </xf>
    <xf numFmtId="170" fontId="5" fillId="0" borderId="115" xfId="81" applyNumberFormat="1" applyFont="1" applyFill="1" applyBorder="1" applyAlignment="1">
      <alignment horizontal="right" vertical="center"/>
    </xf>
    <xf numFmtId="170" fontId="5" fillId="0" borderId="116" xfId="81" applyNumberFormat="1" applyFont="1" applyFill="1" applyBorder="1" applyAlignment="1">
      <alignment horizontal="right" vertical="center"/>
    </xf>
    <xf numFmtId="172" fontId="0" fillId="0" borderId="115" xfId="81" applyNumberFormat="1" applyFont="1" applyBorder="1" applyAlignment="1">
      <alignment vertical="center"/>
    </xf>
    <xf numFmtId="172" fontId="0" fillId="0" borderId="116" xfId="81" applyNumberFormat="1" applyFont="1" applyBorder="1" applyAlignment="1">
      <alignment vertical="center"/>
    </xf>
    <xf numFmtId="169" fontId="7" fillId="0" borderId="119" xfId="57" applyNumberFormat="1" applyFont="1" applyBorder="1" applyAlignment="1">
      <alignment horizontal="right" vertical="center"/>
    </xf>
    <xf numFmtId="169" fontId="7" fillId="0" borderId="116" xfId="57" applyNumberFormat="1" applyFont="1" applyBorder="1" applyAlignment="1">
      <alignment horizontal="right" vertical="center"/>
    </xf>
    <xf numFmtId="169" fontId="16" fillId="0" borderId="122" xfId="57" applyNumberFormat="1" applyFont="1" applyBorder="1" applyAlignment="1">
      <alignment horizontal="right" vertical="center"/>
    </xf>
    <xf numFmtId="0" fontId="58" fillId="0" borderId="0" xfId="31" applyFont="1" applyBorder="1" applyAlignment="1" applyProtection="1">
      <alignment vertical="center" wrapText="1"/>
    </xf>
    <xf numFmtId="169" fontId="7" fillId="0" borderId="0" xfId="57" applyNumberFormat="1" applyFont="1" applyAlignment="1">
      <alignment vertical="center"/>
    </xf>
    <xf numFmtId="10" fontId="39" fillId="0" borderId="0" xfId="86" applyNumberFormat="1" applyFont="1" applyBorder="1" applyAlignment="1">
      <alignment vertical="center"/>
    </xf>
    <xf numFmtId="170" fontId="44" fillId="0" borderId="115" xfId="81" applyNumberFormat="1" applyFont="1" applyBorder="1" applyAlignment="1">
      <alignment vertical="center"/>
    </xf>
    <xf numFmtId="170" fontId="0" fillId="0" borderId="115" xfId="81" applyNumberFormat="1" applyFont="1" applyBorder="1" applyAlignment="1">
      <alignment vertical="center"/>
    </xf>
    <xf numFmtId="170" fontId="0" fillId="0" borderId="116" xfId="81" applyNumberFormat="1" applyFont="1" applyBorder="1" applyAlignment="1">
      <alignment vertical="center"/>
    </xf>
    <xf numFmtId="171" fontId="0" fillId="0" borderId="54" xfId="81" applyNumberFormat="1" applyFont="1" applyBorder="1" applyAlignment="1">
      <alignment horizontal="right" vertical="center" indent="1"/>
    </xf>
    <xf numFmtId="171" fontId="0" fillId="0" borderId="115" xfId="81" applyNumberFormat="1" applyFont="1" applyBorder="1" applyAlignment="1">
      <alignment horizontal="right" vertical="center" indent="1"/>
    </xf>
    <xf numFmtId="14" fontId="8" fillId="0" borderId="123" xfId="73" applyNumberFormat="1" applyFont="1" applyBorder="1" applyAlignment="1">
      <alignment horizontal="center" vertical="center"/>
    </xf>
    <xf numFmtId="170" fontId="44" fillId="0" borderId="124" xfId="81" applyNumberFormat="1" applyFont="1" applyBorder="1" applyAlignment="1">
      <alignment vertical="center"/>
    </xf>
    <xf numFmtId="170" fontId="5" fillId="0" borderId="124" xfId="81" applyNumberFormat="1" applyFont="1" applyBorder="1" applyAlignment="1">
      <alignment horizontal="right" vertical="center"/>
    </xf>
    <xf numFmtId="170" fontId="5" fillId="0" borderId="125" xfId="81" applyNumberFormat="1" applyFont="1" applyBorder="1" applyAlignment="1">
      <alignment horizontal="right" vertical="center"/>
    </xf>
    <xf numFmtId="170" fontId="5" fillId="0" borderId="115" xfId="81" applyNumberFormat="1" applyFont="1" applyBorder="1" applyAlignment="1">
      <alignment horizontal="right" vertical="center"/>
    </xf>
    <xf numFmtId="170" fontId="5" fillId="0" borderId="116" xfId="81" applyNumberFormat="1" applyFont="1" applyBorder="1" applyAlignment="1">
      <alignment horizontal="right" vertical="center"/>
    </xf>
    <xf numFmtId="14" fontId="8" fillId="0" borderId="105" xfId="73" applyNumberFormat="1" applyFont="1" applyBorder="1" applyAlignment="1">
      <alignment horizontal="center" vertical="center"/>
    </xf>
    <xf numFmtId="14" fontId="8" fillId="0" borderId="72" xfId="73" applyNumberFormat="1" applyFont="1" applyFill="1" applyBorder="1" applyAlignment="1">
      <alignment horizontal="center" vertical="center"/>
    </xf>
    <xf numFmtId="14" fontId="8" fillId="0" borderId="61" xfId="73" applyNumberFormat="1" applyFont="1" applyFill="1" applyBorder="1" applyAlignment="1">
      <alignment horizontal="center" vertical="center"/>
    </xf>
    <xf numFmtId="169" fontId="7" fillId="0" borderId="25" xfId="57" applyNumberFormat="1" applyFont="1" applyFill="1" applyBorder="1" applyAlignment="1">
      <alignment vertical="center"/>
    </xf>
    <xf numFmtId="169" fontId="44" fillId="0" borderId="37" xfId="57" applyNumberFormat="1" applyFont="1" applyFill="1" applyBorder="1" applyAlignment="1">
      <alignment vertical="center"/>
    </xf>
    <xf numFmtId="169" fontId="44" fillId="0" borderId="15" xfId="57" applyNumberFormat="1" applyFont="1" applyFill="1" applyBorder="1" applyAlignment="1">
      <alignment vertical="center"/>
    </xf>
    <xf numFmtId="169" fontId="44" fillId="0" borderId="26" xfId="57" applyNumberFormat="1" applyFont="1" applyFill="1" applyBorder="1" applyAlignment="1">
      <alignment vertical="center"/>
    </xf>
    <xf numFmtId="10" fontId="8" fillId="0" borderId="0" xfId="86" applyNumberFormat="1" applyFont="1" applyFill="1" applyAlignment="1">
      <alignment horizontal="right" vertical="center"/>
    </xf>
    <xf numFmtId="164" fontId="7" fillId="0" borderId="0" xfId="87" applyFont="1" applyAlignment="1">
      <alignment vertical="center"/>
    </xf>
    <xf numFmtId="10" fontId="7" fillId="0" borderId="0" xfId="86" applyNumberFormat="1" applyFont="1" applyFill="1" applyAlignment="1">
      <alignment horizontal="right" vertical="center"/>
    </xf>
    <xf numFmtId="166" fontId="57" fillId="0" borderId="0" xfId="74" applyNumberFormat="1" applyFont="1" applyBorder="1" applyAlignment="1">
      <alignment vertical="center"/>
    </xf>
    <xf numFmtId="166" fontId="17" fillId="0" borderId="0" xfId="74" applyNumberFormat="1" applyFont="1" applyBorder="1" applyAlignment="1">
      <alignment vertical="center"/>
    </xf>
    <xf numFmtId="0" fontId="7" fillId="0" borderId="12" xfId="57" applyFont="1" applyFill="1" applyBorder="1" applyAlignment="1">
      <alignment horizontal="left" vertical="center" wrapText="1"/>
    </xf>
    <xf numFmtId="166" fontId="7" fillId="0" borderId="46" xfId="63" applyNumberFormat="1" applyFont="1" applyFill="1" applyBorder="1" applyAlignment="1">
      <alignment horizontal="right"/>
    </xf>
    <xf numFmtId="0" fontId="7" fillId="0" borderId="0" xfId="57" applyFont="1" applyFill="1" applyAlignment="1">
      <alignment vertical="center"/>
    </xf>
    <xf numFmtId="0" fontId="7" fillId="0" borderId="13" xfId="57" applyFont="1" applyFill="1" applyBorder="1" applyAlignment="1">
      <alignment horizontal="left" vertical="center" wrapText="1"/>
    </xf>
    <xf numFmtId="166" fontId="7" fillId="0" borderId="15" xfId="63" applyNumberFormat="1" applyFont="1" applyFill="1" applyBorder="1" applyAlignment="1">
      <alignment horizontal="right"/>
    </xf>
    <xf numFmtId="0" fontId="16" fillId="0" borderId="19" xfId="57" applyFont="1" applyFill="1" applyBorder="1" applyAlignment="1">
      <alignment horizontal="left" vertical="center" wrapText="1"/>
    </xf>
    <xf numFmtId="166" fontId="16" fillId="0" borderId="22" xfId="63" applyNumberFormat="1" applyFont="1" applyFill="1" applyBorder="1" applyAlignment="1">
      <alignment horizontal="right"/>
    </xf>
    <xf numFmtId="0" fontId="7" fillId="0" borderId="0" xfId="57" applyFont="1" applyFill="1" applyBorder="1" applyAlignment="1">
      <alignment vertical="center"/>
    </xf>
    <xf numFmtId="0" fontId="8" fillId="0" borderId="16" xfId="57" applyFont="1" applyFill="1" applyBorder="1" applyAlignment="1">
      <alignment horizontal="center" vertical="center" wrapText="1"/>
    </xf>
    <xf numFmtId="173" fontId="7" fillId="0" borderId="0" xfId="57" applyNumberFormat="1" applyFont="1" applyAlignment="1">
      <alignment vertical="center"/>
    </xf>
    <xf numFmtId="174" fontId="5" fillId="0" borderId="0" xfId="73" applyNumberFormat="1"/>
    <xf numFmtId="14" fontId="18" fillId="0" borderId="0" xfId="73" applyNumberFormat="1" applyFont="1" applyBorder="1" applyAlignment="1">
      <alignment horizontal="left"/>
    </xf>
    <xf numFmtId="170" fontId="5" fillId="0" borderId="0" xfId="73" applyNumberFormat="1"/>
    <xf numFmtId="166" fontId="5" fillId="0" borderId="0" xfId="86" applyNumberFormat="1" applyFont="1"/>
    <xf numFmtId="9" fontId="53" fillId="0" borderId="0" xfId="86" applyFont="1" applyFill="1" applyBorder="1" applyAlignment="1">
      <alignment vertical="center"/>
    </xf>
    <xf numFmtId="166" fontId="53" fillId="0" borderId="0" xfId="86" applyNumberFormat="1" applyFont="1" applyFill="1" applyBorder="1" applyAlignment="1">
      <alignment vertical="center"/>
    </xf>
    <xf numFmtId="14" fontId="8" fillId="0" borderId="0" xfId="57" applyNumberFormat="1" applyFont="1" applyBorder="1" applyAlignment="1">
      <alignment horizontal="center" vertical="center" wrapText="1"/>
    </xf>
    <xf numFmtId="166" fontId="7" fillId="0" borderId="0" xfId="86" applyNumberFormat="1" applyFont="1" applyFill="1" applyBorder="1" applyAlignment="1">
      <alignment horizontal="right" vertical="center"/>
    </xf>
    <xf numFmtId="166" fontId="8" fillId="0" borderId="0" xfId="86" applyNumberFormat="1" applyFont="1" applyFill="1" applyBorder="1" applyAlignment="1">
      <alignment horizontal="right" vertical="center"/>
    </xf>
    <xf numFmtId="170" fontId="44" fillId="0" borderId="91" xfId="81" applyNumberFormat="1" applyFont="1" applyFill="1" applyBorder="1" applyAlignment="1">
      <alignment vertical="center"/>
    </xf>
    <xf numFmtId="170" fontId="44" fillId="0" borderId="92" xfId="81" applyNumberFormat="1" applyFont="1" applyFill="1" applyBorder="1" applyAlignment="1">
      <alignment vertical="center"/>
    </xf>
    <xf numFmtId="170" fontId="44" fillId="0" borderId="93" xfId="81" applyNumberFormat="1" applyFont="1" applyFill="1" applyBorder="1" applyAlignment="1">
      <alignment vertical="center"/>
    </xf>
    <xf numFmtId="0" fontId="5" fillId="0" borderId="0" xfId="73" applyFill="1"/>
    <xf numFmtId="164" fontId="53" fillId="0" borderId="0" xfId="87" applyFont="1" applyFill="1" applyBorder="1" applyAlignment="1">
      <alignment vertical="center"/>
    </xf>
    <xf numFmtId="169" fontId="8" fillId="0" borderId="14" xfId="57" applyNumberFormat="1" applyFont="1" applyFill="1" applyBorder="1" applyAlignment="1">
      <alignment vertical="center"/>
    </xf>
    <xf numFmtId="169" fontId="8" fillId="0" borderId="15" xfId="57" applyNumberFormat="1" applyFont="1" applyFill="1" applyBorder="1" applyAlignment="1">
      <alignment vertical="center"/>
    </xf>
    <xf numFmtId="169" fontId="8" fillId="0" borderId="25" xfId="57" applyNumberFormat="1" applyFont="1" applyFill="1" applyBorder="1" applyAlignment="1">
      <alignment vertical="center"/>
    </xf>
    <xf numFmtId="170" fontId="44" fillId="0" borderId="115" xfId="81" applyNumberFormat="1" applyFont="1" applyBorder="1" applyAlignment="1">
      <alignment horizontal="right" vertical="center" indent="1"/>
    </xf>
    <xf numFmtId="170" fontId="0" fillId="0" borderId="115" xfId="81" applyNumberFormat="1" applyFont="1" applyBorder="1" applyAlignment="1">
      <alignment horizontal="right" vertical="center" indent="1"/>
    </xf>
    <xf numFmtId="9" fontId="5" fillId="0" borderId="0" xfId="86" applyFont="1"/>
    <xf numFmtId="166" fontId="7" fillId="0" borderId="46" xfId="63" applyNumberFormat="1" applyFont="1" applyBorder="1" applyAlignment="1">
      <alignment horizontal="right"/>
    </xf>
    <xf numFmtId="166" fontId="7" fillId="0" borderId="14" xfId="63" applyNumberFormat="1" applyFont="1" applyBorder="1" applyAlignment="1">
      <alignment horizontal="right"/>
    </xf>
    <xf numFmtId="166" fontId="16" fillId="0" borderId="20" xfId="63" applyNumberFormat="1" applyFont="1" applyBorder="1" applyAlignment="1">
      <alignment horizontal="right"/>
    </xf>
    <xf numFmtId="170" fontId="0" fillId="0" borderId="127" xfId="81" applyNumberFormat="1" applyFont="1" applyBorder="1" applyAlignment="1">
      <alignment horizontal="right" vertical="center"/>
    </xf>
    <xf numFmtId="171" fontId="44" fillId="0" borderId="70" xfId="81" applyNumberFormat="1" applyFont="1" applyFill="1" applyBorder="1" applyAlignment="1">
      <alignment horizontal="right" vertical="center" indent="1"/>
    </xf>
    <xf numFmtId="171" fontId="0" fillId="0" borderId="70" xfId="81" applyNumberFormat="1" applyFont="1" applyFill="1" applyBorder="1" applyAlignment="1">
      <alignment horizontal="right" vertical="center" indent="1"/>
    </xf>
    <xf numFmtId="171" fontId="0" fillId="0" borderId="71" xfId="81" applyNumberFormat="1" applyFont="1" applyFill="1" applyBorder="1" applyAlignment="1">
      <alignment horizontal="right" vertical="center" indent="1"/>
    </xf>
    <xf numFmtId="171" fontId="0" fillId="0" borderId="127" xfId="81" applyNumberFormat="1" applyFont="1" applyFill="1" applyBorder="1" applyAlignment="1">
      <alignment horizontal="right" vertical="center" indent="1"/>
    </xf>
    <xf numFmtId="10" fontId="7" fillId="0" borderId="0" xfId="86" applyNumberFormat="1" applyFont="1" applyAlignment="1">
      <alignment vertical="center"/>
    </xf>
    <xf numFmtId="170" fontId="44" fillId="0" borderId="73" xfId="81" applyNumberFormat="1" applyFont="1" applyFill="1" applyBorder="1" applyAlignment="1">
      <alignment vertical="center"/>
    </xf>
    <xf numFmtId="170" fontId="0" fillId="0" borderId="74" xfId="81" applyNumberFormat="1" applyFont="1" applyFill="1" applyBorder="1" applyAlignment="1">
      <alignment horizontal="right" vertical="center" indent="1"/>
    </xf>
    <xf numFmtId="170" fontId="0" fillId="0" borderId="94" xfId="81" applyNumberFormat="1" applyFont="1" applyFill="1" applyBorder="1" applyAlignment="1">
      <alignment vertical="center"/>
    </xf>
    <xf numFmtId="170" fontId="0" fillId="0" borderId="95" xfId="81" applyNumberFormat="1" applyFont="1" applyFill="1" applyBorder="1" applyAlignment="1">
      <alignment vertical="center"/>
    </xf>
    <xf numFmtId="170" fontId="0" fillId="0" borderId="96" xfId="81" applyNumberFormat="1" applyFont="1" applyFill="1" applyBorder="1" applyAlignment="1">
      <alignment vertical="center"/>
    </xf>
    <xf numFmtId="170" fontId="0" fillId="0" borderId="92" xfId="81" applyNumberFormat="1" applyFont="1" applyFill="1" applyBorder="1" applyAlignment="1">
      <alignment vertical="center"/>
    </xf>
    <xf numFmtId="170" fontId="0" fillId="0" borderId="93" xfId="81" applyNumberFormat="1" applyFont="1" applyFill="1" applyBorder="1" applyAlignment="1">
      <alignment vertical="center"/>
    </xf>
    <xf numFmtId="171" fontId="0" fillId="0" borderId="128" xfId="81" applyNumberFormat="1" applyFont="1" applyFill="1" applyBorder="1" applyAlignment="1">
      <alignment horizontal="right" vertical="center" indent="1"/>
    </xf>
    <xf numFmtId="170" fontId="44" fillId="0" borderId="57" xfId="81" applyNumberFormat="1" applyFont="1" applyFill="1" applyBorder="1" applyAlignment="1">
      <alignment vertical="center"/>
    </xf>
    <xf numFmtId="170" fontId="0" fillId="0" borderId="57" xfId="81" applyNumberFormat="1" applyFont="1" applyFill="1" applyBorder="1" applyAlignment="1">
      <alignment horizontal="right" vertical="center" indent="1"/>
    </xf>
    <xf numFmtId="170" fontId="0" fillId="0" borderId="58" xfId="81" applyNumberFormat="1" applyFont="1" applyFill="1" applyBorder="1" applyAlignment="1">
      <alignment horizontal="right" vertical="center" indent="1"/>
    </xf>
    <xf numFmtId="170" fontId="44" fillId="0" borderId="73" xfId="81" applyNumberFormat="1" applyFont="1" applyFill="1" applyBorder="1" applyAlignment="1">
      <alignment horizontal="right" vertical="center"/>
    </xf>
    <xf numFmtId="170" fontId="5" fillId="0" borderId="73" xfId="81" applyNumberFormat="1" applyFont="1" applyFill="1" applyBorder="1" applyAlignment="1">
      <alignment horizontal="right" vertical="center"/>
    </xf>
    <xf numFmtId="170" fontId="5" fillId="0" borderId="74" xfId="81" applyNumberFormat="1" applyFont="1" applyFill="1" applyBorder="1" applyAlignment="1">
      <alignment vertical="center"/>
    </xf>
    <xf numFmtId="170" fontId="0" fillId="0" borderId="57" xfId="81" applyNumberFormat="1" applyFont="1" applyFill="1" applyBorder="1" applyAlignment="1">
      <alignment vertical="center"/>
    </xf>
    <xf numFmtId="170" fontId="0" fillId="0" borderId="58" xfId="81" applyNumberFormat="1" applyFont="1" applyFill="1" applyBorder="1" applyAlignment="1">
      <alignment vertical="center"/>
    </xf>
    <xf numFmtId="172" fontId="0" fillId="0" borderId="66" xfId="81" applyNumberFormat="1" applyFont="1" applyFill="1" applyBorder="1" applyAlignment="1">
      <alignment vertical="center"/>
    </xf>
    <xf numFmtId="172" fontId="0" fillId="0" borderId="57" xfId="81" applyNumberFormat="1" applyFont="1" applyFill="1" applyBorder="1" applyAlignment="1">
      <alignment vertical="center"/>
    </xf>
    <xf numFmtId="172" fontId="0" fillId="0" borderId="67" xfId="81" applyNumberFormat="1" applyFont="1" applyFill="1" applyBorder="1" applyAlignment="1">
      <alignment vertical="center"/>
    </xf>
    <xf numFmtId="172" fontId="0" fillId="0" borderId="56" xfId="81" applyNumberFormat="1" applyFont="1" applyFill="1" applyBorder="1" applyAlignment="1">
      <alignment vertical="center"/>
    </xf>
    <xf numFmtId="172" fontId="0" fillId="0" borderId="58" xfId="81" applyNumberFormat="1" applyFont="1" applyFill="1" applyBorder="1" applyAlignment="1">
      <alignment vertical="center"/>
    </xf>
    <xf numFmtId="172" fontId="5" fillId="0" borderId="92" xfId="81" applyNumberFormat="1" applyFont="1" applyFill="1" applyBorder="1" applyAlignment="1">
      <alignment vertical="center"/>
    </xf>
    <xf numFmtId="172" fontId="5" fillId="0" borderId="113" xfId="81" applyNumberFormat="1" applyFont="1" applyFill="1" applyBorder="1" applyAlignment="1">
      <alignment vertical="center"/>
    </xf>
    <xf numFmtId="169" fontId="44" fillId="0" borderId="0" xfId="57" applyNumberFormat="1" applyFont="1" applyFill="1" applyAlignment="1">
      <alignment horizontal="right" vertical="center"/>
    </xf>
    <xf numFmtId="10" fontId="44" fillId="0" borderId="0" xfId="86" applyNumberFormat="1" applyFont="1" applyFill="1"/>
    <xf numFmtId="164" fontId="5" fillId="0" borderId="0" xfId="87" applyFont="1"/>
    <xf numFmtId="172" fontId="5" fillId="0" borderId="0" xfId="87" applyNumberFormat="1" applyFont="1"/>
    <xf numFmtId="164" fontId="60" fillId="0" borderId="0" xfId="87" applyFont="1" applyBorder="1" applyAlignment="1">
      <alignment vertical="center" wrapText="1"/>
    </xf>
    <xf numFmtId="10" fontId="61" fillId="0" borderId="0" xfId="86" applyNumberFormat="1" applyFont="1"/>
    <xf numFmtId="0" fontId="5" fillId="0" borderId="0" xfId="73" applyAlignment="1">
      <alignment horizontal="right"/>
    </xf>
    <xf numFmtId="169" fontId="7" fillId="0" borderId="15" xfId="57" applyNumberFormat="1" applyFont="1" applyBorder="1" applyAlignment="1">
      <alignment vertical="center"/>
    </xf>
    <xf numFmtId="0" fontId="7" fillId="0" borderId="0" xfId="57" applyFont="1" applyAlignment="1">
      <alignment vertical="center"/>
    </xf>
    <xf numFmtId="0" fontId="8" fillId="0" borderId="16" xfId="57" applyFont="1" applyBorder="1" applyAlignment="1">
      <alignment horizontal="center" vertical="center" wrapText="1"/>
    </xf>
    <xf numFmtId="14" fontId="8" fillId="0" borderId="17" xfId="57" applyNumberFormat="1" applyFont="1" applyBorder="1" applyAlignment="1">
      <alignment horizontal="center" vertical="center" wrapText="1"/>
    </xf>
    <xf numFmtId="14" fontId="8" fillId="0" borderId="18" xfId="57" applyNumberFormat="1" applyFont="1" applyBorder="1" applyAlignment="1">
      <alignment horizontal="center" vertical="center" wrapText="1"/>
    </xf>
    <xf numFmtId="0" fontId="7" fillId="0" borderId="12" xfId="57" applyFont="1" applyBorder="1" applyAlignment="1">
      <alignment horizontal="left" vertical="center" wrapText="1"/>
    </xf>
    <xf numFmtId="0" fontId="7" fillId="0" borderId="13" xfId="57" applyFont="1" applyBorder="1" applyAlignment="1">
      <alignment horizontal="left" vertical="center" wrapText="1"/>
    </xf>
    <xf numFmtId="0" fontId="8" fillId="0" borderId="20" xfId="57" applyFont="1" applyBorder="1" applyAlignment="1">
      <alignment horizontal="center" vertical="center" wrapText="1"/>
    </xf>
    <xf numFmtId="14" fontId="8" fillId="0" borderId="20" xfId="57" applyNumberFormat="1" applyFont="1" applyBorder="1" applyAlignment="1">
      <alignment horizontal="center" vertical="center" wrapText="1"/>
    </xf>
    <xf numFmtId="0" fontId="7" fillId="0" borderId="41" xfId="57" applyFont="1" applyFill="1" applyBorder="1" applyAlignment="1">
      <alignment horizontal="left" vertical="center" wrapText="1"/>
    </xf>
    <xf numFmtId="3" fontId="7" fillId="0" borderId="42" xfId="57" applyNumberFormat="1" applyFont="1" applyFill="1" applyBorder="1" applyAlignment="1">
      <alignment horizontal="right" vertical="center"/>
    </xf>
    <xf numFmtId="166" fontId="7" fillId="0" borderId="42" xfId="57" applyNumberFormat="1" applyFont="1" applyFill="1" applyBorder="1" applyAlignment="1">
      <alignment vertical="center"/>
    </xf>
    <xf numFmtId="169" fontId="7" fillId="0" borderId="43" xfId="57" applyNumberFormat="1" applyFont="1" applyFill="1" applyBorder="1" applyAlignment="1">
      <alignment horizontal="right" vertical="center"/>
    </xf>
    <xf numFmtId="0" fontId="19" fillId="0" borderId="31" xfId="57" applyFont="1" applyFill="1" applyBorder="1" applyAlignment="1">
      <alignment horizontal="left" vertical="center" wrapText="1"/>
    </xf>
    <xf numFmtId="3" fontId="19" fillId="0" borderId="32" xfId="57" applyNumberFormat="1" applyFont="1" applyFill="1" applyBorder="1" applyAlignment="1">
      <alignment horizontal="right" vertical="center"/>
    </xf>
    <xf numFmtId="166" fontId="19" fillId="0" borderId="32" xfId="57" applyNumberFormat="1" applyFont="1" applyFill="1" applyBorder="1" applyAlignment="1">
      <alignment vertical="center"/>
    </xf>
    <xf numFmtId="169" fontId="19" fillId="0" borderId="40" xfId="57" applyNumberFormat="1" applyFont="1" applyFill="1" applyBorder="1" applyAlignment="1">
      <alignment horizontal="right" vertical="center"/>
    </xf>
    <xf numFmtId="0" fontId="19" fillId="0" borderId="19" xfId="57" applyFont="1" applyBorder="1" applyAlignment="1">
      <alignment horizontal="left" vertical="center" wrapText="1"/>
    </xf>
    <xf numFmtId="169" fontId="19" fillId="0" borderId="20" xfId="57" applyNumberFormat="1" applyFont="1" applyBorder="1" applyAlignment="1">
      <alignment vertical="center"/>
    </xf>
    <xf numFmtId="169" fontId="19" fillId="0" borderId="22" xfId="57" applyNumberFormat="1" applyFont="1" applyBorder="1" applyAlignment="1">
      <alignment vertical="center"/>
    </xf>
    <xf numFmtId="169" fontId="7" fillId="0" borderId="15" xfId="57" applyNumberFormat="1" applyFont="1" applyFill="1" applyBorder="1" applyAlignment="1">
      <alignment vertical="center"/>
    </xf>
    <xf numFmtId="169" fontId="7" fillId="0" borderId="14" xfId="57" applyNumberFormat="1" applyFont="1" applyFill="1" applyBorder="1" applyAlignment="1">
      <alignment vertical="center"/>
    </xf>
    <xf numFmtId="3" fontId="16" fillId="0" borderId="20" xfId="57" applyNumberFormat="1" applyFont="1" applyFill="1" applyBorder="1" applyAlignment="1">
      <alignment vertical="center"/>
    </xf>
    <xf numFmtId="166" fontId="7" fillId="0" borderId="42" xfId="57" applyNumberFormat="1" applyFont="1" applyFill="1" applyBorder="1" applyAlignment="1">
      <alignment horizontal="right" vertical="center"/>
    </xf>
    <xf numFmtId="0" fontId="5" fillId="0" borderId="46" xfId="57" applyFont="1" applyFill="1" applyBorder="1" applyAlignment="1">
      <alignment vertical="center"/>
    </xf>
    <xf numFmtId="0" fontId="5" fillId="0" borderId="14" xfId="57" applyFont="1" applyFill="1" applyBorder="1" applyAlignment="1">
      <alignment vertical="center"/>
    </xf>
    <xf numFmtId="3" fontId="17" fillId="0" borderId="20" xfId="57" applyNumberFormat="1" applyFont="1" applyFill="1" applyBorder="1" applyAlignment="1">
      <alignment vertical="center"/>
    </xf>
    <xf numFmtId="14" fontId="8" fillId="0" borderId="17" xfId="57" applyNumberFormat="1" applyFont="1" applyFill="1" applyBorder="1" applyAlignment="1">
      <alignment horizontal="center" vertical="center" wrapText="1"/>
    </xf>
    <xf numFmtId="0" fontId="5" fillId="0" borderId="0" xfId="73"/>
    <xf numFmtId="172" fontId="5" fillId="0" borderId="0" xfId="73" applyNumberFormat="1"/>
    <xf numFmtId="14" fontId="8" fillId="0" borderId="0" xfId="73" applyNumberFormat="1" applyFont="1" applyBorder="1" applyAlignment="1">
      <alignment horizontal="center" vertical="center"/>
    </xf>
    <xf numFmtId="14" fontId="8" fillId="0" borderId="84" xfId="73" applyNumberFormat="1" applyFont="1" applyBorder="1" applyAlignment="1">
      <alignment horizontal="center" vertical="center"/>
    </xf>
    <xf numFmtId="14" fontId="8" fillId="0" borderId="111" xfId="73" applyNumberFormat="1" applyFont="1" applyBorder="1" applyAlignment="1">
      <alignment horizontal="center" vertical="center"/>
    </xf>
    <xf numFmtId="14" fontId="8" fillId="0" borderId="114" xfId="73" applyNumberFormat="1" applyFont="1" applyBorder="1" applyAlignment="1">
      <alignment horizontal="center" vertical="center"/>
    </xf>
    <xf numFmtId="169" fontId="5" fillId="0" borderId="42" xfId="57" applyNumberFormat="1" applyFont="1" applyFill="1" applyBorder="1" applyAlignment="1">
      <alignment horizontal="right" vertical="center"/>
    </xf>
    <xf numFmtId="169" fontId="57" fillId="0" borderId="32" xfId="57" applyNumberFormat="1" applyFont="1" applyFill="1" applyBorder="1" applyAlignment="1">
      <alignment horizontal="right" vertical="center"/>
    </xf>
    <xf numFmtId="0" fontId="7" fillId="0" borderId="117" xfId="57" applyFont="1" applyBorder="1" applyAlignment="1">
      <alignment horizontal="left" vertical="center" wrapText="1"/>
    </xf>
    <xf numFmtId="169" fontId="7" fillId="0" borderId="118" xfId="57" applyNumberFormat="1" applyFont="1" applyFill="1" applyBorder="1" applyAlignment="1">
      <alignment vertical="center"/>
    </xf>
    <xf numFmtId="166" fontId="7" fillId="0" borderId="118" xfId="57" applyNumberFormat="1" applyFont="1" applyBorder="1" applyAlignment="1">
      <alignment vertical="center"/>
    </xf>
    <xf numFmtId="169" fontId="7" fillId="0" borderId="119" xfId="57" applyNumberFormat="1" applyFont="1" applyBorder="1" applyAlignment="1">
      <alignment horizontal="right" vertical="center"/>
    </xf>
    <xf numFmtId="0" fontId="7" fillId="0" borderId="114" xfId="57" applyFont="1" applyBorder="1" applyAlignment="1">
      <alignment horizontal="left" vertical="center" wrapText="1"/>
    </xf>
    <xf numFmtId="167" fontId="7" fillId="0" borderId="115" xfId="57" applyNumberFormat="1" applyFont="1" applyFill="1" applyBorder="1" applyAlignment="1">
      <alignment vertical="center"/>
    </xf>
    <xf numFmtId="166" fontId="7" fillId="0" borderId="115" xfId="57" applyNumberFormat="1" applyFont="1" applyBorder="1" applyAlignment="1">
      <alignment vertical="center"/>
    </xf>
    <xf numFmtId="169" fontId="7" fillId="0" borderId="116" xfId="57" applyNumberFormat="1" applyFont="1" applyBorder="1" applyAlignment="1">
      <alignment horizontal="right" vertical="center"/>
    </xf>
    <xf numFmtId="0" fontId="16" fillId="0" borderId="120" xfId="57" applyFont="1" applyBorder="1" applyAlignment="1">
      <alignment horizontal="left" vertical="center" wrapText="1"/>
    </xf>
    <xf numFmtId="3" fontId="16" fillId="0" borderId="121" xfId="57" applyNumberFormat="1" applyFont="1" applyFill="1" applyBorder="1" applyAlignment="1">
      <alignment horizontal="right" vertical="center"/>
    </xf>
    <xf numFmtId="169" fontId="16" fillId="0" borderId="121" xfId="57" applyNumberFormat="1" applyFont="1" applyFill="1" applyBorder="1" applyAlignment="1">
      <alignment horizontal="right" vertical="center"/>
    </xf>
    <xf numFmtId="166" fontId="16" fillId="0" borderId="121" xfId="57" applyNumberFormat="1" applyFont="1" applyBorder="1" applyAlignment="1">
      <alignment vertical="center"/>
    </xf>
    <xf numFmtId="169" fontId="16" fillId="0" borderId="122" xfId="57" applyNumberFormat="1" applyFont="1" applyBorder="1" applyAlignment="1">
      <alignment horizontal="right" vertical="center"/>
    </xf>
    <xf numFmtId="14" fontId="8" fillId="0" borderId="105" xfId="73" applyNumberFormat="1" applyFont="1" applyBorder="1" applyAlignment="1">
      <alignment horizontal="center" vertical="center"/>
    </xf>
    <xf numFmtId="14" fontId="8" fillId="0" borderId="72" xfId="73" applyNumberFormat="1" applyFont="1" applyFill="1" applyBorder="1" applyAlignment="1">
      <alignment horizontal="center" vertical="center"/>
    </xf>
    <xf numFmtId="166" fontId="7" fillId="0" borderId="46" xfId="63" applyNumberFormat="1" applyFont="1" applyFill="1" applyBorder="1" applyAlignment="1">
      <alignment horizontal="right"/>
    </xf>
    <xf numFmtId="166" fontId="7" fillId="0" borderId="15" xfId="63" applyNumberFormat="1" applyFont="1" applyFill="1" applyBorder="1" applyAlignment="1">
      <alignment horizontal="right"/>
    </xf>
    <xf numFmtId="166" fontId="16" fillId="0" borderId="22" xfId="63" applyNumberFormat="1" applyFont="1" applyFill="1" applyBorder="1" applyAlignment="1">
      <alignment horizontal="right"/>
    </xf>
    <xf numFmtId="170" fontId="5" fillId="0" borderId="0" xfId="73" applyNumberFormat="1"/>
    <xf numFmtId="166" fontId="7" fillId="0" borderId="0" xfId="86" applyNumberFormat="1" applyFont="1" applyFill="1" applyAlignment="1">
      <alignment vertical="center"/>
    </xf>
    <xf numFmtId="166" fontId="44" fillId="0" borderId="0" xfId="86" applyNumberFormat="1" applyFont="1" applyFill="1"/>
    <xf numFmtId="166" fontId="44" fillId="0" borderId="0" xfId="86" applyNumberFormat="1" applyFont="1"/>
    <xf numFmtId="164" fontId="62" fillId="0" borderId="0" xfId="87" applyFont="1" applyBorder="1" applyAlignment="1">
      <alignment vertical="center" wrapText="1"/>
    </xf>
    <xf numFmtId="172" fontId="53" fillId="0" borderId="0" xfId="87" applyNumberFormat="1" applyFont="1" applyFill="1" applyBorder="1" applyAlignment="1">
      <alignment vertical="center"/>
    </xf>
    <xf numFmtId="166" fontId="60" fillId="0" borderId="0" xfId="86" applyNumberFormat="1" applyFont="1" applyBorder="1" applyAlignment="1">
      <alignment vertical="center" wrapText="1"/>
    </xf>
    <xf numFmtId="166" fontId="7" fillId="0" borderId="15" xfId="63" applyNumberFormat="1" applyFont="1" applyBorder="1" applyAlignment="1">
      <alignment horizontal="right"/>
    </xf>
    <xf numFmtId="166" fontId="16" fillId="0" borderId="22" xfId="63" applyNumberFormat="1" applyFont="1" applyBorder="1" applyAlignment="1">
      <alignment horizontal="right"/>
    </xf>
    <xf numFmtId="174" fontId="44" fillId="0" borderId="0" xfId="73" applyNumberFormat="1" applyFont="1"/>
    <xf numFmtId="172" fontId="44" fillId="0" borderId="0" xfId="87" applyNumberFormat="1" applyFont="1" applyFill="1" applyBorder="1" applyAlignment="1">
      <alignment vertical="center"/>
    </xf>
    <xf numFmtId="9" fontId="44" fillId="0" borderId="0" xfId="86" applyFont="1" applyFill="1" applyBorder="1" applyAlignment="1">
      <alignment vertical="center"/>
    </xf>
    <xf numFmtId="0" fontId="7" fillId="0" borderId="0" xfId="57" applyFont="1" applyAlignment="1">
      <alignment horizontal="center" vertical="center"/>
    </xf>
    <xf numFmtId="0" fontId="12" fillId="30" borderId="0" xfId="57" applyFont="1" applyFill="1" applyBorder="1" applyAlignment="1">
      <alignment horizontal="left" vertical="center"/>
    </xf>
    <xf numFmtId="0" fontId="8" fillId="0" borderId="38" xfId="57" applyFont="1" applyBorder="1" applyAlignment="1">
      <alignment horizontal="center" vertical="center" wrapText="1"/>
    </xf>
    <xf numFmtId="0" fontId="8" fillId="0" borderId="31" xfId="57" applyFont="1" applyBorder="1" applyAlignment="1">
      <alignment horizontal="center" vertical="center" wrapText="1"/>
    </xf>
    <xf numFmtId="14" fontId="8" fillId="0" borderId="37" xfId="57" applyNumberFormat="1" applyFont="1" applyBorder="1" applyAlignment="1">
      <alignment horizontal="center" vertical="center" wrapText="1"/>
    </xf>
    <xf numFmtId="14" fontId="8" fillId="0" borderId="21" xfId="57" applyNumberFormat="1" applyFont="1" applyBorder="1" applyAlignment="1">
      <alignment horizontal="center" vertical="center" wrapText="1"/>
    </xf>
    <xf numFmtId="14" fontId="8" fillId="0" borderId="129" xfId="57" applyNumberFormat="1" applyFont="1" applyBorder="1" applyAlignment="1">
      <alignment horizontal="center" vertical="center" wrapText="1"/>
    </xf>
    <xf numFmtId="14" fontId="8" fillId="0" borderId="32" xfId="57" applyNumberFormat="1" applyFont="1" applyBorder="1" applyAlignment="1">
      <alignment horizontal="center" vertical="center" wrapText="1"/>
    </xf>
    <xf numFmtId="0" fontId="47" fillId="0" borderId="0" xfId="31" applyFont="1" applyBorder="1" applyAlignment="1" applyProtection="1">
      <alignment horizontal="left" vertical="center" wrapText="1"/>
    </xf>
    <xf numFmtId="14" fontId="8" fillId="0" borderId="109" xfId="57" applyNumberFormat="1" applyFont="1" applyBorder="1" applyAlignment="1">
      <alignment horizontal="center" vertical="center" wrapText="1"/>
    </xf>
    <xf numFmtId="14" fontId="8" fillId="0" borderId="110" xfId="57" applyNumberFormat="1" applyFont="1" applyBorder="1" applyAlignment="1">
      <alignment horizontal="center" vertical="center" wrapText="1"/>
    </xf>
    <xf numFmtId="14" fontId="8" fillId="0" borderId="39" xfId="57" applyNumberFormat="1" applyFont="1" applyBorder="1" applyAlignment="1">
      <alignment horizontal="center" vertical="center" wrapText="1"/>
    </xf>
    <xf numFmtId="14" fontId="8" fillId="0" borderId="40" xfId="57" applyNumberFormat="1" applyFont="1" applyBorder="1" applyAlignment="1">
      <alignment horizontal="center" vertical="center" wrapText="1"/>
    </xf>
    <xf numFmtId="0" fontId="18" fillId="0" borderId="36" xfId="57" applyFont="1" applyBorder="1" applyAlignment="1">
      <alignment horizontal="left" vertical="center" wrapText="1"/>
    </xf>
    <xf numFmtId="0" fontId="59" fillId="25" borderId="0" xfId="57" applyFont="1" applyFill="1" applyAlignment="1">
      <alignment horizontal="left" vertical="center"/>
    </xf>
    <xf numFmtId="0" fontId="12" fillId="27" borderId="0" xfId="57" applyFont="1" applyFill="1" applyBorder="1" applyAlignment="1">
      <alignment horizontal="left" vertical="center"/>
    </xf>
    <xf numFmtId="0" fontId="18" fillId="0" borderId="0" xfId="57" applyFont="1" applyFill="1" applyBorder="1" applyAlignment="1">
      <alignment horizontal="center" vertical="center" wrapText="1"/>
    </xf>
    <xf numFmtId="0" fontId="12" fillId="38" borderId="0" xfId="57" applyFont="1" applyFill="1" applyBorder="1" applyAlignment="1">
      <alignment horizontal="left" vertical="center"/>
    </xf>
    <xf numFmtId="0" fontId="18" fillId="0" borderId="0" xfId="57" applyFont="1" applyBorder="1" applyAlignment="1">
      <alignment horizontal="center" vertical="center" wrapText="1"/>
    </xf>
    <xf numFmtId="0" fontId="41" fillId="0" borderId="0" xfId="57" applyFont="1" applyFill="1" applyAlignment="1">
      <alignment horizontal="center" vertical="center"/>
    </xf>
    <xf numFmtId="0" fontId="56" fillId="24" borderId="0" xfId="57" applyFont="1" applyFill="1" applyAlignment="1">
      <alignment horizontal="left" vertical="center"/>
    </xf>
    <xf numFmtId="0" fontId="47" fillId="0" borderId="36" xfId="31" applyFont="1" applyBorder="1" applyAlignment="1" applyProtection="1">
      <alignment horizontal="left" vertical="center" wrapText="1"/>
    </xf>
    <xf numFmtId="0" fontId="55" fillId="30" borderId="0" xfId="57" applyFont="1" applyFill="1" applyAlignment="1">
      <alignment horizontal="left" vertical="center"/>
    </xf>
    <xf numFmtId="172" fontId="53" fillId="0" borderId="64" xfId="81" applyNumberFormat="1" applyFont="1" applyBorder="1" applyAlignment="1">
      <alignment horizontal="left" vertical="center"/>
    </xf>
    <xf numFmtId="172" fontId="53" fillId="0" borderId="54" xfId="81" applyNumberFormat="1" applyFont="1" applyBorder="1" applyAlignment="1">
      <alignment horizontal="left" vertical="center"/>
    </xf>
    <xf numFmtId="172" fontId="53" fillId="0" borderId="65" xfId="81" applyNumberFormat="1" applyFont="1" applyBorder="1" applyAlignment="1">
      <alignment horizontal="left" vertical="center"/>
    </xf>
    <xf numFmtId="172" fontId="53" fillId="0" borderId="64" xfId="81" applyNumberFormat="1" applyFont="1" applyBorder="1" applyAlignment="1">
      <alignment horizontal="right" vertical="center"/>
    </xf>
    <xf numFmtId="172" fontId="53" fillId="0" borderId="54" xfId="81" applyNumberFormat="1" applyFont="1" applyBorder="1" applyAlignment="1">
      <alignment horizontal="right" vertical="center"/>
    </xf>
    <xf numFmtId="172" fontId="53" fillId="0" borderId="55" xfId="81" applyNumberFormat="1" applyFont="1" applyBorder="1" applyAlignment="1">
      <alignment horizontal="right" vertical="center"/>
    </xf>
    <xf numFmtId="172" fontId="53" fillId="0" borderId="103" xfId="81" applyNumberFormat="1" applyFont="1" applyBorder="1" applyAlignment="1">
      <alignment horizontal="center" vertical="center"/>
    </xf>
    <xf numFmtId="172" fontId="53" fillId="0" borderId="104" xfId="81" applyNumberFormat="1" applyFont="1" applyBorder="1" applyAlignment="1">
      <alignment horizontal="center" vertical="center"/>
    </xf>
    <xf numFmtId="172" fontId="53" fillId="0" borderId="105" xfId="81" applyNumberFormat="1" applyFont="1" applyBorder="1" applyAlignment="1">
      <alignment horizontal="center" vertical="center"/>
    </xf>
    <xf numFmtId="0" fontId="55" fillId="28" borderId="0" xfId="57" applyFont="1" applyFill="1" applyAlignment="1">
      <alignment horizontal="left" vertical="center"/>
    </xf>
    <xf numFmtId="14" fontId="12" fillId="29" borderId="0" xfId="57" applyNumberFormat="1" applyFont="1" applyFill="1" applyBorder="1" applyAlignment="1">
      <alignment horizontal="left" vertical="center"/>
    </xf>
    <xf numFmtId="14" fontId="13" fillId="26" borderId="35" xfId="57" applyNumberFormat="1" applyFont="1" applyFill="1" applyBorder="1" applyAlignment="1">
      <alignment horizontal="left"/>
    </xf>
    <xf numFmtId="14" fontId="13" fillId="27" borderId="35" xfId="57" applyNumberFormat="1" applyFont="1" applyFill="1" applyBorder="1" applyAlignment="1">
      <alignment horizontal="left" vertical="center"/>
    </xf>
    <xf numFmtId="0" fontId="16" fillId="0" borderId="0" xfId="57" applyFont="1" applyBorder="1" applyAlignment="1">
      <alignment horizontal="center" vertical="center" wrapText="1"/>
    </xf>
    <xf numFmtId="0" fontId="40" fillId="0" borderId="0" xfId="57" applyFont="1" applyBorder="1" applyAlignment="1">
      <alignment horizontal="center" vertical="center" wrapText="1"/>
    </xf>
    <xf numFmtId="0" fontId="19" fillId="0" borderId="0" xfId="57" applyFont="1" applyBorder="1" applyAlignment="1">
      <alignment horizontal="center" vertical="center"/>
    </xf>
    <xf numFmtId="0" fontId="13" fillId="0" borderId="0" xfId="57" applyFont="1" applyFill="1" applyAlignment="1">
      <alignment horizontal="center" vertical="center"/>
    </xf>
    <xf numFmtId="14" fontId="18" fillId="0" borderId="75" xfId="73" applyNumberFormat="1" applyFont="1" applyBorder="1" applyAlignment="1">
      <alignment horizontal="left" vertical="center" wrapText="1"/>
    </xf>
    <xf numFmtId="0" fontId="49" fillId="31" borderId="0" xfId="57" applyFont="1" applyFill="1" applyAlignment="1">
      <alignment horizontal="left" vertical="center"/>
    </xf>
    <xf numFmtId="0" fontId="50" fillId="0" borderId="0" xfId="57" applyFont="1" applyFill="1" applyBorder="1" applyAlignment="1">
      <alignment vertical="center"/>
    </xf>
    <xf numFmtId="0" fontId="12" fillId="32" borderId="0" xfId="73" applyFont="1" applyFill="1" applyBorder="1" applyAlignment="1">
      <alignment horizontal="left" vertical="center" wrapText="1"/>
    </xf>
    <xf numFmtId="0" fontId="12" fillId="33" borderId="0" xfId="73" applyFont="1" applyFill="1" applyBorder="1" applyAlignment="1">
      <alignment horizontal="left" vertical="center" wrapText="1"/>
    </xf>
    <xf numFmtId="0" fontId="12" fillId="34" borderId="0" xfId="73" applyFont="1" applyFill="1" applyBorder="1" applyAlignment="1">
      <alignment horizontal="left" vertical="center" wrapText="1"/>
    </xf>
    <xf numFmtId="14" fontId="18" fillId="0" borderId="75" xfId="73" applyNumberFormat="1" applyFont="1" applyBorder="1" applyAlignment="1">
      <alignment horizontal="left" wrapText="1"/>
    </xf>
    <xf numFmtId="0" fontId="5" fillId="0" borderId="0" xfId="73" applyAlignment="1">
      <alignment horizontal="center"/>
    </xf>
    <xf numFmtId="0" fontId="44" fillId="0" borderId="78" xfId="73" applyFont="1" applyBorder="1" applyAlignment="1">
      <alignment horizontal="center" vertical="center" wrapText="1"/>
    </xf>
    <xf numFmtId="0" fontId="44" fillId="0" borderId="52" xfId="73" applyFont="1" applyBorder="1" applyAlignment="1">
      <alignment horizontal="center" vertical="center" wrapText="1"/>
    </xf>
    <xf numFmtId="14" fontId="18" fillId="0" borderId="0" xfId="73" applyNumberFormat="1" applyFont="1" applyBorder="1" applyAlignment="1">
      <alignment horizontal="left" vertical="center" wrapText="1"/>
    </xf>
    <xf numFmtId="0" fontId="51" fillId="35" borderId="0" xfId="73" applyFont="1" applyFill="1" applyBorder="1" applyAlignment="1">
      <alignment horizontal="left" vertical="center" wrapText="1"/>
    </xf>
    <xf numFmtId="0" fontId="51" fillId="31" borderId="0" xfId="73" applyFont="1" applyFill="1" applyBorder="1" applyAlignment="1">
      <alignment horizontal="left" vertical="center" wrapText="1"/>
    </xf>
    <xf numFmtId="14" fontId="18" fillId="0" borderId="0" xfId="73" applyNumberFormat="1" applyFont="1" applyBorder="1" applyAlignment="1">
      <alignment horizontal="center" vertical="center" wrapText="1"/>
    </xf>
    <xf numFmtId="0" fontId="52" fillId="36" borderId="0" xfId="73" applyFont="1" applyFill="1" applyBorder="1" applyAlignment="1">
      <alignment horizontal="left" vertical="center" wrapText="1"/>
    </xf>
    <xf numFmtId="0" fontId="44" fillId="0" borderId="79" xfId="73" applyFont="1" applyBorder="1" applyAlignment="1">
      <alignment horizontal="center" vertical="center" wrapText="1"/>
    </xf>
    <xf numFmtId="0" fontId="55" fillId="37" borderId="0" xfId="57" applyFont="1" applyFill="1" applyAlignment="1">
      <alignment horizontal="left" vertical="center"/>
    </xf>
    <xf numFmtId="172" fontId="53" fillId="0" borderId="126" xfId="81" applyNumberFormat="1" applyFont="1" applyFill="1" applyBorder="1" applyAlignment="1">
      <alignment horizontal="center" vertical="center"/>
    </xf>
    <xf numFmtId="172" fontId="53" fillId="0" borderId="61" xfId="81" applyNumberFormat="1" applyFont="1" applyFill="1" applyBorder="1" applyAlignment="1">
      <alignment horizontal="center" vertical="center"/>
    </xf>
    <xf numFmtId="172" fontId="53" fillId="0" borderId="77" xfId="81" applyNumberFormat="1" applyFont="1" applyFill="1" applyBorder="1" applyAlignment="1">
      <alignment horizontal="center" vertical="center"/>
    </xf>
    <xf numFmtId="14" fontId="8" fillId="0" borderId="130" xfId="73" applyNumberFormat="1" applyFont="1" applyFill="1" applyBorder="1" applyAlignment="1">
      <alignment horizontal="center" vertical="center"/>
    </xf>
    <xf numFmtId="170" fontId="44" fillId="0" borderId="131" xfId="81" applyNumberFormat="1" applyFont="1" applyFill="1" applyBorder="1" applyAlignment="1">
      <alignment horizontal="right" vertical="center" indent="1"/>
    </xf>
    <xf numFmtId="170" fontId="0" fillId="0" borderId="131" xfId="81" applyNumberFormat="1" applyFont="1" applyFill="1" applyBorder="1" applyAlignment="1">
      <alignment horizontal="right" vertical="center" indent="1"/>
    </xf>
    <xf numFmtId="171" fontId="0" fillId="0" borderId="131" xfId="81" applyNumberFormat="1" applyFont="1" applyFill="1" applyBorder="1" applyAlignment="1">
      <alignment horizontal="right" vertical="center" indent="1"/>
    </xf>
    <xf numFmtId="14" fontId="8" fillId="0" borderId="132" xfId="73" applyNumberFormat="1" applyFont="1" applyBorder="1" applyAlignment="1">
      <alignment horizontal="center" vertical="center"/>
    </xf>
    <xf numFmtId="170" fontId="44" fillId="0" borderId="133" xfId="81" applyNumberFormat="1" applyFont="1" applyBorder="1" applyAlignment="1">
      <alignment horizontal="right" vertical="center" indent="1"/>
    </xf>
    <xf numFmtId="170" fontId="0" fillId="0" borderId="133" xfId="81" applyNumberFormat="1" applyFont="1" applyBorder="1" applyAlignment="1">
      <alignment horizontal="right" vertical="center" indent="1"/>
    </xf>
    <xf numFmtId="171" fontId="0" fillId="0" borderId="133" xfId="81" applyNumberFormat="1" applyFont="1" applyBorder="1" applyAlignment="1">
      <alignment horizontal="right" vertical="center" indent="1"/>
    </xf>
    <xf numFmtId="171" fontId="0" fillId="0" borderId="134" xfId="81" applyNumberFormat="1" applyFont="1" applyFill="1" applyBorder="1" applyAlignment="1">
      <alignment horizontal="right" vertical="center" indent="1"/>
    </xf>
    <xf numFmtId="164" fontId="18" fillId="0" borderId="0" xfId="87" applyFont="1" applyBorder="1" applyAlignment="1">
      <alignment vertical="center" wrapText="1"/>
    </xf>
  </cellXfs>
  <cellStyles count="102">
    <cellStyle name="100" xfId="1" xr:uid="{00000000-0005-0000-0000-000000000000}"/>
    <cellStyle name="20% - Акцент1 2" xfId="2" xr:uid="{00000000-0005-0000-0000-000001000000}"/>
    <cellStyle name="20% - Акцент2 2" xfId="3" xr:uid="{00000000-0005-0000-0000-000002000000}"/>
    <cellStyle name="20% - Акцент3 2" xfId="4" xr:uid="{00000000-0005-0000-0000-000003000000}"/>
    <cellStyle name="20% - Акцент4 2" xfId="5" xr:uid="{00000000-0005-0000-0000-000004000000}"/>
    <cellStyle name="20% - Акцент5 2" xfId="6" xr:uid="{00000000-0005-0000-0000-000005000000}"/>
    <cellStyle name="20% - Акцент6 2" xfId="7" xr:uid="{00000000-0005-0000-0000-000006000000}"/>
    <cellStyle name="40% - Акцент1 2" xfId="8" xr:uid="{00000000-0005-0000-0000-000007000000}"/>
    <cellStyle name="40% - Акцент2 2" xfId="9" xr:uid="{00000000-0005-0000-0000-000008000000}"/>
    <cellStyle name="40% - Акцент3 2" xfId="10" xr:uid="{00000000-0005-0000-0000-000009000000}"/>
    <cellStyle name="40% - Акцент4 2" xfId="11" xr:uid="{00000000-0005-0000-0000-00000A000000}"/>
    <cellStyle name="40% - Акцент5 2" xfId="12" xr:uid="{00000000-0005-0000-0000-00000B000000}"/>
    <cellStyle name="40% - Акцент6 2" xfId="13" xr:uid="{00000000-0005-0000-0000-00000C000000}"/>
    <cellStyle name="60% - Акцент1 2" xfId="14" xr:uid="{00000000-0005-0000-0000-00000D000000}"/>
    <cellStyle name="60% - Акцент2 2" xfId="15" xr:uid="{00000000-0005-0000-0000-00000E000000}"/>
    <cellStyle name="60% - Акцент3 2" xfId="16" xr:uid="{00000000-0005-0000-0000-00000F000000}"/>
    <cellStyle name="60% - Акцент4 2" xfId="17" xr:uid="{00000000-0005-0000-0000-000010000000}"/>
    <cellStyle name="60% - Акцент5 2" xfId="18" xr:uid="{00000000-0005-0000-0000-000011000000}"/>
    <cellStyle name="60% - Акцент6 2" xfId="19" xr:uid="{00000000-0005-0000-0000-000012000000}"/>
    <cellStyle name="Comma [0]" xfId="20" xr:uid="{00000000-0005-0000-0000-000014000000}"/>
    <cellStyle name="Currency [0]" xfId="21" xr:uid="{00000000-0005-0000-0000-000015000000}"/>
    <cellStyle name="Акцент1 2" xfId="22" xr:uid="{00000000-0005-0000-0000-000019000000}"/>
    <cellStyle name="Акцент2 2" xfId="23" xr:uid="{00000000-0005-0000-0000-00001A000000}"/>
    <cellStyle name="Акцент3 2" xfId="24" xr:uid="{00000000-0005-0000-0000-00001B000000}"/>
    <cellStyle name="Акцент4 2" xfId="25" xr:uid="{00000000-0005-0000-0000-00001C000000}"/>
    <cellStyle name="Акцент5 2" xfId="26" xr:uid="{00000000-0005-0000-0000-00001D000000}"/>
    <cellStyle name="Акцент6 2" xfId="27" xr:uid="{00000000-0005-0000-0000-00001E000000}"/>
    <cellStyle name="Ввод  2" xfId="28" xr:uid="{00000000-0005-0000-0000-00001F000000}"/>
    <cellStyle name="Відсотковий" xfId="86" builtinId="5"/>
    <cellStyle name="Вывод 2" xfId="29" xr:uid="{00000000-0005-0000-0000-000020000000}"/>
    <cellStyle name="Вычисление 2" xfId="30" xr:uid="{00000000-0005-0000-0000-000021000000}"/>
    <cellStyle name="Гиперссылка 2" xfId="32" xr:uid="{00000000-0005-0000-0000-000022000000}"/>
    <cellStyle name="Гиперссылка 3" xfId="33" xr:uid="{00000000-0005-0000-0000-000023000000}"/>
    <cellStyle name="Гиперссылка 4" xfId="75" xr:uid="{00000000-0005-0000-0000-000024000000}"/>
    <cellStyle name="Гіперпосилання" xfId="31" builtinId="8"/>
    <cellStyle name="Заголовки до таблиць в бюлетень" xfId="34" xr:uid="{00000000-0005-0000-0000-000025000000}"/>
    <cellStyle name="Заголовок 1 2" xfId="35" xr:uid="{00000000-0005-0000-0000-000026000000}"/>
    <cellStyle name="Заголовок 2 2" xfId="36" xr:uid="{00000000-0005-0000-0000-000027000000}"/>
    <cellStyle name="Заголовок 3 2" xfId="37" xr:uid="{00000000-0005-0000-0000-000028000000}"/>
    <cellStyle name="Заголовок 4 2" xfId="38" xr:uid="{00000000-0005-0000-0000-000029000000}"/>
    <cellStyle name="Звичайний" xfId="0" builtinId="0"/>
    <cellStyle name="Итог 2" xfId="39" xr:uid="{00000000-0005-0000-0000-00002A000000}"/>
    <cellStyle name="Контрольная ячейка 2" xfId="40" xr:uid="{00000000-0005-0000-0000-00002B000000}"/>
    <cellStyle name="Название 2" xfId="41" xr:uid="{00000000-0005-0000-0000-00002C000000}"/>
    <cellStyle name="Нейтральный 2" xfId="42" xr:uid="{00000000-0005-0000-0000-00002D000000}"/>
    <cellStyle name="Обычный 10" xfId="91" xr:uid="{00000000-0005-0000-0000-00002E000000}"/>
    <cellStyle name="Обычный 2" xfId="43" xr:uid="{00000000-0005-0000-0000-00002F000000}"/>
    <cellStyle name="Обычный 2 2" xfId="44" xr:uid="{00000000-0005-0000-0000-000030000000}"/>
    <cellStyle name="Обычный 2 3" xfId="45" xr:uid="{00000000-0005-0000-0000-000031000000}"/>
    <cellStyle name="Обычный 2 4" xfId="46" xr:uid="{00000000-0005-0000-0000-000032000000}"/>
    <cellStyle name="Обычный 2 5" xfId="47" xr:uid="{00000000-0005-0000-0000-000033000000}"/>
    <cellStyle name="Обычный 2 5 2" xfId="72" xr:uid="{00000000-0005-0000-0000-000034000000}"/>
    <cellStyle name="Обычный 2 5 2 2" xfId="92" xr:uid="{00000000-0005-0000-0000-000035000000}"/>
    <cellStyle name="Обычный 2 5 3" xfId="76" xr:uid="{00000000-0005-0000-0000-000036000000}"/>
    <cellStyle name="Обычный 2 5 3 2" xfId="83" xr:uid="{00000000-0005-0000-0000-000037000000}"/>
    <cellStyle name="Обычный 2 5 3 2 2" xfId="98" xr:uid="{00000000-0005-0000-0000-000038000000}"/>
    <cellStyle name="Обычный 2 5 3 3" xfId="93" xr:uid="{00000000-0005-0000-0000-000039000000}"/>
    <cellStyle name="Обычный 2 5 4" xfId="82" xr:uid="{00000000-0005-0000-0000-00003A000000}"/>
    <cellStyle name="Обычный 2 5 4 2" xfId="97" xr:uid="{00000000-0005-0000-0000-00003B000000}"/>
    <cellStyle name="Обычный 2 5 5" xfId="89" xr:uid="{00000000-0005-0000-0000-00003C000000}"/>
    <cellStyle name="Обычный 2_2013_PR" xfId="48" xr:uid="{00000000-0005-0000-0000-00003D000000}"/>
    <cellStyle name="Обычный 3" xfId="49" xr:uid="{00000000-0005-0000-0000-00003E000000}"/>
    <cellStyle name="Обычный 4" xfId="50" xr:uid="{00000000-0005-0000-0000-00003F000000}"/>
    <cellStyle name="Обычный 5" xfId="51" xr:uid="{00000000-0005-0000-0000-000040000000}"/>
    <cellStyle name="Обычный 5 2" xfId="52" xr:uid="{00000000-0005-0000-0000-000041000000}"/>
    <cellStyle name="Обычный 5 2 2" xfId="73" xr:uid="{00000000-0005-0000-0000-000042000000}"/>
    <cellStyle name="Обычный 5_РОБОЧИЙ_Q4_2013" xfId="77" xr:uid="{00000000-0005-0000-0000-000043000000}"/>
    <cellStyle name="Обычный 6" xfId="53" xr:uid="{00000000-0005-0000-0000-000044000000}"/>
    <cellStyle name="Обычный 7" xfId="54" xr:uid="{00000000-0005-0000-0000-000045000000}"/>
    <cellStyle name="Обычный 7 2" xfId="55" xr:uid="{00000000-0005-0000-0000-000046000000}"/>
    <cellStyle name="Обычный 7 2 2" xfId="79" xr:uid="{00000000-0005-0000-0000-000047000000}"/>
    <cellStyle name="Обычный 7 2 2 2" xfId="95" xr:uid="{00000000-0005-0000-0000-000048000000}"/>
    <cellStyle name="Обычный 7 2 3" xfId="85" xr:uid="{00000000-0005-0000-0000-000049000000}"/>
    <cellStyle name="Обычный 7 2 3 2" xfId="100" xr:uid="{00000000-0005-0000-0000-00004A000000}"/>
    <cellStyle name="Обычный 7 2 4" xfId="90" xr:uid="{00000000-0005-0000-0000-00004B000000}"/>
    <cellStyle name="Обычный 7 3" xfId="78" xr:uid="{00000000-0005-0000-0000-00004C000000}"/>
    <cellStyle name="Обычный 7 3 2" xfId="94" xr:uid="{00000000-0005-0000-0000-00004D000000}"/>
    <cellStyle name="Обычный 7 4" xfId="84" xr:uid="{00000000-0005-0000-0000-00004E000000}"/>
    <cellStyle name="Обычный 7 4 2" xfId="99" xr:uid="{00000000-0005-0000-0000-00004F000000}"/>
    <cellStyle name="Обычный 8" xfId="56" xr:uid="{00000000-0005-0000-0000-000050000000}"/>
    <cellStyle name="Обычный 9" xfId="88" xr:uid="{00000000-0005-0000-0000-000051000000}"/>
    <cellStyle name="Обычный_Книга3" xfId="57" xr:uid="{00000000-0005-0000-0000-000052000000}"/>
    <cellStyle name="Плохой 2" xfId="58" xr:uid="{00000000-0005-0000-0000-000053000000}"/>
    <cellStyle name="Пояснение 2" xfId="59" xr:uid="{00000000-0005-0000-0000-000054000000}"/>
    <cellStyle name="Примечание 2" xfId="60" xr:uid="{00000000-0005-0000-0000-000055000000}"/>
    <cellStyle name="Процентный 2" xfId="61" xr:uid="{00000000-0005-0000-0000-000056000000}"/>
    <cellStyle name="Процентный 2 2" xfId="62" xr:uid="{00000000-0005-0000-0000-000057000000}"/>
    <cellStyle name="Процентный 2 3" xfId="74" xr:uid="{00000000-0005-0000-0000-000058000000}"/>
    <cellStyle name="Процентный 3" xfId="63" xr:uid="{00000000-0005-0000-0000-000059000000}"/>
    <cellStyle name="Процентный 4" xfId="64" xr:uid="{00000000-0005-0000-0000-00005A000000}"/>
    <cellStyle name="Процентный 4 2" xfId="80" xr:uid="{00000000-0005-0000-0000-00005B000000}"/>
    <cellStyle name="Связанная ячейка 2" xfId="65" xr:uid="{00000000-0005-0000-0000-00005C000000}"/>
    <cellStyle name="Текст предупреждения 2" xfId="66" xr:uid="{00000000-0005-0000-0000-00005D000000}"/>
    <cellStyle name="Тысячи [0]_MM95 (3)" xfId="67" xr:uid="{00000000-0005-0000-0000-00005E000000}"/>
    <cellStyle name="Тысячи_MM95 (3)" xfId="68" xr:uid="{00000000-0005-0000-0000-00005F000000}"/>
    <cellStyle name="Финансовый 2" xfId="69" xr:uid="{00000000-0005-0000-0000-000060000000}"/>
    <cellStyle name="Финансовый 2 2" xfId="81" xr:uid="{00000000-0005-0000-0000-000061000000}"/>
    <cellStyle name="Финансовый 2 2 2" xfId="96" xr:uid="{00000000-0005-0000-0000-000062000000}"/>
    <cellStyle name="Финансовый 3" xfId="101" xr:uid="{00000000-0005-0000-0000-000063000000}"/>
    <cellStyle name="Фінансовий" xfId="87" builtinId="3"/>
    <cellStyle name="Хороший 2" xfId="70" xr:uid="{00000000-0005-0000-0000-000064000000}"/>
    <cellStyle name="Шапка" xfId="71" xr:uid="{00000000-0005-0000-0000-000065000000}"/>
  </cellStyles>
  <dxfs count="1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5877B0"/>
      <color rgb="FF9CD816"/>
      <color rgb="FF03B921"/>
      <color rgb="FF38B64A"/>
      <color rgb="FF8FC850"/>
      <color rgb="FF90BA44"/>
      <color rgb="FF6FCC22"/>
      <color rgb="FF8CAB53"/>
      <color rgb="FF5EC553"/>
      <color rgb="FF58AA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активами в управлінні (без КНПФ НБУ)</a:t>
            </a:r>
          </a:p>
        </c:rich>
      </c:tx>
      <c:layout>
        <c:manualLayout>
          <c:xMode val="edge"/>
          <c:yMode val="edge"/>
          <c:x val="0.2904578771730989"/>
          <c:y val="2.6159744987564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331644699941353"/>
          <c:y val="0.13830556215292644"/>
          <c:w val="0.42777857719493262"/>
          <c:h val="0.8387478280437115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94D-4D3F-B1BF-9B97DE5E8890}"/>
              </c:ext>
            </c:extLst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94D-4D3F-B1BF-9B97DE5E8890}"/>
              </c:ext>
            </c:extLst>
          </c:dPt>
          <c:dPt>
            <c:idx val="2"/>
            <c:bubble3D val="0"/>
            <c:explosion val="3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94D-4D3F-B1BF-9B97DE5E8890}"/>
              </c:ext>
            </c:extLst>
          </c:dPt>
          <c:dLbls>
            <c:dLbl>
              <c:idx val="0"/>
              <c:layout>
                <c:manualLayout>
                  <c:x val="7.7067700353238747E-2"/>
                  <c:y val="-0.2950392318599235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4D-4D3F-B1BF-9B97DE5E8890}"/>
                </c:ext>
              </c:extLst>
            </c:dLbl>
            <c:dLbl>
              <c:idx val="1"/>
              <c:layout>
                <c:manualLayout>
                  <c:x val="-5.4876556138612712E-2"/>
                  <c:y val="-0.171734639003780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4D-4D3F-B1BF-9B97DE5E8890}"/>
                </c:ext>
              </c:extLst>
            </c:dLbl>
            <c:dLbl>
              <c:idx val="2"/>
              <c:layout>
                <c:manualLayout>
                  <c:x val="-2.4542776998891968E-2"/>
                  <c:y val="3.83701433218191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4D-4D3F-B1BF-9B97DE5E8890}"/>
                </c:ext>
              </c:extLst>
            </c:dLbl>
            <c:dLbl>
              <c:idx val="3"/>
              <c:layout>
                <c:manualLayout>
                  <c:x val="-2.1477874613536063E-2"/>
                  <c:y val="5.02491662562801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4D-4D3F-B1BF-9B97DE5E889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4D-4D3F-B1BF-9B97DE5E889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управлінні'!$A$21:$A$23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управлінні'!$H$21:$H$23</c:f>
              <c:numCache>
                <c:formatCode>0.0</c:formatCode>
                <c:ptCount val="3"/>
                <c:pt idx="0" formatCode="#\ ##0.0">
                  <c:v>2595.7207255200001</c:v>
                </c:pt>
                <c:pt idx="1">
                  <c:v>409.48604340000003</c:v>
                </c:pt>
                <c:pt idx="2">
                  <c:v>182.25603942000001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4D-4D3F-B1BF-9B97DE5E8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rgbClr val="7030A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виплати за 3-й кв.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6539881489154776"/>
          <c:y val="0.15086738418052775"/>
          <c:w val="0.48303105524232909"/>
          <c:h val="0.7938451443569554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584-4C2B-A7F8-98FE80D0158C}"/>
              </c:ext>
            </c:extLst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584-4C2B-A7F8-98FE80D0158C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584-4C2B-A7F8-98FE80D0158C}"/>
              </c:ext>
            </c:extLst>
          </c:dPt>
          <c:dLbls>
            <c:dLbl>
              <c:idx val="0"/>
              <c:layout>
                <c:manualLayout>
                  <c:x val="4.2136098741158597E-2"/>
                  <c:y val="-0.12560141546038675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84-4C2B-A7F8-98FE80D0158C}"/>
                </c:ext>
              </c:extLst>
            </c:dLbl>
            <c:dLbl>
              <c:idx val="1"/>
              <c:layout>
                <c:manualLayout>
                  <c:x val="-8.1591347549506754E-2"/>
                  <c:y val="-0.3951434947109929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84-4C2B-A7F8-98FE80D0158C}"/>
                </c:ext>
              </c:extLst>
            </c:dLbl>
            <c:dLbl>
              <c:idx val="2"/>
              <c:layout>
                <c:manualLayout>
                  <c:x val="-7.7244998237849916E-2"/>
                  <c:y val="-2.982330888008249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84-4C2B-A7F8-98FE80D0158C}"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84-4C2B-A7F8-98FE80D0158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НПФ'!$C$167:$E$167</c:f>
              <c:strCache>
                <c:ptCount val="3"/>
                <c:pt idx="0">
                  <c:v>на визначений строк</c:v>
                </c:pt>
                <c:pt idx="1">
                  <c:v> одноразові</c:v>
                </c:pt>
                <c:pt idx="2">
                  <c:v>перераховані до банку, страховика, іншого НПФ</c:v>
                </c:pt>
              </c:strCache>
            </c:strRef>
          </c:cat>
          <c:val>
            <c:numRef>
              <c:f>'Адміністрування НПФ'!$C$182:$E$182</c:f>
              <c:numCache>
                <c:formatCode>_-* #\ ##0.0_₴_-;\-* #\ ##0.0_₴_-;_-* "-"??_₴_-;_-@_-</c:formatCode>
                <c:ptCount val="3"/>
                <c:pt idx="0">
                  <c:v>10.578345030000001</c:v>
                </c:pt>
                <c:pt idx="1">
                  <c:v>13.639926480000002</c:v>
                </c:pt>
                <c:pt idx="2">
                  <c:v>1.7822601000000002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584-4C2B-A7F8-98FE80D01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C0504D">
                    <a:lumMod val="75000"/>
                  </a:srgb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внески 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станом на 3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0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09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2024</a:t>
            </a:r>
            <a:endParaRPr lang="uk-UA" sz="1300" b="1" i="0" u="none" strike="noStrike" kern="1200" spc="0" baseline="0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C0504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3257969833253283"/>
          <c:y val="0.22640715759031152"/>
          <c:w val="0.40665026853159064"/>
          <c:h val="0.7333264975163587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EB4-4A59-83CD-3ACF7CC22635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EB4-4A59-83CD-3ACF7CC22635}"/>
              </c:ext>
            </c:extLst>
          </c:dPt>
          <c:dPt>
            <c:idx val="2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EB4-4A59-83CD-3ACF7CC22635}"/>
              </c:ext>
            </c:extLst>
          </c:dPt>
          <c:dLbls>
            <c:dLbl>
              <c:idx val="0"/>
              <c:layout>
                <c:manualLayout>
                  <c:x val="-2.9919086425187702E-2"/>
                  <c:y val="-7.246625995919825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B4-4A59-83CD-3ACF7CC2263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B4-4A59-83CD-3ACF7CC22635}"/>
                </c:ext>
              </c:extLst>
            </c:dLbl>
            <c:dLbl>
              <c:idx val="2"/>
              <c:layout>
                <c:manualLayout>
                  <c:x val="1.291862474312408E-2"/>
                  <c:y val="1.485116996126007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B4-4A59-83CD-3ACF7CC22635}"/>
                </c:ext>
              </c:extLst>
            </c:dLbl>
            <c:dLbl>
              <c:idx val="3"/>
              <c:layout>
                <c:manualLayout>
                  <c:x val="-8.939641987197644E-2"/>
                  <c:y val="0.1379690949227373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B4-4A59-83CD-3ACF7CC2263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НПФ'!$C$146:$E$146</c:f>
              <c:strCache>
                <c:ptCount val="3"/>
                <c:pt idx="0">
                  <c:v>від юридичних осіб</c:v>
                </c:pt>
                <c:pt idx="1">
                  <c:v>від ФОПів</c:v>
                </c:pt>
                <c:pt idx="2">
                  <c:v>від фізичних осіб (у т. ч. переведені до фонду)</c:v>
                </c:pt>
              </c:strCache>
            </c:strRef>
          </c:cat>
          <c:val>
            <c:numRef>
              <c:f>'Адміністрування НПФ'!$C$160:$E$160</c:f>
              <c:numCache>
                <c:formatCode>_-* #\ ##0.0_₴_-;\-* #\ ##0.0_₴_-;_-* "-"??_₴_-;_-@_-</c:formatCode>
                <c:ptCount val="3"/>
                <c:pt idx="0">
                  <c:v>993.26349417999984</c:v>
                </c:pt>
                <c:pt idx="1">
                  <c:v>0.36293666000000002</c:v>
                </c:pt>
                <c:pt idx="2">
                  <c:v>1022.3948556000003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EB4-4A59-83CD-3ACF7CC22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виплати 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станом на 3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0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09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2024</a:t>
            </a:r>
            <a:endParaRPr lang="uk-UA" sz="1300" b="1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943194464328322"/>
          <c:y val="0.13827391225902208"/>
          <c:w val="0.4545632068718683"/>
          <c:h val="0.81066719772868856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96D-4A9C-B5D4-46881B113C7A}"/>
              </c:ext>
            </c:extLst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96D-4A9C-B5D4-46881B113C7A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96D-4A9C-B5D4-46881B113C7A}"/>
              </c:ext>
            </c:extLst>
          </c:dPt>
          <c:dLbls>
            <c:dLbl>
              <c:idx val="0"/>
              <c:layout>
                <c:manualLayout>
                  <c:x val="2.9731392249333398E-3"/>
                  <c:y val="9.9907022692274125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6D-4A9C-B5D4-46881B113C7A}"/>
                </c:ext>
              </c:extLst>
            </c:dLbl>
            <c:dLbl>
              <c:idx val="1"/>
              <c:layout>
                <c:manualLayout>
                  <c:x val="-6.1550177783467316E-2"/>
                  <c:y val="-0.4995743630205733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6D-4A9C-B5D4-46881B113C7A}"/>
                </c:ext>
              </c:extLst>
            </c:dLbl>
            <c:dLbl>
              <c:idx val="2"/>
              <c:layout>
                <c:manualLayout>
                  <c:x val="3.4266739449111119E-3"/>
                  <c:y val="2.132264331156129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6D-4A9C-B5D4-46881B113C7A}"/>
                </c:ext>
              </c:extLst>
            </c:dLbl>
            <c:dLbl>
              <c:idx val="3"/>
              <c:layout>
                <c:manualLayout>
                  <c:x val="-8.939641987197644E-2"/>
                  <c:y val="0.1379690949227373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6D-4A9C-B5D4-46881B113C7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НПФ'!$C$190:$E$190</c:f>
              <c:strCache>
                <c:ptCount val="3"/>
                <c:pt idx="0">
                  <c:v>на визначений строк</c:v>
                </c:pt>
                <c:pt idx="1">
                  <c:v> одноразові</c:v>
                </c:pt>
                <c:pt idx="2">
                  <c:v>перераховані до банку, страховика, іншого НПФ</c:v>
                </c:pt>
              </c:strCache>
            </c:strRef>
          </c:cat>
          <c:val>
            <c:numRef>
              <c:f>'Адміністрування НПФ'!$C$204:$E$204</c:f>
              <c:numCache>
                <c:formatCode>_-* #\ ##0.0_₴_-;\-* #\ ##0.0_₴_-;_-* "-"??_₴_-;_-@_-</c:formatCode>
                <c:ptCount val="3"/>
                <c:pt idx="0">
                  <c:v>189.19317841000003</c:v>
                </c:pt>
                <c:pt idx="1">
                  <c:v>494.46825966999995</c:v>
                </c:pt>
                <c:pt idx="2">
                  <c:v>110.53316392000001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96D-4A9C-B5D4-46881B113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76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30.06.2024</a:t>
            </a:r>
          </a:p>
        </c:rich>
      </c:tx>
      <c:layout>
        <c:manualLayout>
          <c:xMode val="edge"/>
          <c:yMode val="edge"/>
          <c:x val="0.42541350513004056"/>
          <c:y val="3.19580361505584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026611404534016"/>
          <c:y val="0.15243249011387261"/>
          <c:w val="0.42674614134634253"/>
          <c:h val="0.79243339305026272"/>
        </c:manualLayout>
      </c:layout>
      <c:pieChart>
        <c:varyColors val="1"/>
        <c:ser>
          <c:idx val="0"/>
          <c:order val="0"/>
          <c:tx>
            <c:strRef>
              <c:f>'Адміністрування НПФ'!$A$240</c:f>
              <c:strCache>
                <c:ptCount val="1"/>
                <c:pt idx="0">
                  <c:v>Вид НПФ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F24-4D40-B03C-201757BC7BC2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F24-4D40-B03C-201757BC7BC2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F24-4D40-B03C-201757BC7BC2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F24-4D40-B03C-201757BC7BC2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F24-4D40-B03C-201757BC7BC2}"/>
              </c:ext>
            </c:extLst>
          </c:dPt>
          <c:dLbls>
            <c:dLbl>
              <c:idx val="0"/>
              <c:layout>
                <c:manualLayout>
                  <c:x val="-0.18295089723226657"/>
                  <c:y val="-2.95920984857347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24-4D40-B03C-201757BC7BC2}"/>
                </c:ext>
              </c:extLst>
            </c:dLbl>
            <c:dLbl>
              <c:idx val="1"/>
              <c:layout>
                <c:manualLayout>
                  <c:x val="-0.23662268680022591"/>
                  <c:y val="0.1252189343792934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24-4D40-B03C-201757BC7BC2}"/>
                </c:ext>
              </c:extLst>
            </c:dLbl>
            <c:dLbl>
              <c:idx val="2"/>
              <c:layout>
                <c:manualLayout>
                  <c:x val="-5.9472032269056216E-2"/>
                  <c:y val="-7.340503469122654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24-4D40-B03C-201757BC7BC2}"/>
                </c:ext>
              </c:extLst>
            </c:dLbl>
            <c:dLbl>
              <c:idx val="3"/>
              <c:layout>
                <c:manualLayout>
                  <c:x val="-7.0887029733809554E-3"/>
                  <c:y val="3.853691470739725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24-4D40-B03C-201757BC7BC2}"/>
                </c:ext>
              </c:extLst>
            </c:dLbl>
            <c:dLbl>
              <c:idx val="4"/>
              <c:layout>
                <c:manualLayout>
                  <c:x val="-2.690682371738631E-2"/>
                  <c:y val="0.14273173038775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24-4D40-B03C-201757BC7BC2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НПФ'!$B$240:$F$240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НПФ'!$B$244:$F$244</c:f>
              <c:numCache>
                <c:formatCode>#\ ##0.0</c:formatCode>
                <c:ptCount val="5"/>
                <c:pt idx="0">
                  <c:v>1790.953637020001</c:v>
                </c:pt>
                <c:pt idx="1">
                  <c:v>1163.92352706</c:v>
                </c:pt>
                <c:pt idx="2">
                  <c:v>27.830086899999998</c:v>
                </c:pt>
                <c:pt idx="3">
                  <c:v>28.917296790000002</c:v>
                </c:pt>
                <c:pt idx="4">
                  <c:v>52.922257340000002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F24-4D40-B03C-201757BC7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85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30.09.2024</a:t>
            </a:r>
          </a:p>
        </c:rich>
      </c:tx>
      <c:layout>
        <c:manualLayout>
          <c:xMode val="edge"/>
          <c:yMode val="edge"/>
          <c:x val="0.45881895817282115"/>
          <c:y val="1.23406449193850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6343663346864508"/>
          <c:y val="0.18677352830896138"/>
          <c:w val="0.41631237934307752"/>
          <c:h val="0.78213465504311963"/>
        </c:manualLayout>
      </c:layout>
      <c:pieChart>
        <c:varyColors val="1"/>
        <c:ser>
          <c:idx val="0"/>
          <c:order val="0"/>
          <c:tx>
            <c:strRef>
              <c:f>'Адміністрування НПФ'!$A$237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210-4BE9-B836-95EA2723611A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210-4BE9-B836-95EA2723611A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210-4BE9-B836-95EA2723611A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210-4BE9-B836-95EA2723611A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210-4BE9-B836-95EA2723611A}"/>
              </c:ext>
            </c:extLst>
          </c:dPt>
          <c:dLbls>
            <c:dLbl>
              <c:idx val="0"/>
              <c:layout>
                <c:manualLayout>
                  <c:x val="-0.2332053255985394"/>
                  <c:y val="-5.952380952380770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10-4BE9-B836-95EA2723611A}"/>
                </c:ext>
              </c:extLst>
            </c:dLbl>
            <c:dLbl>
              <c:idx val="1"/>
              <c:layout>
                <c:manualLayout>
                  <c:x val="-0.18540304349615791"/>
                  <c:y val="0.119517091613548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10-4BE9-B836-95EA2723611A}"/>
                </c:ext>
              </c:extLst>
            </c:dLbl>
            <c:dLbl>
              <c:idx val="2"/>
              <c:layout>
                <c:manualLayout>
                  <c:x val="-2.7283790429130896E-2"/>
                  <c:y val="-6.1098612673415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10-4BE9-B836-95EA2723611A}"/>
                </c:ext>
              </c:extLst>
            </c:dLbl>
            <c:dLbl>
              <c:idx val="3"/>
              <c:layout>
                <c:manualLayout>
                  <c:x val="-1.0474652206935672E-3"/>
                  <c:y val="5.461015902423961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10-4BE9-B836-95EA2723611A}"/>
                </c:ext>
              </c:extLst>
            </c:dLbl>
            <c:dLbl>
              <c:idx val="4"/>
              <c:layout>
                <c:manualLayout>
                  <c:x val="-3.0656504475402115E-2"/>
                  <c:y val="0.142697236374864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10-4BE9-B836-95EA2723611A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НПФ'!$B$233:$F$233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НПФ'!$B$237:$F$237</c:f>
              <c:numCache>
                <c:formatCode>#\ ##0.0</c:formatCode>
                <c:ptCount val="5"/>
                <c:pt idx="0">
                  <c:v>1850.71545823</c:v>
                </c:pt>
                <c:pt idx="1">
                  <c:v>1219.9330118400003</c:v>
                </c:pt>
                <c:pt idx="2">
                  <c:v>32.520278009999998</c:v>
                </c:pt>
                <c:pt idx="3">
                  <c:v>28.917296790000002</c:v>
                </c:pt>
                <c:pt idx="4">
                  <c:v>56.405615879999992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210-4BE9-B836-95EA27236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Відкриті НПФ</a:t>
            </a:r>
          </a:p>
        </c:rich>
      </c:tx>
      <c:layout>
        <c:manualLayout>
          <c:xMode val="edge"/>
          <c:yMode val="edge"/>
          <c:x val="0.34351159184464025"/>
          <c:y val="4.240651765197408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30953954309705"/>
          <c:y val="0.17938898199929679"/>
          <c:w val="0.65558053977377428"/>
          <c:h val="0.7834877652398976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НПФ'!$B$325</c:f>
              <c:strCache>
                <c:ptCount val="1"/>
                <c:pt idx="0">
                  <c:v>Відкриті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5BA-402F-9FC2-03745030C6BF}"/>
              </c:ext>
            </c:extLst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5BA-402F-9FC2-03745030C6BF}"/>
              </c:ext>
            </c:extLst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5BA-402F-9FC2-03745030C6BF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5BA-402F-9FC2-03745030C6BF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5BA-402F-9FC2-03745030C6BF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5BA-402F-9FC2-03745030C6BF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5BA-402F-9FC2-03745030C6BF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5BA-402F-9FC2-03745030C6BF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5BA-402F-9FC2-03745030C6BF}"/>
              </c:ext>
            </c:extLst>
          </c:dPt>
          <c:dLbls>
            <c:dLbl>
              <c:idx val="0"/>
              <c:layout>
                <c:manualLayout>
                  <c:x val="3.4320040116613819E-2"/>
                  <c:y val="0.2780601384315206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BA-402F-9FC2-03745030C6BF}"/>
                </c:ext>
              </c:extLst>
            </c:dLbl>
            <c:dLbl>
              <c:idx val="1"/>
              <c:layout>
                <c:manualLayout>
                  <c:x val="-5.1092240469744254E-2"/>
                  <c:y val="0.2014207208006823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BA-402F-9FC2-03745030C6BF}"/>
                </c:ext>
              </c:extLst>
            </c:dLbl>
            <c:dLbl>
              <c:idx val="2"/>
              <c:layout>
                <c:manualLayout>
                  <c:x val="-1.7132996404671781E-3"/>
                  <c:y val="4.342344971590097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BA-402F-9FC2-03745030C6BF}"/>
                </c:ext>
              </c:extLst>
            </c:dLbl>
            <c:dLbl>
              <c:idx val="3"/>
              <c:layout>
                <c:manualLayout>
                  <c:x val="0.12960653889535542"/>
                  <c:y val="2.103325696181775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BA-402F-9FC2-03745030C6BF}"/>
                </c:ext>
              </c:extLst>
            </c:dLbl>
            <c:dLbl>
              <c:idx val="4"/>
              <c:layout>
                <c:manualLayout>
                  <c:x val="-1.121452568690795E-2"/>
                  <c:y val="-0.1203611073919904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BA-402F-9FC2-03745030C6BF}"/>
                </c:ext>
              </c:extLst>
            </c:dLbl>
            <c:dLbl>
              <c:idx val="5"/>
              <c:layout>
                <c:manualLayout>
                  <c:x val="-8.5925572871703455E-3"/>
                  <c:y val="1.46325667598870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BA-402F-9FC2-03745030C6BF}"/>
                </c:ext>
              </c:extLst>
            </c:dLbl>
            <c:dLbl>
              <c:idx val="6"/>
              <c:layout>
                <c:manualLayout>
                  <c:x val="-9.1575108082963437E-3"/>
                  <c:y val="0.1623960296840987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BA-402F-9FC2-03745030C6BF}"/>
                </c:ext>
              </c:extLst>
            </c:dLbl>
            <c:dLbl>
              <c:idx val="7"/>
              <c:layout>
                <c:manualLayout>
                  <c:x val="-1.0115853880060258E-2"/>
                  <c:y val="0.2219975965006476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BA-402F-9FC2-03745030C6BF}"/>
                </c:ext>
              </c:extLst>
            </c:dLbl>
            <c:dLbl>
              <c:idx val="8"/>
              <c:layout>
                <c:manualLayout>
                  <c:x val="-0.18839611954554042"/>
                  <c:y val="-2.8248979508177337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57.8%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BA-402F-9FC2-03745030C6BF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НПФ'!$A$326:$A$333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НПФ'!$B$326:$B$333</c:f>
              <c:numCache>
                <c:formatCode>#\ ##0.0</c:formatCode>
                <c:ptCount val="8"/>
                <c:pt idx="0">
                  <c:v>994.61387991000015</c:v>
                </c:pt>
                <c:pt idx="1">
                  <c:v>32.520278009999998</c:v>
                </c:pt>
                <c:pt idx="2">
                  <c:v>21.91131309</c:v>
                </c:pt>
                <c:pt idx="3">
                  <c:v>48.042866719999992</c:v>
                </c:pt>
                <c:pt idx="4">
                  <c:v>38.315770719999989</c:v>
                </c:pt>
                <c:pt idx="5">
                  <c:v>176.89319359999996</c:v>
                </c:pt>
                <c:pt idx="6">
                  <c:v>21.346060469999998</c:v>
                </c:pt>
                <c:pt idx="7">
                  <c:v>1263.1045862000003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5BA-402F-9FC2-03745030C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Корпоративні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34727323505425201"/>
          <c:y val="4.346915536001292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445327120539295E-2"/>
          <c:y val="0.15522765046093603"/>
          <c:w val="0.67193824710965089"/>
          <c:h val="0.80107589196751383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НПФ'!$C$325</c:f>
              <c:strCache>
                <c:ptCount val="1"/>
                <c:pt idx="0">
                  <c:v>Корпоративні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27EB-497B-9C16-69119C2BA715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7EB-497B-9C16-69119C2BA715}"/>
              </c:ext>
            </c:extLst>
          </c:dPt>
          <c:dPt>
            <c:idx val="2"/>
            <c:bubble3D val="0"/>
            <c:spPr>
              <a:solidFill>
                <a:srgbClr val="FF99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7EB-497B-9C16-69119C2BA715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7EB-497B-9C16-69119C2BA715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7EB-497B-9C16-69119C2BA715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7EB-497B-9C16-69119C2BA715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7EB-497B-9C16-69119C2BA715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7EB-497B-9C16-69119C2BA715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7EB-497B-9C16-69119C2BA715}"/>
              </c:ext>
            </c:extLst>
          </c:dPt>
          <c:dLbls>
            <c:dLbl>
              <c:idx val="0"/>
              <c:layout>
                <c:manualLayout>
                  <c:x val="0"/>
                  <c:y val="0.3723402088994219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EB-497B-9C16-69119C2BA71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EB-497B-9C16-69119C2BA71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EB-497B-9C16-69119C2BA715}"/>
                </c:ext>
              </c:extLst>
            </c:dLbl>
            <c:dLbl>
              <c:idx val="3"/>
              <c:layout>
                <c:manualLayout>
                  <c:x val="4.1044022489051993E-2"/>
                  <c:y val="3.128284961715065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EB-497B-9C16-69119C2BA7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EB-497B-9C16-69119C2BA715}"/>
                </c:ext>
              </c:extLst>
            </c:dLbl>
            <c:dLbl>
              <c:idx val="5"/>
              <c:layout>
                <c:manualLayout>
                  <c:x val="-9.8638897567328698E-3"/>
                  <c:y val="-2.54392879768310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EB-497B-9C16-69119C2BA71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EB-497B-9C16-69119C2BA715}"/>
                </c:ext>
              </c:extLst>
            </c:dLbl>
            <c:dLbl>
              <c:idx val="7"/>
              <c:layout>
                <c:manualLayout>
                  <c:x val="-1.0077206634557783E-2"/>
                  <c:y val="0.127929510141842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EB-497B-9C16-69119C2BA715}"/>
                </c:ext>
              </c:extLst>
            </c:dLbl>
            <c:dLbl>
              <c:idx val="8"/>
              <c:layout>
                <c:manualLayout>
                  <c:x val="-0.21737853668610685"/>
                  <c:y val="-1.5391364237916105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62.2%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EB-497B-9C16-69119C2BA71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НПФ'!$A$326:$A$333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НПФ'!$C$326:$C$333</c:f>
              <c:numCache>
                <c:formatCode>#\ ##0.0</c:formatCode>
                <c:ptCount val="8"/>
                <c:pt idx="0">
                  <c:v>161.56850548000003</c:v>
                </c:pt>
                <c:pt idx="1">
                  <c:v>0</c:v>
                </c:pt>
                <c:pt idx="2">
                  <c:v>0</c:v>
                </c:pt>
                <c:pt idx="3">
                  <c:v>1.6092351299999998</c:v>
                </c:pt>
                <c:pt idx="4">
                  <c:v>0</c:v>
                </c:pt>
                <c:pt idx="5">
                  <c:v>41.706157299999994</c:v>
                </c:pt>
                <c:pt idx="6">
                  <c:v>0</c:v>
                </c:pt>
                <c:pt idx="7">
                  <c:v>204.60377469999995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7EB-497B-9C16-69119C2BA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Професійні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4100442282311611"/>
          <c:y val="2.74628112653381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49175690864374"/>
          <c:y val="0.1580410236793017"/>
          <c:w val="0.70505754791271513"/>
          <c:h val="0.84115244300973824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НПФ'!$D$325</c:f>
              <c:strCache>
                <c:ptCount val="1"/>
                <c:pt idx="0">
                  <c:v>Професійні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909-4D28-9F58-CAE0C9047426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909-4D28-9F58-CAE0C9047426}"/>
              </c:ext>
            </c:extLst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909-4D28-9F58-CAE0C9047426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909-4D28-9F58-CAE0C9047426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909-4D28-9F58-CAE0C9047426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909-4D28-9F58-CAE0C9047426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909-4D28-9F58-CAE0C9047426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909-4D28-9F58-CAE0C9047426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909-4D28-9F58-CAE0C9047426}"/>
              </c:ext>
            </c:extLst>
          </c:dPt>
          <c:dLbls>
            <c:dLbl>
              <c:idx val="0"/>
              <c:layout>
                <c:manualLayout>
                  <c:x val="2.3590040025053736E-3"/>
                  <c:y val="0.238764528956254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9-4D28-9F58-CAE0C904742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09-4D28-9F58-CAE0C9047426}"/>
                </c:ext>
              </c:extLst>
            </c:dLbl>
            <c:dLbl>
              <c:idx val="2"/>
              <c:layout>
                <c:manualLayout>
                  <c:x val="2.1231036022548357E-2"/>
                  <c:y val="2.877825475506494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09-4D28-9F58-CAE0C9047426}"/>
                </c:ext>
              </c:extLst>
            </c:dLbl>
            <c:dLbl>
              <c:idx val="3"/>
              <c:layout>
                <c:manualLayout>
                  <c:x val="0.12034171008843846"/>
                  <c:y val="4.308888171046140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09-4D28-9F58-CAE0C9047426}"/>
                </c:ext>
              </c:extLst>
            </c:dLbl>
            <c:dLbl>
              <c:idx val="4"/>
              <c:layout>
                <c:manualLayout>
                  <c:x val="-7.0451810056277233E-3"/>
                  <c:y val="-8.306914670433663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09-4D28-9F58-CAE0C9047426}"/>
                </c:ext>
              </c:extLst>
            </c:dLbl>
            <c:dLbl>
              <c:idx val="5"/>
              <c:layout>
                <c:manualLayout>
                  <c:x val="-6.9546038470712441E-3"/>
                  <c:y val="0.107225296604032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09-4D28-9F58-CAE0C904742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09-4D28-9F58-CAE0C9047426}"/>
                </c:ext>
              </c:extLst>
            </c:dLbl>
            <c:dLbl>
              <c:idx val="7"/>
              <c:layout>
                <c:manualLayout>
                  <c:x val="-6.4672001854511494E-3"/>
                  <c:y val="9.92378786516924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09-4D28-9F58-CAE0C9047426}"/>
                </c:ext>
              </c:extLst>
            </c:dLbl>
            <c:dLbl>
              <c:idx val="8"/>
              <c:layout>
                <c:manualLayout>
                  <c:x val="-0.20764529049926927"/>
                  <c:y val="-6.0767176775494026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57.5%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09-4D28-9F58-CAE0C904742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НПФ'!$A$326:$A$333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НПФ'!$D$326:$D$333</c:f>
              <c:numCache>
                <c:formatCode>#\ ##0.0</c:formatCode>
                <c:ptCount val="8"/>
                <c:pt idx="0">
                  <c:v>63.750626449999999</c:v>
                </c:pt>
                <c:pt idx="1">
                  <c:v>0</c:v>
                </c:pt>
                <c:pt idx="2">
                  <c:v>7.0059836999999998</c:v>
                </c:pt>
                <c:pt idx="3">
                  <c:v>6.7535140299999989</c:v>
                </c:pt>
                <c:pt idx="4">
                  <c:v>3.4053</c:v>
                </c:pt>
                <c:pt idx="5">
                  <c:v>13.641471320000001</c:v>
                </c:pt>
                <c:pt idx="6">
                  <c:v>0</c:v>
                </c:pt>
                <c:pt idx="7">
                  <c:v>87.699143920000012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909-4D28-9F58-CAE0C9047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30.09.2023</a:t>
            </a:r>
          </a:p>
        </c:rich>
      </c:tx>
      <c:layout>
        <c:manualLayout>
          <c:xMode val="edge"/>
          <c:yMode val="edge"/>
          <c:x val="0.43605941302791695"/>
          <c:y val="1.72411231614916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73411151412579"/>
          <c:y val="0.1928875308496886"/>
          <c:w val="0.45349587835561161"/>
          <c:h val="0.78622085956069654"/>
        </c:manualLayout>
      </c:layout>
      <c:pieChart>
        <c:varyColors val="1"/>
        <c:ser>
          <c:idx val="0"/>
          <c:order val="0"/>
          <c:tx>
            <c:strRef>
              <c:f>'Адміністрування НПФ'!$A$251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A64-4321-9685-42623673F6BB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A64-4321-9685-42623673F6BB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A64-4321-9685-42623673F6BB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A64-4321-9685-42623673F6BB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A64-4321-9685-42623673F6BB}"/>
              </c:ext>
            </c:extLst>
          </c:dPt>
          <c:dLbls>
            <c:dLbl>
              <c:idx val="0"/>
              <c:layout>
                <c:manualLayout>
                  <c:x val="-0.25490566057126768"/>
                  <c:y val="-4.3279272926705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64-4321-9685-42623673F6BB}"/>
                </c:ext>
              </c:extLst>
            </c:dLbl>
            <c:dLbl>
              <c:idx val="1"/>
              <c:layout>
                <c:manualLayout>
                  <c:x val="-0.15263578173521769"/>
                  <c:y val="0.131616600432782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64-4321-9685-42623673F6BB}"/>
                </c:ext>
              </c:extLst>
            </c:dLbl>
            <c:dLbl>
              <c:idx val="2"/>
              <c:layout>
                <c:manualLayout>
                  <c:x val="-5.8734573638171195E-2"/>
                  <c:y val="-7.602703658907843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64-4321-9685-42623673F6BB}"/>
                </c:ext>
              </c:extLst>
            </c:dLbl>
            <c:dLbl>
              <c:idx val="3"/>
              <c:layout>
                <c:manualLayout>
                  <c:x val="-6.3925829545391586E-3"/>
                  <c:y val="6.368531911567480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64-4321-9685-42623673F6BB}"/>
                </c:ext>
              </c:extLst>
            </c:dLbl>
            <c:dLbl>
              <c:idx val="4"/>
              <c:layout>
                <c:manualLayout>
                  <c:x val="-9.5308583562862953E-3"/>
                  <c:y val="0.1739038497930704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64-4321-9685-42623673F6BB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НПФ'!$B$247:$F$247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НПФ'!$B$251:$F$251</c:f>
              <c:numCache>
                <c:formatCode>#\ ##0.0</c:formatCode>
                <c:ptCount val="5"/>
                <c:pt idx="0">
                  <c:v>1477.0403929399997</c:v>
                </c:pt>
                <c:pt idx="1">
                  <c:v>1067.9878594499999</c:v>
                </c:pt>
                <c:pt idx="2">
                  <c:v>20.32719432</c:v>
                </c:pt>
                <c:pt idx="3">
                  <c:v>32.609729790000003</c:v>
                </c:pt>
                <c:pt idx="4">
                  <c:v>75.073249380000007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A64-4321-9685-42623673F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83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30.09.2024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630308506518652"/>
          <c:y val="0.15169207419128763"/>
          <c:w val="0.49511586299316823"/>
          <c:h val="0.79237847788591442"/>
        </c:manualLayout>
      </c:layout>
      <c:pieChart>
        <c:varyColors val="1"/>
        <c:ser>
          <c:idx val="0"/>
          <c:order val="0"/>
          <c:tx>
            <c:strRef>
              <c:f>'Адміністрування НПФ'!$A$295</c:f>
              <c:strCache>
                <c:ptCount val="1"/>
                <c:pt idx="0">
                  <c:v>30.09.2024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454-4454-8542-B342324C7026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454-4454-8542-B342324C7026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454-4454-8542-B342324C7026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454-4454-8542-B342324C7026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454-4454-8542-B342324C7026}"/>
              </c:ext>
            </c:extLst>
          </c:dPt>
          <c:dLbls>
            <c:dLbl>
              <c:idx val="0"/>
              <c:layout>
                <c:manualLayout>
                  <c:x val="-5.4732753786635863E-2"/>
                  <c:y val="-3.20408408882552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54-4454-8542-B342324C7026}"/>
                </c:ext>
              </c:extLst>
            </c:dLbl>
            <c:dLbl>
              <c:idx val="1"/>
              <c:layout>
                <c:manualLayout>
                  <c:x val="-0.42321906086719213"/>
                  <c:y val="9.451730734029983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54-4454-8542-B342324C7026}"/>
                </c:ext>
              </c:extLst>
            </c:dLbl>
            <c:dLbl>
              <c:idx val="2"/>
              <c:layout>
                <c:manualLayout>
                  <c:x val="-2.4103198310831166E-2"/>
                  <c:y val="-0.115527450937060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54-4454-8542-B342324C7026}"/>
                </c:ext>
              </c:extLst>
            </c:dLbl>
            <c:dLbl>
              <c:idx val="3"/>
              <c:layout>
                <c:manualLayout>
                  <c:x val="-1.1309037190023379E-3"/>
                  <c:y val="5.91874004577995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54-4454-8542-B342324C7026}"/>
                </c:ext>
              </c:extLst>
            </c:dLbl>
            <c:dLbl>
              <c:idx val="4"/>
              <c:layout>
                <c:manualLayout>
                  <c:x val="-7.0339024458508315E-2"/>
                  <c:y val="0.156681844984718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54-4454-8542-B342324C702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НПФ'!$B$290:$F$290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НПФ'!$B$295:$F$295</c:f>
              <c:numCache>
                <c:formatCode>#\ ##0.0</c:formatCode>
                <c:ptCount val="5"/>
                <c:pt idx="0">
                  <c:v>3017.7544582300006</c:v>
                </c:pt>
                <c:pt idx="1">
                  <c:v>2349.3700118400002</c:v>
                </c:pt>
                <c:pt idx="2">
                  <c:v>32.520278009999998</c:v>
                </c:pt>
                <c:pt idx="3">
                  <c:v>36.595296789999999</c:v>
                </c:pt>
                <c:pt idx="4">
                  <c:v>56.405615879999992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454-4454-8542-B342324C7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кількістю (без КНПФ НБУ) </a:t>
            </a:r>
          </a:p>
        </c:rich>
      </c:tx>
      <c:layout>
        <c:manualLayout>
          <c:xMode val="edge"/>
          <c:yMode val="edge"/>
          <c:x val="0.26255844197648681"/>
          <c:y val="1.87969676660472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915997275061757"/>
          <c:y val="0.12089643400068574"/>
          <c:w val="0.44988476489795681"/>
          <c:h val="0.8460980714330481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45D-47C5-B103-B47F67861D8E}"/>
              </c:ext>
            </c:extLst>
          </c:dPt>
          <c:dPt>
            <c:idx val="1"/>
            <c:bubble3D val="0"/>
            <c:spPr>
              <a:solidFill>
                <a:srgbClr val="8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45D-47C5-B103-B47F67861D8E}"/>
              </c:ext>
            </c:extLst>
          </c:dPt>
          <c:dPt>
            <c:idx val="2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45D-47C5-B103-B47F67861D8E}"/>
              </c:ext>
            </c:extLst>
          </c:dPt>
          <c:dLbls>
            <c:dLbl>
              <c:idx val="0"/>
              <c:layout>
                <c:manualLayout>
                  <c:x val="5.4211461756256844E-2"/>
                  <c:y val="-0.2148939490950740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5D-47C5-B103-B47F67861D8E}"/>
                </c:ext>
              </c:extLst>
            </c:dLbl>
            <c:dLbl>
              <c:idx val="1"/>
              <c:layout>
                <c:manualLayout>
                  <c:x val="-1.7650608634550698E-2"/>
                  <c:y val="-7.332233027287719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5D-47C5-B103-B47F67861D8E}"/>
                </c:ext>
              </c:extLst>
            </c:dLbl>
            <c:dLbl>
              <c:idx val="2"/>
              <c:layout>
                <c:manualLayout>
                  <c:x val="-2.1944323888647779E-2"/>
                  <c:y val="6.21164956194629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5D-47C5-B103-B47F67861D8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9719037844698941"/>
                  <c:y val="7.89473684210526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5D-47C5-B103-B47F67861D8E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758883698591762"/>
                  <c:y val="0.15413533834586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5D-47C5-B103-B47F67861D8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управлінні'!$A$12:$A$14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управлінні'!$E$12:$E$14</c:f>
              <c:numCache>
                <c:formatCode>General</c:formatCode>
                <c:ptCount val="3"/>
                <c:pt idx="0">
                  <c:v>44</c:v>
                </c:pt>
                <c:pt idx="1">
                  <c:v>2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45D-47C5-B103-B47F67861D8E}"/>
            </c:ext>
          </c:extLst>
        </c:ser>
        <c:ser>
          <c:idx val="1"/>
          <c:order val="1"/>
          <c:tx>
            <c:strRef>
              <c:f>'НПФ в управлінні'!$B$11</c:f>
              <c:strCache>
                <c:ptCount val="1"/>
                <c:pt idx="0">
                  <c:v>30.09.2023</c:v>
                </c:pt>
              </c:strCache>
            </c:strRef>
          </c:tx>
          <c:cat>
            <c:strRef>
              <c:f>'НПФ в управлінні'!$A$12:$A$16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</c:v>
                </c:pt>
              </c:strCache>
            </c:strRef>
          </c:cat>
          <c:val>
            <c:numRef>
              <c:f>'НПФ в управлінні'!$B$16:$B$16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9-D45D-47C5-B103-B47F67861D8E}"/>
            </c:ext>
          </c:extLst>
        </c:ser>
        <c:ser>
          <c:idx val="2"/>
          <c:order val="2"/>
          <c:tx>
            <c:strRef>
              <c:f>'НПФ в управлінні'!#REF!</c:f>
              <c:strCache>
                <c:ptCount val="1"/>
                <c:pt idx="0">
                  <c:v>#REF!</c:v>
                </c:pt>
              </c:strCache>
            </c:strRef>
          </c:tx>
          <c:cat>
            <c:strRef>
              <c:f>'НПФ в управлінні'!$A$12:$A$16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</c:v>
                </c:pt>
              </c:strCache>
            </c:strRef>
          </c:cat>
          <c:val>
            <c:numRef>
              <c:f>'НПФ в управлінні'!$C$12:$C$16</c:f>
              <c:numCache>
                <c:formatCode>General</c:formatCode>
                <c:ptCount val="5"/>
                <c:pt idx="0">
                  <c:v>44</c:v>
                </c:pt>
                <c:pt idx="1">
                  <c:v>2</c:v>
                </c:pt>
                <c:pt idx="2">
                  <c:v>6</c:v>
                </c:pt>
                <c:pt idx="3" formatCode="#,##0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45D-47C5-B103-B47F67861D8E}"/>
            </c:ext>
          </c:extLst>
        </c:ser>
        <c:ser>
          <c:idx val="3"/>
          <c:order val="3"/>
          <c:tx>
            <c:strRef>
              <c:f>'НПФ в управлінні'!$D$11</c:f>
              <c:strCache>
                <c:ptCount val="1"/>
                <c:pt idx="0">
                  <c:v>30.06.2024</c:v>
                </c:pt>
              </c:strCache>
            </c:strRef>
          </c:tx>
          <c:cat>
            <c:strRef>
              <c:f>'НПФ в управлінні'!$A$12:$A$16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</c:v>
                </c:pt>
              </c:strCache>
            </c:strRef>
          </c:cat>
          <c:val>
            <c:numRef>
              <c:f>'НПФ в управлінні'!$D$16:$D$16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D45D-47C5-B103-B47F67861D8E}"/>
            </c:ext>
          </c:extLst>
        </c:ser>
        <c:ser>
          <c:idx val="4"/>
          <c:order val="4"/>
          <c:tx>
            <c:strRef>
              <c:f>'НПФ в управлінні'!$E$11</c:f>
              <c:strCache>
                <c:ptCount val="1"/>
                <c:pt idx="0">
                  <c:v>30.09.2024</c:v>
                </c:pt>
              </c:strCache>
            </c:strRef>
          </c:tx>
          <c:cat>
            <c:strRef>
              <c:f>'НПФ в управлінні'!$A$12:$A$16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</c:v>
                </c:pt>
              </c:strCache>
            </c:strRef>
          </c:cat>
          <c:val>
            <c:numRef>
              <c:f>'НПФ в управлінні'!$E$12:$E$16</c:f>
              <c:numCache>
                <c:formatCode>General</c:formatCode>
                <c:ptCount val="5"/>
                <c:pt idx="0">
                  <c:v>44</c:v>
                </c:pt>
                <c:pt idx="1">
                  <c:v>2</c:v>
                </c:pt>
                <c:pt idx="2">
                  <c:v>6</c:v>
                </c:pt>
                <c:pt idx="3" formatCode="#,##0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45D-47C5-B103-B47F67861D8E}"/>
            </c:ext>
          </c:extLst>
        </c:ser>
        <c:ser>
          <c:idx val="5"/>
          <c:order val="5"/>
          <c:tx>
            <c:strRef>
              <c:f>'НПФ в управлінні'!$F$11</c:f>
              <c:strCache>
                <c:ptCount val="1"/>
                <c:pt idx="0">
                  <c:v>Зміна за 3-й квартал 2024 року</c:v>
                </c:pt>
              </c:strCache>
            </c:strRef>
          </c:tx>
          <c:cat>
            <c:strRef>
              <c:f>'НПФ в управлінні'!$A$12:$A$16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</c:v>
                </c:pt>
              </c:strCache>
            </c:strRef>
          </c:cat>
          <c:val>
            <c:numRef>
              <c:f>'НПФ в управлінні'!$F$12:$F$16</c:f>
              <c:numCache>
                <c:formatCode>0.0%</c:formatCode>
                <c:ptCount val="5"/>
                <c:pt idx="0">
                  <c:v>2.3255813953488413E-2</c:v>
                </c:pt>
                <c:pt idx="1">
                  <c:v>0</c:v>
                </c:pt>
                <c:pt idx="2">
                  <c:v>0</c:v>
                </c:pt>
                <c:pt idx="3">
                  <c:v>1.9607843137254832E-2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45D-47C5-B103-B47F67861D8E}"/>
            </c:ext>
          </c:extLst>
        </c:ser>
        <c:ser>
          <c:idx val="6"/>
          <c:order val="6"/>
          <c:tx>
            <c:strRef>
              <c:f>'НПФ в управлінні'!$H$11</c:f>
              <c:strCache>
                <c:ptCount val="1"/>
                <c:pt idx="0">
                  <c:v>Зміна за рік</c:v>
                </c:pt>
              </c:strCache>
            </c:strRef>
          </c:tx>
          <c:cat>
            <c:strRef>
              <c:f>'НПФ в управлінні'!$A$12:$A$16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</c:v>
                </c:pt>
              </c:strCache>
            </c:strRef>
          </c:cat>
          <c:val>
            <c:numRef>
              <c:f>'НПФ в управлінні'!$G$16:$G$16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E-D45D-47C5-B103-B47F67861D8E}"/>
            </c:ext>
          </c:extLst>
        </c:ser>
        <c:ser>
          <c:idx val="7"/>
          <c:order val="7"/>
          <c:tx>
            <c:strRef>
              <c:f>'НПФ в управлінні'!#REF!</c:f>
              <c:strCache>
                <c:ptCount val="1"/>
                <c:pt idx="0">
                  <c:v>#REF!</c:v>
                </c:pt>
              </c:strCache>
            </c:strRef>
          </c:tx>
          <c:cat>
            <c:strRef>
              <c:f>'НПФ в управлінні'!$A$12:$A$16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</c:v>
                </c:pt>
              </c:strCache>
            </c:strRef>
          </c:cat>
          <c:val>
            <c:numRef>
              <c:f>'НПФ в управлінні'!$H$16:$H$16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F-D45D-47C5-B103-B47F67861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30.09.2023</a:t>
            </a:r>
          </a:p>
        </c:rich>
      </c:tx>
      <c:layout>
        <c:manualLayout>
          <c:xMode val="edge"/>
          <c:yMode val="edge"/>
          <c:x val="0.41672542248733513"/>
          <c:y val="1.72412454766649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38331300136779"/>
          <c:y val="0.11961751000587344"/>
          <c:w val="0.45757340511693401"/>
          <c:h val="0.79546109588656944"/>
        </c:manualLayout>
      </c:layout>
      <c:pieChart>
        <c:varyColors val="1"/>
        <c:ser>
          <c:idx val="0"/>
          <c:order val="0"/>
          <c:tx>
            <c:strRef>
              <c:f>'Адміністрування НПФ'!$A$291</c:f>
              <c:strCache>
                <c:ptCount val="1"/>
                <c:pt idx="0">
                  <c:v>30.09.2023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6FB-4495-92AD-8443D308DE4D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6FB-4495-92AD-8443D308DE4D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6FB-4495-92AD-8443D308DE4D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6FB-4495-92AD-8443D308DE4D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6FB-4495-92AD-8443D308DE4D}"/>
              </c:ext>
            </c:extLst>
          </c:dPt>
          <c:dLbls>
            <c:dLbl>
              <c:idx val="0"/>
              <c:layout>
                <c:manualLayout>
                  <c:x val="-1.1444152067419165E-3"/>
                  <c:y val="-1.347268073279311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FB-4495-92AD-8443D308DE4D}"/>
                </c:ext>
              </c:extLst>
            </c:dLbl>
            <c:dLbl>
              <c:idx val="1"/>
              <c:layout>
                <c:manualLayout>
                  <c:x val="-0.40404584594389814"/>
                  <c:y val="9.017593823077149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FB-4495-92AD-8443D308DE4D}"/>
                </c:ext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FB-4495-92AD-8443D308DE4D}"/>
                </c:ext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FB-4495-92AD-8443D308DE4D}"/>
                </c:ext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FB-4495-92AD-8443D308DE4D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НПФ'!$B$290:$F$290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НПФ'!$B$291:$F$291</c:f>
              <c:numCache>
                <c:formatCode>#\ ##0.0</c:formatCode>
                <c:ptCount val="5"/>
                <c:pt idx="0">
                  <c:v>2488.9973929399998</c:v>
                </c:pt>
                <c:pt idx="1">
                  <c:v>2019.4108594499999</c:v>
                </c:pt>
                <c:pt idx="2">
                  <c:v>20.32719432</c:v>
                </c:pt>
                <c:pt idx="3">
                  <c:v>80.118729790000003</c:v>
                </c:pt>
                <c:pt idx="4">
                  <c:v>75.105249380000004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6FB-4495-92AD-8443D308D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(без КНПФ НБУ)</a:t>
            </a:r>
          </a:p>
        </c:rich>
      </c:tx>
      <c:layout>
        <c:manualLayout>
          <c:xMode val="edge"/>
          <c:yMode val="edge"/>
          <c:x val="0.34112102471486072"/>
          <c:y val="5.6701067360536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46122168168103"/>
          <c:y val="0.23321019689107664"/>
          <c:w val="0.64388931336372746"/>
          <c:h val="0.76535637277932811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НПФ'!$E$325</c:f>
              <c:strCache>
                <c:ptCount val="1"/>
                <c:pt idx="0">
                  <c:v>Усі НПФ (без КНПФ НБУ)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304A-429B-BC8B-33AE2C76E0B0}"/>
              </c:ext>
            </c:extLst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04A-429B-BC8B-33AE2C76E0B0}"/>
              </c:ext>
            </c:extLst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04A-429B-BC8B-33AE2C76E0B0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04A-429B-BC8B-33AE2C76E0B0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04A-429B-BC8B-33AE2C76E0B0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04A-429B-BC8B-33AE2C76E0B0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04A-429B-BC8B-33AE2C76E0B0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04A-429B-BC8B-33AE2C76E0B0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04A-429B-BC8B-33AE2C76E0B0}"/>
              </c:ext>
            </c:extLst>
          </c:dPt>
          <c:dLbls>
            <c:dLbl>
              <c:idx val="0"/>
              <c:layout>
                <c:manualLayout>
                  <c:x val="0"/>
                  <c:y val="0.2724367760413449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4A-429B-BC8B-33AE2C76E0B0}"/>
                </c:ext>
              </c:extLst>
            </c:dLbl>
            <c:dLbl>
              <c:idx val="1"/>
              <c:layout>
                <c:manualLayout>
                  <c:x val="-3.8992585016619792E-2"/>
                  <c:y val="0.161697950447933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4A-429B-BC8B-33AE2C76E0B0}"/>
                </c:ext>
              </c:extLst>
            </c:dLbl>
            <c:dLbl>
              <c:idx val="2"/>
              <c:layout>
                <c:manualLayout>
                  <c:x val="3.1492349271693004E-2"/>
                  <c:y val="8.253185302916642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4A-429B-BC8B-33AE2C76E0B0}"/>
                </c:ext>
              </c:extLst>
            </c:dLbl>
            <c:dLbl>
              <c:idx val="3"/>
              <c:layout>
                <c:manualLayout>
                  <c:x val="0.1772365922331523"/>
                  <c:y val="-8.959026308356507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4A-429B-BC8B-33AE2C76E0B0}"/>
                </c:ext>
              </c:extLst>
            </c:dLbl>
            <c:dLbl>
              <c:idx val="4"/>
              <c:layout>
                <c:manualLayout>
                  <c:x val="-6.9082112235747993E-3"/>
                  <c:y val="-4.302929398464554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4A-429B-BC8B-33AE2C76E0B0}"/>
                </c:ext>
              </c:extLst>
            </c:dLbl>
            <c:dLbl>
              <c:idx val="5"/>
              <c:layout>
                <c:manualLayout>
                  <c:x val="-8.6939023148286717E-3"/>
                  <c:y val="5.96574435603947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4A-429B-BC8B-33AE2C76E0B0}"/>
                </c:ext>
              </c:extLst>
            </c:dLbl>
            <c:dLbl>
              <c:idx val="6"/>
              <c:layout>
                <c:manualLayout>
                  <c:x val="-7.1721536200733422E-3"/>
                  <c:y val="0.20835351772138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4A-429B-BC8B-33AE2C76E0B0}"/>
                </c:ext>
              </c:extLst>
            </c:dLbl>
            <c:dLbl>
              <c:idx val="7"/>
              <c:layout>
                <c:manualLayout>
                  <c:x val="-1.0115850823210077E-2"/>
                  <c:y val="0.2045965137572335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4A-429B-BC8B-33AE2C76E0B0}"/>
                </c:ext>
              </c:extLst>
            </c:dLbl>
            <c:dLbl>
              <c:idx val="8"/>
              <c:layout>
                <c:manualLayout>
                  <c:x val="-0.19140352748275152"/>
                  <c:y val="1.224349966944885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58.0%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4A-429B-BC8B-33AE2C76E0B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НПФ'!$A$326:$A$333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НПФ'!$E$326:$E$333</c:f>
              <c:numCache>
                <c:formatCode>#\ ##0.0</c:formatCode>
                <c:ptCount val="8"/>
                <c:pt idx="0">
                  <c:v>1219.9330118400003</c:v>
                </c:pt>
                <c:pt idx="1">
                  <c:v>32.520278009999998</c:v>
                </c:pt>
                <c:pt idx="2">
                  <c:v>28.917296790000002</c:v>
                </c:pt>
                <c:pt idx="3">
                  <c:v>56.405615879999992</c:v>
                </c:pt>
                <c:pt idx="4">
                  <c:v>41.721070719999986</c:v>
                </c:pt>
                <c:pt idx="5">
                  <c:v>232.24082221999996</c:v>
                </c:pt>
                <c:pt idx="6">
                  <c:v>21.346060469999998</c:v>
                </c:pt>
                <c:pt idx="7">
                  <c:v>1555.4075048200004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04A-429B-BC8B-33AE2C76E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(із КНПФ НБУ)</a:t>
            </a:r>
          </a:p>
        </c:rich>
      </c:tx>
      <c:layout>
        <c:manualLayout>
          <c:xMode val="edge"/>
          <c:yMode val="edge"/>
          <c:x val="0.34351157377473168"/>
          <c:y val="4.79803216835862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43591835301752"/>
          <c:y val="0.20651160811881059"/>
          <c:w val="0.65552633530996252"/>
          <c:h val="0.78317886386396218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НПФ'!$F$325</c:f>
              <c:strCache>
                <c:ptCount val="1"/>
                <c:pt idx="0">
                  <c:v>Усі НПФ (із КНПФ НБУ)*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CE8-48E5-B5A4-87C80A495156}"/>
              </c:ext>
            </c:extLst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CE8-48E5-B5A4-87C80A495156}"/>
              </c:ext>
            </c:extLst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CE8-48E5-B5A4-87C80A495156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CE8-48E5-B5A4-87C80A495156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CE8-48E5-B5A4-87C80A495156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CE8-48E5-B5A4-87C80A495156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CE8-48E5-B5A4-87C80A495156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CE8-48E5-B5A4-87C80A495156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CE8-48E5-B5A4-87C80A495156}"/>
              </c:ext>
            </c:extLst>
          </c:dPt>
          <c:dLbls>
            <c:dLbl>
              <c:idx val="0"/>
              <c:layout>
                <c:manualLayout>
                  <c:x val="0"/>
                  <c:y val="0.2951779444455986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E8-48E5-B5A4-87C80A495156}"/>
                </c:ext>
              </c:extLst>
            </c:dLbl>
            <c:dLbl>
              <c:idx val="1"/>
              <c:layout>
                <c:manualLayout>
                  <c:x val="-6.2071294435475897E-2"/>
                  <c:y val="0.1305994158438023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E8-48E5-B5A4-87C80A495156}"/>
                </c:ext>
              </c:extLst>
            </c:dLbl>
            <c:dLbl>
              <c:idx val="2"/>
              <c:layout>
                <c:manualLayout>
                  <c:x val="2.3640778047001595E-2"/>
                  <c:y val="7.897722462111591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E8-48E5-B5A4-87C80A495156}"/>
                </c:ext>
              </c:extLst>
            </c:dLbl>
            <c:dLbl>
              <c:idx val="3"/>
              <c:layout>
                <c:manualLayout>
                  <c:x val="0.1539082266719686"/>
                  <c:y val="1.829602357725762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E8-48E5-B5A4-87C80A495156}"/>
                </c:ext>
              </c:extLst>
            </c:dLbl>
            <c:dLbl>
              <c:idx val="4"/>
              <c:layout>
                <c:manualLayout>
                  <c:x val="-6.9441750694160436E-3"/>
                  <c:y val="-8.705382816908978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E8-48E5-B5A4-87C80A495156}"/>
                </c:ext>
              </c:extLst>
            </c:dLbl>
            <c:dLbl>
              <c:idx val="5"/>
              <c:layout>
                <c:manualLayout>
                  <c:x val="-3.8859045877657674E-3"/>
                  <c:y val="3.81640984548830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E8-48E5-B5A4-87C80A495156}"/>
                </c:ext>
              </c:extLst>
            </c:dLbl>
            <c:dLbl>
              <c:idx val="6"/>
              <c:layout>
                <c:manualLayout>
                  <c:x val="-4.8346103142812881E-3"/>
                  <c:y val="0.189822722671611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E8-48E5-B5A4-87C80A495156}"/>
                </c:ext>
              </c:extLst>
            </c:dLbl>
            <c:dLbl>
              <c:idx val="7"/>
              <c:layout>
                <c:manualLayout>
                  <c:x val="-4.1971816469222874E-4"/>
                  <c:y val="0.2204695916742679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E8-48E5-B5A4-87C80A495156}"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54.9%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E8-48E5-B5A4-87C80A49515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НПФ'!$A$326:$A$333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НПФ'!$F$326:$F$333</c:f>
              <c:numCache>
                <c:formatCode>#\ ##0.0</c:formatCode>
                <c:ptCount val="8"/>
                <c:pt idx="0">
                  <c:v>2349.3700118400002</c:v>
                </c:pt>
                <c:pt idx="1">
                  <c:v>32.520278009999998</c:v>
                </c:pt>
                <c:pt idx="2">
                  <c:v>36.595296789999999</c:v>
                </c:pt>
                <c:pt idx="3">
                  <c:v>56.405615879999992</c:v>
                </c:pt>
                <c:pt idx="4">
                  <c:v>48.734070719999984</c:v>
                </c:pt>
                <c:pt idx="5">
                  <c:v>232.24082221999996</c:v>
                </c:pt>
                <c:pt idx="6">
                  <c:v>21.346060469999998</c:v>
                </c:pt>
                <c:pt idx="7">
                  <c:v>2715.4335048200005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CE8-48E5-B5A4-87C80A495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30.06.2024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630308506518652"/>
          <c:y val="0.15169207419128763"/>
          <c:w val="0.49511586299316823"/>
          <c:h val="0.79237847788591442"/>
        </c:manualLayout>
      </c:layout>
      <c:pieChart>
        <c:varyColors val="1"/>
        <c:ser>
          <c:idx val="0"/>
          <c:order val="0"/>
          <c:tx>
            <c:strRef>
              <c:f>'Адміністрування НПФ'!$A$294</c:f>
              <c:strCache>
                <c:ptCount val="1"/>
                <c:pt idx="0">
                  <c:v>30.06.2024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40D-4A83-8F05-5595AD8A6895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40D-4A83-8F05-5595AD8A6895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40D-4A83-8F05-5595AD8A6895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40D-4A83-8F05-5595AD8A6895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40D-4A83-8F05-5595AD8A6895}"/>
              </c:ext>
            </c:extLst>
          </c:dPt>
          <c:dLbls>
            <c:dLbl>
              <c:idx val="0"/>
              <c:layout>
                <c:manualLayout>
                  <c:x val="-5.4732753786635863E-2"/>
                  <c:y val="-3.20408408882552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0D-4A83-8F05-5595AD8A6895}"/>
                </c:ext>
              </c:extLst>
            </c:dLbl>
            <c:dLbl>
              <c:idx val="1"/>
              <c:layout>
                <c:manualLayout>
                  <c:x val="-0.42321906086719213"/>
                  <c:y val="9.451730734029983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0D-4A83-8F05-5595AD8A6895}"/>
                </c:ext>
              </c:extLst>
            </c:dLbl>
            <c:dLbl>
              <c:idx val="2"/>
              <c:layout>
                <c:manualLayout>
                  <c:x val="-2.4103198310831166E-2"/>
                  <c:y val="-0.115527450937060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0D-4A83-8F05-5595AD8A6895}"/>
                </c:ext>
              </c:extLst>
            </c:dLbl>
            <c:dLbl>
              <c:idx val="3"/>
              <c:layout>
                <c:manualLayout>
                  <c:x val="-1.1309037190023379E-3"/>
                  <c:y val="5.91874004577995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0D-4A83-8F05-5595AD8A6895}"/>
                </c:ext>
              </c:extLst>
            </c:dLbl>
            <c:dLbl>
              <c:idx val="4"/>
              <c:layout>
                <c:manualLayout>
                  <c:x val="-7.0339024458508315E-2"/>
                  <c:y val="0.156681844984718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0D-4A83-8F05-5595AD8A689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НПФ'!$B$290:$F$290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НПФ'!$B$294:$F$294</c:f>
              <c:numCache>
                <c:formatCode>#\ ##0.0</c:formatCode>
                <c:ptCount val="5"/>
                <c:pt idx="0">
                  <c:v>2929.1206370200007</c:v>
                </c:pt>
                <c:pt idx="1">
                  <c:v>2273.2785270599998</c:v>
                </c:pt>
                <c:pt idx="2">
                  <c:v>27.830086899999998</c:v>
                </c:pt>
                <c:pt idx="3">
                  <c:v>36.595296789999999</c:v>
                </c:pt>
                <c:pt idx="4">
                  <c:v>52.922257340000002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40D-4A83-8F05-5595AD8A6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/>
              <a:t>За вартістю активів в управлінні (з КНПФ НБУ)</a:t>
            </a:r>
          </a:p>
        </c:rich>
      </c:tx>
      <c:layout>
        <c:manualLayout>
          <c:xMode val="edge"/>
          <c:yMode val="edge"/>
          <c:x val="0.13604828966246318"/>
          <c:y val="1.5209903774485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241635336123526"/>
          <c:y val="0.14544288691527754"/>
          <c:w val="0.42476710453095468"/>
          <c:h val="0.8129652166828554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B18-4AC2-BEAF-5E8FE243D566}"/>
              </c:ext>
            </c:extLst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B18-4AC2-BEAF-5E8FE243D566}"/>
              </c:ext>
            </c:extLst>
          </c:dPt>
          <c:dPt>
            <c:idx val="2"/>
            <c:bubble3D val="0"/>
            <c:explosion val="4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B18-4AC2-BEAF-5E8FE243D566}"/>
              </c:ext>
            </c:extLst>
          </c:dPt>
          <c:dLbls>
            <c:dLbl>
              <c:idx val="0"/>
              <c:layout>
                <c:manualLayout>
                  <c:x val="-0.3214961763676179"/>
                  <c:y val="0.1509163688713891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18-4AC2-BEAF-5E8FE243D566}"/>
                </c:ext>
              </c:extLst>
            </c:dLbl>
            <c:dLbl>
              <c:idx val="1"/>
              <c:layout>
                <c:manualLayout>
                  <c:x val="-1.1260501718057026E-2"/>
                  <c:y val="-2.10173185470265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18-4AC2-BEAF-5E8FE243D566}"/>
                </c:ext>
              </c:extLst>
            </c:dLbl>
            <c:dLbl>
              <c:idx val="2"/>
              <c:layout>
                <c:manualLayout>
                  <c:x val="-1.6802528330459796E-2"/>
                  <c:y val="2.833049930946388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18-4AC2-BEAF-5E8FE243D566}"/>
                </c:ext>
              </c:extLst>
            </c:dLbl>
            <c:dLbl>
              <c:idx val="3"/>
              <c:layout>
                <c:manualLayout>
                  <c:x val="-6.6512015198596869E-2"/>
                  <c:y val="-9.061331788200464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18-4AC2-BEAF-5E8FE243D56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18-4AC2-BEAF-5E8FE243D56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('НПФ в управлінні'!$A$21:$A$23,'НПФ в управлінні'!$A$25)</c:f>
              <c:strCache>
                <c:ptCount val="4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КНПФ НБУ</c:v>
                </c:pt>
              </c:strCache>
            </c:strRef>
          </c:cat>
          <c:val>
            <c:numRef>
              <c:f>('НПФ в управлінні'!$H$21:$H$23,'НПФ в управлінні'!$H$25)</c:f>
              <c:numCache>
                <c:formatCode>0.0</c:formatCode>
                <c:ptCount val="4"/>
                <c:pt idx="0" formatCode="#\ ##0.0">
                  <c:v>2595.7207255200001</c:v>
                </c:pt>
                <c:pt idx="1">
                  <c:v>409.48604340000003</c:v>
                </c:pt>
                <c:pt idx="2">
                  <c:v>182.25603942000001</c:v>
                </c:pt>
                <c:pt idx="3" formatCode="#\ ##0.0">
                  <c:v>2304.154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B18-4AC2-BEAF-5E8FE243D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8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Учасники</a:t>
            </a:r>
            <a:r>
              <a:rPr lang="uk-UA" sz="1300" b="1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НПФ</a:t>
            </a:r>
            <a:endParaRPr lang="uk-UA" sz="1300" b="1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2924076142762745"/>
          <c:y val="0.2034127156028778"/>
          <c:w val="0.53448701915415353"/>
          <c:h val="0.6643899387141661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0CB-4ACB-94DC-9B47CE43F533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0CB-4ACB-94DC-9B47CE43F533}"/>
              </c:ext>
            </c:extLst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0CB-4ACB-94DC-9B47CE43F533}"/>
              </c:ext>
            </c:extLst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0CB-4ACB-94DC-9B47CE43F53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0CB-4ACB-94DC-9B47CE43F533}"/>
              </c:ext>
            </c:extLst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CB-4ACB-94DC-9B47CE43F533}"/>
              </c:ext>
            </c:extLst>
          </c:dPt>
          <c:dPt>
            <c:idx val="6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CB-4ACB-94DC-9B47CE43F53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0CB-4ACB-94DC-9B47CE43F533}"/>
              </c:ext>
            </c:extLst>
          </c:dPt>
          <c:dLbls>
            <c:dLbl>
              <c:idx val="0"/>
              <c:layout>
                <c:manualLayout>
                  <c:x val="-4.3321895153801998E-2"/>
                  <c:y val="-8.128886126744704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CB-4ACB-94DC-9B47CE43F533}"/>
                </c:ext>
              </c:extLst>
            </c:dLbl>
            <c:dLbl>
              <c:idx val="1"/>
              <c:layout>
                <c:manualLayout>
                  <c:x val="-4.4047189777084448E-3"/>
                  <c:y val="-8.213471277285412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CB-4ACB-94DC-9B47CE43F533}"/>
                </c:ext>
              </c:extLst>
            </c:dLbl>
            <c:dLbl>
              <c:idx val="2"/>
              <c:layout>
                <c:manualLayout>
                  <c:x val="9.6406438673907382E-3"/>
                  <c:y val="0.1021160269336474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CB-4ACB-94DC-9B47CE43F533}"/>
                </c:ext>
              </c:extLst>
            </c:dLbl>
            <c:dLbl>
              <c:idx val="3"/>
              <c:layout>
                <c:manualLayout>
                  <c:x val="7.502475859551716E-3"/>
                  <c:y val="4.366356776802039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CB-4ACB-94DC-9B47CE43F533}"/>
                </c:ext>
              </c:extLst>
            </c:dLbl>
            <c:dLbl>
              <c:idx val="4"/>
              <c:layout>
                <c:manualLayout>
                  <c:x val="0.12095250548907689"/>
                  <c:y val="5.8039000002891319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CB-4ACB-94DC-9B47CE43F533}"/>
                </c:ext>
              </c:extLst>
            </c:dLbl>
            <c:dLbl>
              <c:idx val="5"/>
              <c:layout>
                <c:manualLayout>
                  <c:x val="-1.0678167020071658E-3"/>
                  <c:y val="0.157056627073836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CB-4ACB-94DC-9B47CE43F533}"/>
                </c:ext>
              </c:extLst>
            </c:dLbl>
            <c:dLbl>
              <c:idx val="6"/>
              <c:layout>
                <c:manualLayout>
                  <c:x val="-1.1555264979113895E-2"/>
                  <c:y val="-2.836890688511277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CB-4ACB-94DC-9B47CE43F533}"/>
                </c:ext>
              </c:extLst>
            </c:dLbl>
            <c:dLbl>
              <c:idx val="7"/>
              <c:layout>
                <c:manualLayout>
                  <c:x val="-4.1647445774193645E-2"/>
                  <c:y val="-1.1557520565701397E-16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CB-4ACB-94DC-9B47CE43F53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НПФ'!$E$4:$L$4</c:f>
              <c:strCache>
                <c:ptCount val="8"/>
                <c:pt idx="0">
                  <c:v>жінок віком до 25 років включно</c:v>
                </c:pt>
                <c:pt idx="1">
                  <c:v>жінок віком від 25 до 50 років включно</c:v>
                </c:pt>
                <c:pt idx="2">
                  <c:v>жінок віком від 50 до 60 років включно</c:v>
                </c:pt>
                <c:pt idx="3">
                  <c:v>жінок віком понад 60 років</c:v>
                </c:pt>
                <c:pt idx="4">
                  <c:v>чоловіків віком до 25 років включно</c:v>
                </c:pt>
                <c:pt idx="5">
                  <c:v>чоловіків віком від 25 до 50 років включно</c:v>
                </c:pt>
                <c:pt idx="6">
                  <c:v>чоловіків віком від 50 до 60 років включно</c:v>
                </c:pt>
                <c:pt idx="7">
                  <c:v>чоловіків віком понад 60 років</c:v>
                </c:pt>
              </c:strCache>
            </c:strRef>
          </c:cat>
          <c:val>
            <c:numRef>
              <c:f>'Адміністрування НПФ'!$E$19:$L$19</c:f>
              <c:numCache>
                <c:formatCode>_-* #\ ##0_₴_-;\-* #\ ##0_₴_-;_-* "-"??_₴_-;_-@_-</c:formatCode>
                <c:ptCount val="8"/>
                <c:pt idx="0">
                  <c:v>1478</c:v>
                </c:pt>
                <c:pt idx="1">
                  <c:v>177663</c:v>
                </c:pt>
                <c:pt idx="2">
                  <c:v>98959</c:v>
                </c:pt>
                <c:pt idx="3">
                  <c:v>91040</c:v>
                </c:pt>
                <c:pt idx="4">
                  <c:v>2024</c:v>
                </c:pt>
                <c:pt idx="5">
                  <c:v>241560</c:v>
                </c:pt>
                <c:pt idx="6">
                  <c:v>121472</c:v>
                </c:pt>
                <c:pt idx="7">
                  <c:v>140573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0CB-4ACB-94DC-9B47CE43F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0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контракти станом на 30.09.2024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4581155557225107"/>
          <c:y val="0.15894647642753643"/>
          <c:w val="0.49037407751096251"/>
          <c:h val="0.7686417618237271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2D6-4E04-A831-0EF576C2F2E9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2D6-4E04-A831-0EF576C2F2E9}"/>
              </c:ext>
            </c:extLst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2D6-4E04-A831-0EF576C2F2E9}"/>
              </c:ext>
            </c:extLst>
          </c:dPt>
          <c:dLbls>
            <c:dLbl>
              <c:idx val="0"/>
              <c:layout>
                <c:manualLayout>
                  <c:x val="-5.0387868685030273E-3"/>
                  <c:y val="4.660587639310894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D6-4E04-A831-0EF576C2F2E9}"/>
                </c:ext>
              </c:extLst>
            </c:dLbl>
            <c:dLbl>
              <c:idx val="1"/>
              <c:layout>
                <c:manualLayout>
                  <c:x val="-2.1646412837988491E-2"/>
                  <c:y val="-3.268827351637225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D6-4E04-A831-0EF576C2F2E9}"/>
                </c:ext>
              </c:extLst>
            </c:dLbl>
            <c:dLbl>
              <c:idx val="2"/>
              <c:layout>
                <c:manualLayout>
                  <c:x val="-2.3911195422387888E-2"/>
                  <c:y val="0.15784599958713016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D6-4E04-A831-0EF576C2F2E9}"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D6-4E04-A831-0EF576C2F2E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НПФ'!$C$42:$E$42</c:f>
              <c:strCache>
                <c:ptCount val="3"/>
                <c:pt idx="0">
                  <c:v>із вкладниками - фізичними особами (крім ФОП)</c:v>
                </c:pt>
                <c:pt idx="1">
                  <c:v>із вкладниками - ФОП</c:v>
                </c:pt>
                <c:pt idx="2">
                  <c:v>із вкладниками - юридичними особами</c:v>
                </c:pt>
              </c:strCache>
            </c:strRef>
          </c:cat>
          <c:val>
            <c:numRef>
              <c:f>'Адміністрування НПФ'!$C$72:$E$72</c:f>
              <c:numCache>
                <c:formatCode>#\ ##0_ ;\-#\ ##0\ </c:formatCode>
                <c:ptCount val="3"/>
                <c:pt idx="0" formatCode="_-* #\ ##0_₴_-;\-* #\ ##0_₴_-;_-* &quot;-&quot;??_₴_-;_-@_-">
                  <c:v>89344</c:v>
                </c:pt>
                <c:pt idx="1">
                  <c:v>85</c:v>
                </c:pt>
                <c:pt idx="2" formatCode="_-* #\ ##0_₴_-;\-* #\ ##0_₴_-;_-* &quot;-&quot;??_₴_-;_-@_-">
                  <c:v>6609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2D6-4E04-A831-0EF576C2F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3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Учасники 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НПФ станом на 30.09.2024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8891255499537377"/>
          <c:y val="0.14121791594232541"/>
          <c:w val="0.48532716484369404"/>
          <c:h val="0.80992909977161931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4A1-470F-82AA-7C31942C5D97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4A1-470F-82AA-7C31942C5D97}"/>
              </c:ext>
            </c:extLst>
          </c:dPt>
          <c:dLbls>
            <c:dLbl>
              <c:idx val="0"/>
              <c:layout>
                <c:manualLayout>
                  <c:x val="7.4429275477255995E-3"/>
                  <c:y val="5.122291916900217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A1-470F-82AA-7C31942C5D97}"/>
                </c:ext>
              </c:extLst>
            </c:dLbl>
            <c:dLbl>
              <c:idx val="1"/>
              <c:layout>
                <c:manualLayout>
                  <c:x val="-2.9976019184652278E-3"/>
                  <c:y val="-9.728653409849201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A1-470F-82AA-7C31942C5D9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НПФ'!$C$4:$D$4</c:f>
              <c:strCache>
                <c:ptCount val="2"/>
                <c:pt idx="0">
                  <c:v>жінок</c:v>
                </c:pt>
                <c:pt idx="1">
                  <c:v>чоловіків</c:v>
                </c:pt>
              </c:strCache>
            </c:strRef>
          </c:cat>
          <c:val>
            <c:numRef>
              <c:f>'Адміністрування НПФ'!$C$19:$D$19</c:f>
              <c:numCache>
                <c:formatCode>_-* #\ ##0_₴_-;\-* #\ ##0_₴_-;_-* "-"??_₴_-;_-@_-</c:formatCode>
                <c:ptCount val="2"/>
                <c:pt idx="0">
                  <c:v>369140</c:v>
                </c:pt>
                <c:pt idx="1">
                  <c:v>505629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A1-470F-82AA-7C31942C5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Вкладники НПФ станом на 30.09.2024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tx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9380519317004195"/>
          <c:y val="0.16499341496903636"/>
          <c:w val="0.42260731436626536"/>
          <c:h val="0.7493996086310106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D0E-4C01-9985-A680ED0DF237}"/>
              </c:ext>
            </c:extLst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D0E-4C01-9985-A680ED0DF237}"/>
              </c:ext>
            </c:extLst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D0E-4C01-9985-A680ED0DF237}"/>
              </c:ext>
            </c:extLst>
          </c:dPt>
          <c:dLbls>
            <c:dLbl>
              <c:idx val="0"/>
              <c:layout>
                <c:manualLayout>
                  <c:x val="-5.0387868685030273E-3"/>
                  <c:y val="4.660587639310894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0E-4C01-9985-A680ED0DF237}"/>
                </c:ext>
              </c:extLst>
            </c:dLbl>
            <c:dLbl>
              <c:idx val="1"/>
              <c:layout>
                <c:manualLayout>
                  <c:x val="1.0161559717058828E-2"/>
                  <c:y val="-4.051989811236694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0E-4C01-9985-A680ED0DF237}"/>
                </c:ext>
              </c:extLst>
            </c:dLbl>
            <c:dLbl>
              <c:idx val="2"/>
              <c:layout>
                <c:manualLayout>
                  <c:x val="1.1455708459338616E-2"/>
                  <c:y val="0.2077833887785302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0E-4C01-9985-A680ED0DF237}"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E-4C01-9985-A680ED0DF23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НПФ'!$C$76:$D$76</c:f>
              <c:strCache>
                <c:ptCount val="2"/>
                <c:pt idx="0">
                  <c:v>юридичних осіб та ФОП</c:v>
                </c:pt>
                <c:pt idx="1">
                  <c:v>фізичних осіб</c:v>
                </c:pt>
              </c:strCache>
            </c:strRef>
          </c:cat>
          <c:val>
            <c:numRef>
              <c:f>'Адміністрування НПФ'!$C$106:$D$106</c:f>
              <c:numCache>
                <c:formatCode>_-* #\ ##0_₴_-;\-* #\ ##0_₴_-;_-* "-"??_₴_-;_-@_-</c:formatCode>
                <c:ptCount val="2"/>
                <c:pt idx="0">
                  <c:v>1872</c:v>
                </c:pt>
                <c:pt idx="1">
                  <c:v>86567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D0E-4C01-9985-A680ED0DF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84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внески за 3-й кв. 2024</a:t>
            </a:r>
          </a:p>
        </c:rich>
      </c:tx>
      <c:layout>
        <c:manualLayout>
          <c:xMode val="edge"/>
          <c:yMode val="edge"/>
          <c:x val="0.26024990895276845"/>
          <c:y val="1.80180180180180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8332708452002742"/>
          <c:y val="0.21012940650036327"/>
          <c:w val="0.37088289701213856"/>
          <c:h val="0.713591980725815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AF4-49AA-BCBE-33D14EDA44F0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AF4-49AA-BCBE-33D14EDA44F0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AF4-49AA-BCBE-33D14EDA44F0}"/>
              </c:ext>
            </c:extLst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AF4-49AA-BCBE-33D14EDA44F0}"/>
              </c:ext>
            </c:extLst>
          </c:dPt>
          <c:dPt>
            <c:idx val="4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AF4-49AA-BCBE-33D14EDA44F0}"/>
              </c:ext>
            </c:extLst>
          </c:dPt>
          <c:dPt>
            <c:idx val="5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AF4-49AA-BCBE-33D14EDA44F0}"/>
              </c:ext>
            </c:extLst>
          </c:dPt>
          <c:dPt>
            <c:idx val="6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AF4-49AA-BCBE-33D14EDA44F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AF4-49AA-BCBE-33D14EDA44F0}"/>
              </c:ext>
            </c:extLst>
          </c:dPt>
          <c:dLbls>
            <c:dLbl>
              <c:idx val="0"/>
              <c:layout>
                <c:manualLayout>
                  <c:x val="-4.5477522714269705E-2"/>
                  <c:y val="-0.14978594532258935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F4-49AA-BCBE-33D14EDA44F0}"/>
                </c:ext>
              </c:extLst>
            </c:dLbl>
            <c:dLbl>
              <c:idx val="1"/>
              <c:layout>
                <c:manualLayout>
                  <c:x val="1.3383744485660487E-2"/>
                  <c:y val="-2.773693127739037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F4-49AA-BCBE-33D14EDA44F0}"/>
                </c:ext>
              </c:extLst>
            </c:dLbl>
            <c:dLbl>
              <c:idx val="2"/>
              <c:layout>
                <c:manualLayout>
                  <c:x val="-4.9170032405998876E-2"/>
                  <c:y val="0.1526331100835297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F4-49AA-BCBE-33D14EDA44F0}"/>
                </c:ext>
              </c:extLst>
            </c:dLbl>
            <c:dLbl>
              <c:idx val="3"/>
              <c:layout>
                <c:manualLayout>
                  <c:x val="-5.1053357784371249E-2"/>
                  <c:y val="2.83586719449413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F4-49AA-BCBE-33D14EDA44F0}"/>
                </c:ext>
              </c:extLst>
            </c:dLbl>
            <c:dLbl>
              <c:idx val="4"/>
              <c:layout>
                <c:manualLayout>
                  <c:x val="0.12236940348455679"/>
                  <c:y val="7.6429762815306099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F4-49AA-BCBE-33D14EDA44F0}"/>
                </c:ext>
              </c:extLst>
            </c:dLbl>
            <c:dLbl>
              <c:idx val="5"/>
              <c:layout>
                <c:manualLayout>
                  <c:x val="-4.6988422270481722E-2"/>
                  <c:y val="-0.1095635705489420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F4-49AA-BCBE-33D14EDA44F0}"/>
                </c:ext>
              </c:extLst>
            </c:dLbl>
            <c:dLbl>
              <c:idx val="6"/>
              <c:layout>
                <c:manualLayout>
                  <c:x val="0.34139554807254674"/>
                  <c:y val="0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F4-49AA-BCBE-33D14EDA44F0}"/>
                </c:ext>
              </c:extLst>
            </c:dLbl>
            <c:dLbl>
              <c:idx val="7"/>
              <c:layout>
                <c:manualLayout>
                  <c:x val="3.6170299264159794E-2"/>
                  <c:y val="5.5991885405709966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F4-49AA-BCBE-33D14EDA44F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НПФ'!$E$110:$L$110</c:f>
              <c:strCache>
                <c:ptCount val="8"/>
                <c:pt idx="0">
                  <c:v>жінок віком до 25 років включно</c:v>
                </c:pt>
                <c:pt idx="1">
                  <c:v>жінок віком від 25 до 50 років включно</c:v>
                </c:pt>
                <c:pt idx="2">
                  <c:v>жінок віком від 50 до 60 років включно</c:v>
                </c:pt>
                <c:pt idx="3">
                  <c:v>жінок віком понад 60 років</c:v>
                </c:pt>
                <c:pt idx="4">
                  <c:v>чоловіків віком до 25 років включно</c:v>
                </c:pt>
                <c:pt idx="5">
                  <c:v>чоловіків віком від 25 до 50 років включно</c:v>
                </c:pt>
                <c:pt idx="6">
                  <c:v>чоловіків віком від 50 до 60 років включно</c:v>
                </c:pt>
                <c:pt idx="7">
                  <c:v>чоловіків віком понад 60 років</c:v>
                </c:pt>
              </c:strCache>
            </c:strRef>
          </c:cat>
          <c:val>
            <c:numRef>
              <c:f>'Адміністрування НПФ'!$E$125:$L$125</c:f>
              <c:numCache>
                <c:formatCode>_-* #\ ##0.0_₴_-;\-* #\ ##0.0_₴_-;_-* "-"??_₴_-;_-@_-</c:formatCode>
                <c:ptCount val="8"/>
                <c:pt idx="0">
                  <c:v>0.52012586999999999</c:v>
                </c:pt>
                <c:pt idx="1">
                  <c:v>15.961094490000002</c:v>
                </c:pt>
                <c:pt idx="2">
                  <c:v>4.40046859</c:v>
                </c:pt>
                <c:pt idx="3">
                  <c:v>0.82788441000000002</c:v>
                </c:pt>
                <c:pt idx="4">
                  <c:v>0.55110875999999998</c:v>
                </c:pt>
                <c:pt idx="5">
                  <c:v>27.692904210000002</c:v>
                </c:pt>
                <c:pt idx="6">
                  <c:v>5.4912038700000005</c:v>
                </c:pt>
                <c:pt idx="7">
                  <c:v>1.24469075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AF4-49AA-BCBE-33D14EDA4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19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C0504D">
                    <a:lumMod val="75000"/>
                  </a:srgb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внески за 3-й кв. 2024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C0504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8411639192582944"/>
          <c:y val="0.12827449548938832"/>
          <c:w val="0.47232311386608589"/>
          <c:h val="0.81216535433070869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CB-44A0-AB75-099907D7CA5F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CB-44A0-AB75-099907D7CA5F}"/>
              </c:ext>
            </c:extLst>
          </c:dPt>
          <c:dLbls>
            <c:dLbl>
              <c:idx val="0"/>
              <c:layout>
                <c:manualLayout>
                  <c:x val="1.4637077739383296E-2"/>
                  <c:y val="5.122302420530767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CB-44A0-AB75-099907D7CA5F}"/>
                </c:ext>
              </c:extLst>
            </c:dLbl>
            <c:dLbl>
              <c:idx val="1"/>
              <c:layout>
                <c:manualLayout>
                  <c:x val="-1.4988083505614607E-2"/>
                  <c:y val="-0.364830087028595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CB-44A0-AB75-099907D7CA5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НПФ'!$C$110:$D$110</c:f>
              <c:strCache>
                <c:ptCount val="2"/>
                <c:pt idx="0">
                  <c:v>жінок</c:v>
                </c:pt>
                <c:pt idx="1">
                  <c:v>чоловіків</c:v>
                </c:pt>
              </c:strCache>
            </c:strRef>
          </c:cat>
          <c:val>
            <c:numRef>
              <c:f>'Адміністрування НПФ'!$C$125:$D$125</c:f>
              <c:numCache>
                <c:formatCode>_-* #\ ##0.0_₴_-;\-* #\ ##0.0_₴_-;_-* "-"??_₴_-;_-@_-</c:formatCode>
                <c:ptCount val="2"/>
                <c:pt idx="0">
                  <c:v>21.70957336</c:v>
                </c:pt>
                <c:pt idx="1">
                  <c:v>34.979907589999996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CB-44A0-AB75-099907D7C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13" Type="http://schemas.openxmlformats.org/officeDocument/2006/relationships/chart" Target="../charts/chart16.xml"/><Relationship Id="rId18" Type="http://schemas.openxmlformats.org/officeDocument/2006/relationships/chart" Target="../charts/chart21.xml"/><Relationship Id="rId3" Type="http://schemas.openxmlformats.org/officeDocument/2006/relationships/chart" Target="../charts/chart6.xml"/><Relationship Id="rId7" Type="http://schemas.openxmlformats.org/officeDocument/2006/relationships/chart" Target="../charts/chart10.xml"/><Relationship Id="rId12" Type="http://schemas.openxmlformats.org/officeDocument/2006/relationships/chart" Target="../charts/chart15.xml"/><Relationship Id="rId17" Type="http://schemas.openxmlformats.org/officeDocument/2006/relationships/chart" Target="../charts/chart20.xml"/><Relationship Id="rId2" Type="http://schemas.openxmlformats.org/officeDocument/2006/relationships/chart" Target="../charts/chart5.xml"/><Relationship Id="rId16" Type="http://schemas.openxmlformats.org/officeDocument/2006/relationships/chart" Target="../charts/chart19.xml"/><Relationship Id="rId20" Type="http://schemas.openxmlformats.org/officeDocument/2006/relationships/chart" Target="../charts/chart23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11" Type="http://schemas.openxmlformats.org/officeDocument/2006/relationships/chart" Target="../charts/chart14.xml"/><Relationship Id="rId5" Type="http://schemas.openxmlformats.org/officeDocument/2006/relationships/chart" Target="../charts/chart8.xml"/><Relationship Id="rId15" Type="http://schemas.openxmlformats.org/officeDocument/2006/relationships/chart" Target="../charts/chart18.xml"/><Relationship Id="rId10" Type="http://schemas.openxmlformats.org/officeDocument/2006/relationships/chart" Target="../charts/chart13.xml"/><Relationship Id="rId19" Type="http://schemas.openxmlformats.org/officeDocument/2006/relationships/chart" Target="../charts/chart22.xml"/><Relationship Id="rId4" Type="http://schemas.openxmlformats.org/officeDocument/2006/relationships/chart" Target="../charts/chart7.xml"/><Relationship Id="rId9" Type="http://schemas.openxmlformats.org/officeDocument/2006/relationships/chart" Target="../charts/chart12.xml"/><Relationship Id="rId14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609600</xdr:colOff>
      <xdr:row>27</xdr:row>
      <xdr:rowOff>177737</xdr:rowOff>
    </xdr:from>
    <xdr:to>
      <xdr:col>9</xdr:col>
      <xdr:colOff>228601</xdr:colOff>
      <xdr:row>42</xdr:row>
      <xdr:rowOff>142875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180141</xdr:rowOff>
    </xdr:from>
    <xdr:to>
      <xdr:col>5</xdr:col>
      <xdr:colOff>76199</xdr:colOff>
      <xdr:row>42</xdr:row>
      <xdr:rowOff>144780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670559</xdr:colOff>
      <xdr:row>27</xdr:row>
      <xdr:rowOff>181759</xdr:rowOff>
    </xdr:from>
    <xdr:to>
      <xdr:col>14</xdr:col>
      <xdr:colOff>394335</xdr:colOff>
      <xdr:row>42</xdr:row>
      <xdr:rowOff>135255</xdr:rowOff>
    </xdr:to>
    <xdr:graphicFrame macro="">
      <xdr:nvGraphicFramePr>
        <xdr:cNvPr id="11" name="Диаграмма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521970</xdr:colOff>
      <xdr:row>20</xdr:row>
      <xdr:rowOff>28575</xdr:rowOff>
    </xdr:from>
    <xdr:to>
      <xdr:col>11</xdr:col>
      <xdr:colOff>152400</xdr:colOff>
      <xdr:row>38</xdr:row>
      <xdr:rowOff>160019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16191</xdr:colOff>
      <xdr:row>41</xdr:row>
      <xdr:rowOff>17145</xdr:rowOff>
    </xdr:from>
    <xdr:to>
      <xdr:col>12</xdr:col>
      <xdr:colOff>830580</xdr:colOff>
      <xdr:row>72</xdr:row>
      <xdr:rowOff>53340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</xdr:colOff>
      <xdr:row>20</xdr:row>
      <xdr:rowOff>19050</xdr:rowOff>
    </xdr:from>
    <xdr:to>
      <xdr:col>4</xdr:col>
      <xdr:colOff>607695</xdr:colOff>
      <xdr:row>38</xdr:row>
      <xdr:rowOff>137159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893445</xdr:colOff>
      <xdr:row>75</xdr:row>
      <xdr:rowOff>32385</xdr:rowOff>
    </xdr:from>
    <xdr:to>
      <xdr:col>11</xdr:col>
      <xdr:colOff>0</xdr:colOff>
      <xdr:row>106</xdr:row>
      <xdr:rowOff>76200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817245</xdr:colOff>
      <xdr:row>125</xdr:row>
      <xdr:rowOff>222884</xdr:rowOff>
    </xdr:from>
    <xdr:to>
      <xdr:col>11</xdr:col>
      <xdr:colOff>419100</xdr:colOff>
      <xdr:row>144</xdr:row>
      <xdr:rowOff>7620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22859</xdr:colOff>
      <xdr:row>126</xdr:row>
      <xdr:rowOff>30480</xdr:rowOff>
    </xdr:from>
    <xdr:to>
      <xdr:col>6</xdr:col>
      <xdr:colOff>352424</xdr:colOff>
      <xdr:row>143</xdr:row>
      <xdr:rowOff>142875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9525</xdr:colOff>
      <xdr:row>166</xdr:row>
      <xdr:rowOff>19050</xdr:rowOff>
    </xdr:from>
    <xdr:to>
      <xdr:col>13</xdr:col>
      <xdr:colOff>347663</xdr:colOff>
      <xdr:row>188</xdr:row>
      <xdr:rowOff>114300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13336</xdr:colOff>
      <xdr:row>145</xdr:row>
      <xdr:rowOff>32388</xdr:rowOff>
    </xdr:from>
    <xdr:to>
      <xdr:col>12</xdr:col>
      <xdr:colOff>594361</xdr:colOff>
      <xdr:row>164</xdr:row>
      <xdr:rowOff>161926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3810</xdr:colOff>
      <xdr:row>188</xdr:row>
      <xdr:rowOff>171450</xdr:rowOff>
    </xdr:from>
    <xdr:to>
      <xdr:col>12</xdr:col>
      <xdr:colOff>609600</xdr:colOff>
      <xdr:row>209</xdr:row>
      <xdr:rowOff>15240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600076</xdr:colOff>
      <xdr:row>270</xdr:row>
      <xdr:rowOff>133350</xdr:rowOff>
    </xdr:from>
    <xdr:to>
      <xdr:col>6</xdr:col>
      <xdr:colOff>219076</xdr:colOff>
      <xdr:row>286</xdr:row>
      <xdr:rowOff>131445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</xdr:col>
      <xdr:colOff>1021080</xdr:colOff>
      <xdr:row>255</xdr:row>
      <xdr:rowOff>19050</xdr:rowOff>
    </xdr:from>
    <xdr:to>
      <xdr:col>8</xdr:col>
      <xdr:colOff>9526</xdr:colOff>
      <xdr:row>271</xdr:row>
      <xdr:rowOff>19050</xdr:rowOff>
    </xdr:to>
    <xdr:graphicFrame macro="">
      <xdr:nvGraphicFramePr>
        <xdr:cNvPr id="12" name="Диаграмма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1</xdr:colOff>
      <xdr:row>336</xdr:row>
      <xdr:rowOff>215900</xdr:rowOff>
    </xdr:from>
    <xdr:to>
      <xdr:col>4</xdr:col>
      <xdr:colOff>662940</xdr:colOff>
      <xdr:row>353</xdr:row>
      <xdr:rowOff>85912</xdr:rowOff>
    </xdr:to>
    <xdr:graphicFrame macro="">
      <xdr:nvGraphicFramePr>
        <xdr:cNvPr id="13" name="Диаграмма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539115</xdr:colOff>
      <xdr:row>336</xdr:row>
      <xdr:rowOff>220980</xdr:rowOff>
    </xdr:from>
    <xdr:to>
      <xdr:col>10</xdr:col>
      <xdr:colOff>137160</xdr:colOff>
      <xdr:row>353</xdr:row>
      <xdr:rowOff>132977</xdr:rowOff>
    </xdr:to>
    <xdr:graphicFrame macro="">
      <xdr:nvGraphicFramePr>
        <xdr:cNvPr id="14" name="Диаграмма 358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979072</xdr:colOff>
      <xdr:row>353</xdr:row>
      <xdr:rowOff>91440</xdr:rowOff>
    </xdr:from>
    <xdr:to>
      <xdr:col>7</xdr:col>
      <xdr:colOff>428625</xdr:colOff>
      <xdr:row>369</xdr:row>
      <xdr:rowOff>87741</xdr:rowOff>
    </xdr:to>
    <xdr:graphicFrame macro="">
      <xdr:nvGraphicFramePr>
        <xdr:cNvPr id="15" name="Диаграмма 359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26895</xdr:colOff>
      <xdr:row>255</xdr:row>
      <xdr:rowOff>7620</xdr:rowOff>
    </xdr:from>
    <xdr:to>
      <xdr:col>4</xdr:col>
      <xdr:colOff>7620</xdr:colOff>
      <xdr:row>271</xdr:row>
      <xdr:rowOff>0</xdr:rowOff>
    </xdr:to>
    <xdr:graphicFrame macro="">
      <xdr:nvGraphicFramePr>
        <xdr:cNvPr id="16" name="Диаграмма 1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</xdr:col>
      <xdr:colOff>30480</xdr:colOff>
      <xdr:row>296</xdr:row>
      <xdr:rowOff>30480</xdr:rowOff>
    </xdr:from>
    <xdr:to>
      <xdr:col>8</xdr:col>
      <xdr:colOff>0</xdr:colOff>
      <xdr:row>309</xdr:row>
      <xdr:rowOff>138057</xdr:rowOff>
    </xdr:to>
    <xdr:graphicFrame macro="">
      <xdr:nvGraphicFramePr>
        <xdr:cNvPr id="17" name="Диаграмма 4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296</xdr:row>
      <xdr:rowOff>26894</xdr:rowOff>
    </xdr:from>
    <xdr:to>
      <xdr:col>3</xdr:col>
      <xdr:colOff>929640</xdr:colOff>
      <xdr:row>309</xdr:row>
      <xdr:rowOff>117886</xdr:rowOff>
    </xdr:to>
    <xdr:graphicFrame macro="">
      <xdr:nvGraphicFramePr>
        <xdr:cNvPr id="18" name="Диаграмма 10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3</xdr:colOff>
      <xdr:row>369</xdr:row>
      <xdr:rowOff>52650</xdr:rowOff>
    </xdr:from>
    <xdr:to>
      <xdr:col>4</xdr:col>
      <xdr:colOff>426721</xdr:colOff>
      <xdr:row>386</xdr:row>
      <xdr:rowOff>84668</xdr:rowOff>
    </xdr:to>
    <xdr:graphicFrame macro="">
      <xdr:nvGraphicFramePr>
        <xdr:cNvPr id="19" name="Диаграмма 5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</xdr:col>
      <xdr:colOff>320040</xdr:colOff>
      <xdr:row>369</xdr:row>
      <xdr:rowOff>59056</xdr:rowOff>
    </xdr:from>
    <xdr:to>
      <xdr:col>10</xdr:col>
      <xdr:colOff>114300</xdr:colOff>
      <xdr:row>386</xdr:row>
      <xdr:rowOff>137160</xdr:rowOff>
    </xdr:to>
    <xdr:graphicFrame macro="">
      <xdr:nvGraphicFramePr>
        <xdr:cNvPr id="20" name="Диаграмма 5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213360</xdr:colOff>
      <xdr:row>309</xdr:row>
      <xdr:rowOff>76200</xdr:rowOff>
    </xdr:from>
    <xdr:to>
      <xdr:col>5</xdr:col>
      <xdr:colOff>685800</xdr:colOff>
      <xdr:row>322</xdr:row>
      <xdr:rowOff>183777</xdr:rowOff>
    </xdr:to>
    <xdr:graphicFrame macro="">
      <xdr:nvGraphicFramePr>
        <xdr:cNvPr id="22" name="Диаграмма 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!%20Work\2020-24%20(coronavirus%20quarantine-war)\!%202024\Q2%202024\!%20final\3.%20Q2%202024_PR_NP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ПФ в управлінні"/>
      <sheetName val="Адміністрування НПФ"/>
    </sheetNames>
    <sheetDataSet>
      <sheetData sheetId="0"/>
      <sheetData sheetId="1">
        <row r="308">
          <cell r="E308"/>
        </row>
        <row r="316">
          <cell r="E316">
            <v>1163.92352706</v>
          </cell>
          <cell r="F316">
            <v>2273.2785270599998</v>
          </cell>
        </row>
        <row r="317">
          <cell r="E317">
            <v>27.830086899999998</v>
          </cell>
          <cell r="F317">
            <v>27.830086899999998</v>
          </cell>
        </row>
        <row r="318">
          <cell r="E318">
            <v>28.917296790000002</v>
          </cell>
          <cell r="F318">
            <v>36.595296789999999</v>
          </cell>
        </row>
        <row r="319">
          <cell r="E319">
            <v>52.922257340000002</v>
          </cell>
          <cell r="F319">
            <v>52.922257340000002</v>
          </cell>
        </row>
        <row r="320">
          <cell r="E320">
            <v>38.043520260000015</v>
          </cell>
          <cell r="F320">
            <v>45.056520260000013</v>
          </cell>
        </row>
        <row r="321">
          <cell r="E321">
            <v>219.60702852</v>
          </cell>
          <cell r="F321">
            <v>219.60702852</v>
          </cell>
        </row>
        <row r="322">
          <cell r="E322">
            <v>11.028680900000001</v>
          </cell>
          <cell r="F322">
            <v>11.028680900000001</v>
          </cell>
        </row>
        <row r="323">
          <cell r="E323">
            <v>1522.2744073400008</v>
          </cell>
          <cell r="F323">
            <v>2653.4284073400008</v>
          </cell>
        </row>
        <row r="324">
          <cell r="E324">
            <v>1790.953637020001</v>
          </cell>
          <cell r="F324">
            <v>2929.1206370200007</v>
          </cell>
        </row>
        <row r="325">
          <cell r="E325">
            <v>0.58441059997310607</v>
          </cell>
          <cell r="F325">
            <v>0.55061279123404316</v>
          </cell>
        </row>
        <row r="326">
          <cell r="E326">
            <v>3064.5468051100011</v>
          </cell>
          <cell r="F326">
            <v>5319.7468051100004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  <sheetName val="табл1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Q43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9.109375" defaultRowHeight="13.2" outlineLevelRow="1" outlineLevelCol="1"/>
  <cols>
    <col min="1" max="1" width="16.33203125" style="1" customWidth="1"/>
    <col min="2" max="2" width="13.5546875" style="1" customWidth="1" outlineLevel="1"/>
    <col min="3" max="7" width="12.88671875" style="1" customWidth="1" outlineLevel="1"/>
    <col min="8" max="9" width="12.88671875" style="1" customWidth="1"/>
    <col min="10" max="10" width="14.109375" style="1" customWidth="1"/>
    <col min="11" max="11" width="11.6640625" style="1" customWidth="1"/>
    <col min="12" max="14" width="11.109375" style="1" customWidth="1"/>
    <col min="15" max="18" width="12.33203125" style="1" customWidth="1"/>
    <col min="19" max="16384" width="9.109375" style="1"/>
  </cols>
  <sheetData>
    <row r="1" spans="1:17" s="328" customFormat="1" ht="31.95" customHeight="1">
      <c r="A1" s="328" t="s">
        <v>104</v>
      </c>
    </row>
    <row r="2" spans="1:17" s="333" customFormat="1" ht="13.5" customHeight="1"/>
    <row r="3" spans="1:17" s="329" customFormat="1" ht="17.25" customHeight="1" thickBot="1">
      <c r="A3" s="329" t="s">
        <v>14</v>
      </c>
    </row>
    <row r="4" spans="1:17" ht="39.6" customHeight="1" outlineLevel="1" thickBot="1">
      <c r="A4" s="11" t="s">
        <v>9</v>
      </c>
      <c r="B4" s="275">
        <v>45199</v>
      </c>
      <c r="C4" s="275">
        <v>45291</v>
      </c>
      <c r="D4" s="275">
        <v>45473</v>
      </c>
      <c r="E4" s="275">
        <v>45565</v>
      </c>
      <c r="F4" s="13" t="s">
        <v>105</v>
      </c>
      <c r="G4" s="252" t="s">
        <v>101</v>
      </c>
      <c r="H4" s="13" t="s">
        <v>97</v>
      </c>
    </row>
    <row r="5" spans="1:17" s="181" customFormat="1" ht="17.399999999999999" customHeight="1" outlineLevel="1">
      <c r="A5" s="179" t="s">
        <v>1</v>
      </c>
      <c r="B5" s="272">
        <v>29</v>
      </c>
      <c r="C5" s="272">
        <v>29</v>
      </c>
      <c r="D5" s="272">
        <v>29</v>
      </c>
      <c r="E5" s="272">
        <v>29</v>
      </c>
      <c r="F5" s="209">
        <f>E5/D5-1</f>
        <v>0</v>
      </c>
      <c r="G5" s="209">
        <f>E5/C5-1</f>
        <v>0</v>
      </c>
      <c r="H5" s="180">
        <f>E5/B5-1</f>
        <v>0</v>
      </c>
    </row>
    <row r="6" spans="1:17" s="181" customFormat="1" ht="17.399999999999999" customHeight="1" outlineLevel="1">
      <c r="A6" s="182" t="s">
        <v>10</v>
      </c>
      <c r="B6" s="273">
        <v>3</v>
      </c>
      <c r="C6" s="273">
        <v>2</v>
      </c>
      <c r="D6" s="273">
        <v>2</v>
      </c>
      <c r="E6" s="273">
        <v>2</v>
      </c>
      <c r="F6" s="210">
        <f t="shared" ref="F6:F7" si="0">E6/D6-1</f>
        <v>0</v>
      </c>
      <c r="G6" s="309">
        <f t="shared" ref="G6:G8" si="1">E6/C6-1</f>
        <v>0</v>
      </c>
      <c r="H6" s="183">
        <f>E6/B6-1</f>
        <v>-0.33333333333333337</v>
      </c>
    </row>
    <row r="7" spans="1:17" s="181" customFormat="1" ht="17.399999999999999" customHeight="1" outlineLevel="1">
      <c r="A7" s="182" t="s">
        <v>11</v>
      </c>
      <c r="B7" s="273">
        <v>6</v>
      </c>
      <c r="C7" s="273">
        <v>6</v>
      </c>
      <c r="D7" s="273">
        <v>6</v>
      </c>
      <c r="E7" s="273">
        <v>6</v>
      </c>
      <c r="F7" s="210">
        <f t="shared" si="0"/>
        <v>0</v>
      </c>
      <c r="G7" s="309">
        <f t="shared" si="1"/>
        <v>0</v>
      </c>
      <c r="H7" s="183">
        <f>E7/B7-1</f>
        <v>0</v>
      </c>
    </row>
    <row r="8" spans="1:17" s="186" customFormat="1" ht="17.399999999999999" customHeight="1" outlineLevel="1" thickBot="1">
      <c r="A8" s="184" t="s">
        <v>0</v>
      </c>
      <c r="B8" s="274">
        <v>31</v>
      </c>
      <c r="C8" s="274">
        <v>30</v>
      </c>
      <c r="D8" s="274">
        <v>30</v>
      </c>
      <c r="E8" s="274">
        <v>30</v>
      </c>
      <c r="F8" s="211">
        <f>E8/D8-1</f>
        <v>0</v>
      </c>
      <c r="G8" s="310">
        <f t="shared" si="1"/>
        <v>0</v>
      </c>
      <c r="H8" s="185">
        <f>E8/B8-1</f>
        <v>-3.2258064516129004E-2</v>
      </c>
      <c r="I8" s="181"/>
      <c r="J8" s="181"/>
      <c r="K8" s="181"/>
      <c r="L8" s="181"/>
      <c r="M8" s="181"/>
      <c r="N8" s="181"/>
      <c r="O8" s="181"/>
      <c r="P8" s="181"/>
      <c r="Q8" s="181"/>
    </row>
    <row r="9" spans="1:17" s="330" customFormat="1" ht="13.2" customHeight="1" outlineLevel="1">
      <c r="A9" s="330" t="s">
        <v>16</v>
      </c>
    </row>
    <row r="10" spans="1:17" s="331" customFormat="1" ht="16.2" thickBot="1">
      <c r="A10" s="331" t="s">
        <v>55</v>
      </c>
    </row>
    <row r="11" spans="1:17" s="181" customFormat="1" ht="39.6" customHeight="1" outlineLevel="1" thickBot="1">
      <c r="A11" s="187" t="s">
        <v>9</v>
      </c>
      <c r="B11" s="275">
        <v>45199</v>
      </c>
      <c r="C11" s="275">
        <v>45291</v>
      </c>
      <c r="D11" s="275">
        <v>45473</v>
      </c>
      <c r="E11" s="275">
        <v>45565</v>
      </c>
      <c r="F11" s="252" t="s">
        <v>105</v>
      </c>
      <c r="G11" s="252" t="s">
        <v>101</v>
      </c>
      <c r="H11" s="252" t="s">
        <v>97</v>
      </c>
    </row>
    <row r="12" spans="1:17" s="181" customFormat="1" ht="17.399999999999999" customHeight="1" outlineLevel="1">
      <c r="A12" s="179" t="s">
        <v>1</v>
      </c>
      <c r="B12" s="272">
        <v>44</v>
      </c>
      <c r="C12" s="272">
        <v>44</v>
      </c>
      <c r="D12" s="272">
        <v>43</v>
      </c>
      <c r="E12" s="272">
        <v>44</v>
      </c>
      <c r="F12" s="209">
        <f>E12/D12-1</f>
        <v>2.3255813953488413E-2</v>
      </c>
      <c r="G12" s="209">
        <f>E12/C12-1</f>
        <v>0</v>
      </c>
      <c r="H12" s="299">
        <f>E12/B12-1</f>
        <v>0</v>
      </c>
      <c r="I12" s="303"/>
    </row>
    <row r="13" spans="1:17" s="181" customFormat="1" ht="17.399999999999999" customHeight="1" outlineLevel="1">
      <c r="A13" s="182" t="s">
        <v>10</v>
      </c>
      <c r="B13" s="273">
        <v>3</v>
      </c>
      <c r="C13" s="273">
        <v>2</v>
      </c>
      <c r="D13" s="273">
        <v>2</v>
      </c>
      <c r="E13" s="273">
        <v>2</v>
      </c>
      <c r="F13" s="210">
        <f>E13/D13-1</f>
        <v>0</v>
      </c>
      <c r="G13" s="309">
        <f t="shared" ref="G13:G14" si="2">E13/C13-1</f>
        <v>0</v>
      </c>
      <c r="H13" s="300">
        <f>E13/B13-1</f>
        <v>-0.33333333333333337</v>
      </c>
    </row>
    <row r="14" spans="1:17" s="181" customFormat="1" ht="17.399999999999999" customHeight="1" outlineLevel="1">
      <c r="A14" s="182" t="s">
        <v>11</v>
      </c>
      <c r="B14" s="273">
        <v>6</v>
      </c>
      <c r="C14" s="273">
        <v>6</v>
      </c>
      <c r="D14" s="273">
        <v>6</v>
      </c>
      <c r="E14" s="273">
        <v>6</v>
      </c>
      <c r="F14" s="210">
        <f t="shared" ref="F14:F15" si="3">E14/D14-1</f>
        <v>0</v>
      </c>
      <c r="G14" s="309">
        <f t="shared" si="2"/>
        <v>0</v>
      </c>
      <c r="H14" s="300">
        <f>E14/B14-1</f>
        <v>0</v>
      </c>
    </row>
    <row r="15" spans="1:17" s="181" customFormat="1" ht="17.399999999999999" customHeight="1" outlineLevel="1" thickBot="1">
      <c r="A15" s="184" t="s">
        <v>0</v>
      </c>
      <c r="B15" s="270">
        <f>SUM(B12:B14)</f>
        <v>53</v>
      </c>
      <c r="C15" s="270">
        <f>SUM(C12:C14)</f>
        <v>52</v>
      </c>
      <c r="D15" s="270">
        <f>SUM(D12:D14)</f>
        <v>51</v>
      </c>
      <c r="E15" s="270">
        <f>SUM(E12:E14)</f>
        <v>52</v>
      </c>
      <c r="F15" s="211">
        <f t="shared" si="3"/>
        <v>1.9607843137254832E-2</v>
      </c>
      <c r="G15" s="310">
        <f>E15/C15-1</f>
        <v>0</v>
      </c>
      <c r="H15" s="301">
        <f>E15/B15-1</f>
        <v>-1.8867924528301883E-2</v>
      </c>
    </row>
    <row r="16" spans="1:17" s="4" customFormat="1" ht="12.75" customHeight="1" outlineLevel="1">
      <c r="A16" s="327" t="s">
        <v>66</v>
      </c>
      <c r="B16" s="327"/>
      <c r="C16" s="327"/>
      <c r="D16" s="327"/>
      <c r="E16" s="327"/>
      <c r="F16" s="327"/>
      <c r="G16" s="181"/>
      <c r="H16" s="181"/>
      <c r="I16" s="249"/>
      <c r="J16" s="249"/>
      <c r="K16" s="1"/>
      <c r="L16" s="1"/>
      <c r="M16" s="1"/>
      <c r="N16" s="1"/>
      <c r="O16" s="1"/>
    </row>
    <row r="17" spans="1:17" s="332" customFormat="1" ht="13.2" customHeight="1" outlineLevel="1">
      <c r="A17" s="332" t="s">
        <v>16</v>
      </c>
    </row>
    <row r="18" spans="1:17" s="315" customFormat="1" ht="21" customHeight="1" thickBot="1">
      <c r="A18" s="315" t="s">
        <v>54</v>
      </c>
    </row>
    <row r="19" spans="1:17" ht="17.25" customHeight="1" outlineLevel="1">
      <c r="A19" s="316" t="s">
        <v>9</v>
      </c>
      <c r="B19" s="318">
        <v>45199</v>
      </c>
      <c r="C19" s="319"/>
      <c r="D19" s="318">
        <v>45291</v>
      </c>
      <c r="E19" s="319"/>
      <c r="F19" s="318">
        <v>45473</v>
      </c>
      <c r="G19" s="319"/>
      <c r="H19" s="318">
        <v>45565</v>
      </c>
      <c r="I19" s="319"/>
      <c r="J19" s="320" t="s">
        <v>106</v>
      </c>
      <c r="K19" s="323" t="s">
        <v>89</v>
      </c>
      <c r="L19" s="325" t="s">
        <v>98</v>
      </c>
      <c r="M19" s="325" t="s">
        <v>107</v>
      </c>
    </row>
    <row r="20" spans="1:17" ht="66.599999999999994" customHeight="1" outlineLevel="1" thickBot="1">
      <c r="A20" s="317"/>
      <c r="B20" s="255" t="s">
        <v>23</v>
      </c>
      <c r="C20" s="256" t="s">
        <v>12</v>
      </c>
      <c r="D20" s="255" t="s">
        <v>23</v>
      </c>
      <c r="E20" s="256" t="s">
        <v>12</v>
      </c>
      <c r="F20" s="255" t="s">
        <v>23</v>
      </c>
      <c r="G20" s="256" t="s">
        <v>12</v>
      </c>
      <c r="H20" s="255" t="s">
        <v>23</v>
      </c>
      <c r="I20" s="256" t="s">
        <v>12</v>
      </c>
      <c r="J20" s="321"/>
      <c r="K20" s="324"/>
      <c r="L20" s="326"/>
      <c r="M20" s="326"/>
    </row>
    <row r="21" spans="1:17" ht="17.399999999999999" customHeight="1" outlineLevel="1">
      <c r="A21" s="284" t="s">
        <v>1</v>
      </c>
      <c r="B21" s="285">
        <v>2092.68168229</v>
      </c>
      <c r="C21" s="272">
        <v>44</v>
      </c>
      <c r="D21" s="285">
        <v>2204.2884545600004</v>
      </c>
      <c r="E21" s="272">
        <v>44</v>
      </c>
      <c r="F21" s="285">
        <v>2459.2399751600001</v>
      </c>
      <c r="G21" s="272">
        <v>43</v>
      </c>
      <c r="H21" s="285">
        <v>2595.7207255200001</v>
      </c>
      <c r="I21" s="272">
        <v>44</v>
      </c>
      <c r="J21" s="286">
        <f>H21/F21-1</f>
        <v>5.5497125835033856E-2</v>
      </c>
      <c r="K21" s="286">
        <f>H21/B21-1</f>
        <v>0.24038010533906418</v>
      </c>
      <c r="L21" s="287">
        <f>H21-B21</f>
        <v>503.03904323000006</v>
      </c>
      <c r="M21" s="150">
        <f>H21/I21</f>
        <v>58.993652852727273</v>
      </c>
      <c r="N21" s="46"/>
      <c r="O21" s="46"/>
    </row>
    <row r="22" spans="1:17" ht="17.399999999999999" customHeight="1" outlineLevel="1">
      <c r="A22" s="288" t="s">
        <v>10</v>
      </c>
      <c r="B22" s="289">
        <v>387.71311569</v>
      </c>
      <c r="C22" s="273">
        <v>3</v>
      </c>
      <c r="D22" s="289">
        <v>398.45269139999999</v>
      </c>
      <c r="E22" s="273">
        <v>2</v>
      </c>
      <c r="F22" s="289">
        <v>426.00029797000002</v>
      </c>
      <c r="G22" s="273">
        <v>2</v>
      </c>
      <c r="H22" s="289">
        <v>409.48604340000003</v>
      </c>
      <c r="I22" s="273">
        <v>2</v>
      </c>
      <c r="J22" s="290">
        <f>H22/F22-1</f>
        <v>-3.8765828682971848E-2</v>
      </c>
      <c r="K22" s="290">
        <f>H22/B22-1</f>
        <v>5.6157315367708183E-2</v>
      </c>
      <c r="L22" s="291">
        <f>H22-B22</f>
        <v>21.772927710000033</v>
      </c>
      <c r="M22" s="151">
        <f>H22/I22</f>
        <v>204.74302170000001</v>
      </c>
      <c r="N22" s="175"/>
      <c r="O22" s="46"/>
    </row>
    <row r="23" spans="1:17" ht="17.399999999999999" customHeight="1" outlineLevel="1">
      <c r="A23" s="288" t="s">
        <v>11</v>
      </c>
      <c r="B23" s="289">
        <v>167.22968231999999</v>
      </c>
      <c r="C23" s="273">
        <v>6</v>
      </c>
      <c r="D23" s="289">
        <v>171.69116758999999</v>
      </c>
      <c r="E23" s="273">
        <v>6</v>
      </c>
      <c r="F23" s="289">
        <v>178.8779073</v>
      </c>
      <c r="G23" s="273">
        <v>6</v>
      </c>
      <c r="H23" s="289">
        <v>182.25603942000001</v>
      </c>
      <c r="I23" s="273">
        <v>6</v>
      </c>
      <c r="J23" s="290">
        <f t="shared" ref="J23:J25" si="4">H23/F23-1</f>
        <v>1.8885127688432091E-2</v>
      </c>
      <c r="K23" s="290">
        <f>H23/B23-1</f>
        <v>8.9854605304138246E-2</v>
      </c>
      <c r="L23" s="291">
        <f>H23-B23</f>
        <v>15.026357100000013</v>
      </c>
      <c r="M23" s="151">
        <f>H23/I23</f>
        <v>30.376006570000001</v>
      </c>
      <c r="N23" s="175"/>
      <c r="O23" s="46"/>
    </row>
    <row r="24" spans="1:17" ht="17.399999999999999" customHeight="1" outlineLevel="1">
      <c r="A24" s="292" t="s">
        <v>25</v>
      </c>
      <c r="B24" s="294">
        <f>SUM(B21:B23)</f>
        <v>2647.6244803</v>
      </c>
      <c r="C24" s="293">
        <f t="shared" ref="C24" si="5">SUM(C21:C23)</f>
        <v>53</v>
      </c>
      <c r="D24" s="294">
        <f>SUM(D21:D23)</f>
        <v>2774.4323135500003</v>
      </c>
      <c r="E24" s="293">
        <f t="shared" ref="E24" si="6">SUM(E21:E23)</f>
        <v>52</v>
      </c>
      <c r="F24" s="294">
        <f>SUM(F21:F23)</f>
        <v>3064.1181804299999</v>
      </c>
      <c r="G24" s="293">
        <f t="shared" ref="G24:I24" si="7">SUM(G21:G23)</f>
        <v>51</v>
      </c>
      <c r="H24" s="294">
        <f>SUM(H21:H23)</f>
        <v>3187.4628083400003</v>
      </c>
      <c r="I24" s="293">
        <f t="shared" si="7"/>
        <v>52</v>
      </c>
      <c r="J24" s="295">
        <f t="shared" si="4"/>
        <v>4.0254526962367754E-2</v>
      </c>
      <c r="K24" s="295">
        <f>H24/B24-1</f>
        <v>0.20389535300671935</v>
      </c>
      <c r="L24" s="296">
        <f>H24-B24</f>
        <v>539.83832804000031</v>
      </c>
      <c r="M24" s="152">
        <f>H24/I24</f>
        <v>61.29736169884616</v>
      </c>
      <c r="N24" s="46"/>
    </row>
    <row r="25" spans="1:17" s="4" customFormat="1" ht="17.399999999999999" customHeight="1" outlineLevel="1">
      <c r="A25" s="257" t="s">
        <v>22</v>
      </c>
      <c r="B25" s="282">
        <v>2010.921</v>
      </c>
      <c r="C25" s="258">
        <v>1</v>
      </c>
      <c r="D25" s="282">
        <v>2089.2200000000003</v>
      </c>
      <c r="E25" s="258">
        <v>1</v>
      </c>
      <c r="F25" s="282">
        <v>2255.1999999999998</v>
      </c>
      <c r="G25" s="258">
        <v>1</v>
      </c>
      <c r="H25" s="282">
        <v>2304.154</v>
      </c>
      <c r="I25" s="258">
        <v>1</v>
      </c>
      <c r="J25" s="259">
        <f t="shared" si="4"/>
        <v>2.1707165661582151E-2</v>
      </c>
      <c r="K25" s="271">
        <f>H25/B25-1</f>
        <v>0.14582024853288611</v>
      </c>
      <c r="L25" s="260">
        <f>H25-B25</f>
        <v>293.23299999999995</v>
      </c>
      <c r="M25" s="20" t="s">
        <v>7</v>
      </c>
      <c r="N25" s="46"/>
      <c r="O25" s="1"/>
      <c r="P25" s="1"/>
      <c r="Q25" s="1"/>
    </row>
    <row r="26" spans="1:17" s="4" customFormat="1" ht="17.399999999999999" customHeight="1" outlineLevel="1" thickBot="1">
      <c r="A26" s="261" t="s">
        <v>26</v>
      </c>
      <c r="B26" s="283">
        <f>SUM(B24:B25)</f>
        <v>4658.5454803000002</v>
      </c>
      <c r="C26" s="262">
        <f t="shared" ref="C26" si="8">SUM(C24:C25)</f>
        <v>54</v>
      </c>
      <c r="D26" s="283">
        <f>SUM(D24:D25)</f>
        <v>4863.6523135500011</v>
      </c>
      <c r="E26" s="262">
        <f t="shared" ref="E26" si="9">SUM(E24:E25)</f>
        <v>53</v>
      </c>
      <c r="F26" s="283">
        <f>SUM(F24:F25)</f>
        <v>5319.3181804300002</v>
      </c>
      <c r="G26" s="262">
        <f t="shared" ref="G26" si="10">SUM(G24:G25)</f>
        <v>52</v>
      </c>
      <c r="H26" s="283">
        <f>SUM(H24:H25)</f>
        <v>5491.6168083400007</v>
      </c>
      <c r="I26" s="262">
        <f t="shared" ref="I26" si="11">SUM(I24:I25)</f>
        <v>53</v>
      </c>
      <c r="J26" s="263">
        <f>H26/F26-1</f>
        <v>3.2391111429260766E-2</v>
      </c>
      <c r="K26" s="263">
        <f>H26/B26-1</f>
        <v>0.17882648813087298</v>
      </c>
      <c r="L26" s="264">
        <f>H26-B26</f>
        <v>833.07132804000048</v>
      </c>
      <c r="M26" s="21">
        <f>H26/I26</f>
        <v>103.61541147811322</v>
      </c>
      <c r="N26" s="46"/>
      <c r="O26" s="46"/>
      <c r="P26" s="46"/>
      <c r="Q26" s="46"/>
    </row>
    <row r="27" spans="1:17" s="22" customFormat="1" ht="16.5" customHeight="1" outlineLevel="1">
      <c r="A27" s="327" t="s">
        <v>66</v>
      </c>
      <c r="B27" s="327"/>
      <c r="C27" s="327"/>
      <c r="D27" s="327"/>
      <c r="E27" s="327"/>
      <c r="F27" s="327"/>
      <c r="G27" s="327"/>
      <c r="H27" s="327"/>
      <c r="I27" s="327"/>
      <c r="J27" s="327"/>
      <c r="K27" s="327"/>
      <c r="L27" s="46"/>
      <c r="M27" s="46"/>
      <c r="N27" s="46"/>
      <c r="O27" s="46"/>
    </row>
    <row r="28" spans="1:17" s="22" customFormat="1" ht="16.5" customHeight="1" outlineLevel="1">
      <c r="A28" s="322" t="s">
        <v>94</v>
      </c>
      <c r="B28" s="322"/>
      <c r="C28" s="322"/>
      <c r="D28" s="322"/>
      <c r="E28" s="322"/>
      <c r="F28" s="322"/>
      <c r="G28" s="322"/>
      <c r="H28" s="322"/>
      <c r="I28" s="322"/>
      <c r="J28" s="322"/>
      <c r="K28" s="322"/>
      <c r="L28" s="322"/>
      <c r="M28" s="322"/>
      <c r="N28" s="322"/>
      <c r="O28" s="322"/>
      <c r="P28" s="155"/>
    </row>
    <row r="29" spans="1:17" outlineLevel="1">
      <c r="O29" s="46"/>
    </row>
    <row r="30" spans="1:17" outlineLevel="1">
      <c r="O30" s="46"/>
    </row>
    <row r="31" spans="1:17" outlineLevel="1"/>
    <row r="32" spans="1:17" outlineLevel="1"/>
    <row r="33" outlineLevel="1"/>
    <row r="34" outlineLevel="1"/>
    <row r="35" outlineLevel="1"/>
    <row r="36" outlineLevel="1"/>
    <row r="37" outlineLevel="1"/>
    <row r="38" outlineLevel="1"/>
    <row r="39" outlineLevel="1"/>
    <row r="40" outlineLevel="1"/>
    <row r="41" outlineLevel="1"/>
    <row r="42" outlineLevel="1"/>
    <row r="43" s="314" customFormat="1" outlineLevel="1"/>
  </sheetData>
  <mergeCells count="20">
    <mergeCell ref="A1:XFD1"/>
    <mergeCell ref="A3:XFD3"/>
    <mergeCell ref="A9:XFD9"/>
    <mergeCell ref="A10:XFD10"/>
    <mergeCell ref="A17:XFD17"/>
    <mergeCell ref="A2:XFD2"/>
    <mergeCell ref="A16:F16"/>
    <mergeCell ref="A43:XFD43"/>
    <mergeCell ref="A18:XFD18"/>
    <mergeCell ref="A19:A20"/>
    <mergeCell ref="F19:G19"/>
    <mergeCell ref="H19:I19"/>
    <mergeCell ref="J19:J20"/>
    <mergeCell ref="B19:C19"/>
    <mergeCell ref="A28:O28"/>
    <mergeCell ref="K19:K20"/>
    <mergeCell ref="L19:L20"/>
    <mergeCell ref="M19:M20"/>
    <mergeCell ref="A27:K27"/>
    <mergeCell ref="D19:E19"/>
  </mergeCells>
  <pageMargins left="0.17" right="0.17" top="0.5" bottom="0.5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P388"/>
  <sheetViews>
    <sheetView zoomScaleNormal="100" workbookViewId="0">
      <pane ySplit="1" topLeftCell="A2" activePane="bottomLeft" state="frozen"/>
      <selection pane="bottomLeft" sqref="A1:XFD1"/>
    </sheetView>
  </sheetViews>
  <sheetFormatPr defaultColWidth="9.109375" defaultRowHeight="13.2" outlineLevelRow="3"/>
  <cols>
    <col min="1" max="1" width="23.6640625" style="61" customWidth="1"/>
    <col min="2" max="2" width="17.33203125" style="61" customWidth="1"/>
    <col min="3" max="5" width="15.109375" style="61" customWidth="1"/>
    <col min="6" max="7" width="13.109375" style="61" customWidth="1"/>
    <col min="8" max="8" width="13.33203125" style="61" customWidth="1"/>
    <col min="9" max="9" width="12.44140625" style="61" customWidth="1"/>
    <col min="10" max="11" width="13.6640625" style="61" customWidth="1"/>
    <col min="12" max="12" width="13.5546875" style="61" customWidth="1"/>
    <col min="13" max="13" width="11.21875" style="61" bestFit="1" customWidth="1"/>
    <col min="14" max="14" width="13.33203125" style="61" customWidth="1"/>
    <col min="15" max="15" width="13.44140625" style="61" customWidth="1"/>
    <col min="16" max="16" width="9.109375" style="61" customWidth="1"/>
    <col min="17" max="17" width="9.6640625" style="61" bestFit="1" customWidth="1"/>
    <col min="18" max="16384" width="9.109375" style="61"/>
  </cols>
  <sheetData>
    <row r="1" spans="1:15" s="355" customFormat="1" ht="31.95" customHeight="1">
      <c r="A1" s="355" t="s">
        <v>108</v>
      </c>
    </row>
    <row r="2" spans="1:15" s="356" customFormat="1" ht="7.5" customHeight="1"/>
    <row r="3" spans="1:15" s="357" customFormat="1" ht="27" customHeight="1" thickBot="1">
      <c r="A3" s="357" t="s">
        <v>27</v>
      </c>
    </row>
    <row r="4" spans="1:15" ht="61.5" customHeight="1" outlineLevel="1" thickBot="1">
      <c r="A4" s="55" t="s">
        <v>17</v>
      </c>
      <c r="B4" s="70" t="s">
        <v>28</v>
      </c>
      <c r="C4" s="73" t="s">
        <v>29</v>
      </c>
      <c r="D4" s="74" t="s">
        <v>30</v>
      </c>
      <c r="E4" s="56" t="s">
        <v>31</v>
      </c>
      <c r="F4" s="57" t="s">
        <v>32</v>
      </c>
      <c r="G4" s="57" t="s">
        <v>33</v>
      </c>
      <c r="H4" s="58" t="s">
        <v>34</v>
      </c>
      <c r="I4" s="59" t="s">
        <v>35</v>
      </c>
      <c r="J4" s="57" t="s">
        <v>36</v>
      </c>
      <c r="K4" s="57" t="s">
        <v>37</v>
      </c>
      <c r="L4" s="60" t="s">
        <v>38</v>
      </c>
      <c r="M4" s="247"/>
      <c r="N4" s="247"/>
      <c r="O4" s="247"/>
    </row>
    <row r="5" spans="1:15" ht="18" hidden="1" customHeight="1" outlineLevel="2">
      <c r="A5" s="90">
        <v>44104</v>
      </c>
      <c r="B5" s="91">
        <f>SUM(C5:D5)</f>
        <v>671865</v>
      </c>
      <c r="C5" s="92">
        <f>SUM(E5:H5)</f>
        <v>277785</v>
      </c>
      <c r="D5" s="93">
        <f>SUM(I5:L5)</f>
        <v>394080</v>
      </c>
      <c r="E5" s="94">
        <v>2151</v>
      </c>
      <c r="F5" s="95">
        <v>167669</v>
      </c>
      <c r="G5" s="95">
        <v>74921</v>
      </c>
      <c r="H5" s="96">
        <v>33044</v>
      </c>
      <c r="I5" s="97">
        <v>2835</v>
      </c>
      <c r="J5" s="95">
        <v>235406</v>
      </c>
      <c r="K5" s="95">
        <v>94784</v>
      </c>
      <c r="L5" s="98">
        <v>61055</v>
      </c>
    </row>
    <row r="6" spans="1:15" ht="18" hidden="1" customHeight="1" outlineLevel="2" collapsed="1">
      <c r="A6" s="99">
        <v>44196</v>
      </c>
      <c r="B6" s="100">
        <v>733622</v>
      </c>
      <c r="C6" s="101">
        <v>315436</v>
      </c>
      <c r="D6" s="102">
        <v>418186</v>
      </c>
      <c r="E6" s="103">
        <v>2313</v>
      </c>
      <c r="F6" s="104">
        <v>185970</v>
      </c>
      <c r="G6" s="104">
        <v>86027</v>
      </c>
      <c r="H6" s="105">
        <v>41126</v>
      </c>
      <c r="I6" s="106">
        <v>3356</v>
      </c>
      <c r="J6" s="104">
        <v>247598</v>
      </c>
      <c r="K6" s="104">
        <v>99215</v>
      </c>
      <c r="L6" s="107">
        <v>68017</v>
      </c>
    </row>
    <row r="7" spans="1:15" ht="18" hidden="1" customHeight="1" outlineLevel="2">
      <c r="A7" s="99">
        <v>44286</v>
      </c>
      <c r="B7" s="100">
        <v>871203</v>
      </c>
      <c r="C7" s="101">
        <v>368062</v>
      </c>
      <c r="D7" s="102">
        <v>503141</v>
      </c>
      <c r="E7" s="103">
        <v>2547</v>
      </c>
      <c r="F7" s="104">
        <v>203732</v>
      </c>
      <c r="G7" s="104">
        <v>99965</v>
      </c>
      <c r="H7" s="105">
        <v>61818</v>
      </c>
      <c r="I7" s="106">
        <v>3597</v>
      </c>
      <c r="J7" s="104">
        <v>272824</v>
      </c>
      <c r="K7" s="104">
        <v>120470</v>
      </c>
      <c r="L7" s="107">
        <v>106250</v>
      </c>
    </row>
    <row r="8" spans="1:15" ht="18" hidden="1" customHeight="1" outlineLevel="2">
      <c r="A8" s="99">
        <v>44377</v>
      </c>
      <c r="B8" s="100">
        <v>875601</v>
      </c>
      <c r="C8" s="101">
        <v>369611</v>
      </c>
      <c r="D8" s="102">
        <v>505990</v>
      </c>
      <c r="E8" s="103">
        <v>2382</v>
      </c>
      <c r="F8" s="104">
        <v>202343</v>
      </c>
      <c r="G8" s="104">
        <v>100126</v>
      </c>
      <c r="H8" s="105">
        <v>64760</v>
      </c>
      <c r="I8" s="106">
        <v>3448</v>
      </c>
      <c r="J8" s="104">
        <v>271640</v>
      </c>
      <c r="K8" s="104">
        <v>121059</v>
      </c>
      <c r="L8" s="107">
        <v>109843</v>
      </c>
    </row>
    <row r="9" spans="1:15" ht="18" hidden="1" customHeight="1" outlineLevel="2">
      <c r="A9" s="99">
        <v>44469</v>
      </c>
      <c r="B9" s="100">
        <f>SUM(C9:D9)</f>
        <v>877012</v>
      </c>
      <c r="C9" s="101">
        <f>SUM(E9:H9)</f>
        <v>370307</v>
      </c>
      <c r="D9" s="102">
        <f>SUM(I9:L9)</f>
        <v>506705</v>
      </c>
      <c r="E9" s="103">
        <v>2313</v>
      </c>
      <c r="F9" s="104">
        <v>200616</v>
      </c>
      <c r="G9" s="104">
        <v>99960</v>
      </c>
      <c r="H9" s="105">
        <v>67418</v>
      </c>
      <c r="I9" s="106">
        <v>3385</v>
      </c>
      <c r="J9" s="104">
        <v>269492</v>
      </c>
      <c r="K9" s="104">
        <v>120972</v>
      </c>
      <c r="L9" s="107">
        <v>112856</v>
      </c>
    </row>
    <row r="10" spans="1:15" ht="18" hidden="1" customHeight="1" outlineLevel="2">
      <c r="A10" s="99">
        <v>44561</v>
      </c>
      <c r="B10" s="100">
        <v>877963</v>
      </c>
      <c r="C10" s="101">
        <v>370851</v>
      </c>
      <c r="D10" s="102">
        <v>507112</v>
      </c>
      <c r="E10" s="103">
        <v>2154</v>
      </c>
      <c r="F10" s="104">
        <v>199401</v>
      </c>
      <c r="G10" s="104">
        <v>99595</v>
      </c>
      <c r="H10" s="105">
        <v>69701</v>
      </c>
      <c r="I10" s="106">
        <v>3139</v>
      </c>
      <c r="J10" s="104">
        <v>267490</v>
      </c>
      <c r="K10" s="104">
        <v>120910</v>
      </c>
      <c r="L10" s="107">
        <v>115573</v>
      </c>
    </row>
    <row r="11" spans="1:15" ht="18" hidden="1" customHeight="1" outlineLevel="2">
      <c r="A11" s="99">
        <v>44834</v>
      </c>
      <c r="B11" s="100">
        <v>875938</v>
      </c>
      <c r="C11" s="101">
        <v>369675</v>
      </c>
      <c r="D11" s="102">
        <v>506263</v>
      </c>
      <c r="E11" s="103">
        <v>1793</v>
      </c>
      <c r="F11" s="104">
        <v>191292</v>
      </c>
      <c r="G11" s="104">
        <v>99107</v>
      </c>
      <c r="H11" s="105">
        <v>77483</v>
      </c>
      <c r="I11" s="106">
        <v>2555</v>
      </c>
      <c r="J11" s="104">
        <v>258125</v>
      </c>
      <c r="K11" s="104">
        <v>120918</v>
      </c>
      <c r="L11" s="107">
        <v>124665</v>
      </c>
    </row>
    <row r="12" spans="1:15" ht="18" hidden="1" customHeight="1" outlineLevel="2">
      <c r="A12" s="99">
        <v>44926</v>
      </c>
      <c r="B12" s="100">
        <v>875070</v>
      </c>
      <c r="C12" s="101">
        <v>369279</v>
      </c>
      <c r="D12" s="102">
        <v>505791</v>
      </c>
      <c r="E12" s="103">
        <v>1677</v>
      </c>
      <c r="F12" s="104">
        <v>189045</v>
      </c>
      <c r="G12" s="104">
        <v>99089</v>
      </c>
      <c r="H12" s="105">
        <v>79468</v>
      </c>
      <c r="I12" s="106">
        <v>2393</v>
      </c>
      <c r="J12" s="104">
        <v>255427</v>
      </c>
      <c r="K12" s="104">
        <v>121009</v>
      </c>
      <c r="L12" s="107">
        <v>126962</v>
      </c>
      <c r="M12" s="242"/>
    </row>
    <row r="13" spans="1:15" ht="18" hidden="1" customHeight="1" outlineLevel="2">
      <c r="A13" s="99">
        <v>45016</v>
      </c>
      <c r="B13" s="100">
        <v>874710</v>
      </c>
      <c r="C13" s="101">
        <v>369130</v>
      </c>
      <c r="D13" s="102">
        <v>505580</v>
      </c>
      <c r="E13" s="103">
        <v>1594</v>
      </c>
      <c r="F13" s="104">
        <v>186641</v>
      </c>
      <c r="G13" s="104">
        <v>98862</v>
      </c>
      <c r="H13" s="105">
        <v>82033</v>
      </c>
      <c r="I13" s="106">
        <v>2257</v>
      </c>
      <c r="J13" s="104">
        <v>252312</v>
      </c>
      <c r="K13" s="104">
        <v>120927</v>
      </c>
      <c r="L13" s="107">
        <v>130084</v>
      </c>
      <c r="M13" s="242"/>
    </row>
    <row r="14" spans="1:15" s="276" customFormat="1" ht="18" hidden="1" customHeight="1" outlineLevel="2">
      <c r="A14" s="279">
        <v>45107</v>
      </c>
      <c r="B14" s="100">
        <v>873709</v>
      </c>
      <c r="C14" s="101">
        <v>368687</v>
      </c>
      <c r="D14" s="102">
        <v>505022</v>
      </c>
      <c r="E14" s="103">
        <v>1494</v>
      </c>
      <c r="F14" s="104">
        <v>184065</v>
      </c>
      <c r="G14" s="104">
        <v>98678</v>
      </c>
      <c r="H14" s="105">
        <v>84450</v>
      </c>
      <c r="I14" s="106">
        <v>2130</v>
      </c>
      <c r="J14" s="104">
        <v>249050</v>
      </c>
      <c r="K14" s="104">
        <v>120972</v>
      </c>
      <c r="L14" s="107">
        <v>132870</v>
      </c>
      <c r="M14" s="242"/>
    </row>
    <row r="15" spans="1:15" s="276" customFormat="1" ht="18" customHeight="1" outlineLevel="1" collapsed="1">
      <c r="A15" s="279">
        <v>45199</v>
      </c>
      <c r="B15" s="100">
        <v>873992</v>
      </c>
      <c r="C15" s="101">
        <v>368801</v>
      </c>
      <c r="D15" s="102">
        <v>505191</v>
      </c>
      <c r="E15" s="103">
        <v>1388</v>
      </c>
      <c r="F15" s="104">
        <v>181599</v>
      </c>
      <c r="G15" s="104">
        <v>98817</v>
      </c>
      <c r="H15" s="105">
        <v>86997</v>
      </c>
      <c r="I15" s="106">
        <v>2025</v>
      </c>
      <c r="J15" s="104">
        <v>246021</v>
      </c>
      <c r="K15" s="104">
        <v>121193</v>
      </c>
      <c r="L15" s="107">
        <v>135952</v>
      </c>
      <c r="M15" s="242"/>
    </row>
    <row r="16" spans="1:15" s="276" customFormat="1" ht="18" customHeight="1" outlineLevel="1">
      <c r="A16" s="279" t="s">
        <v>96</v>
      </c>
      <c r="B16" s="100">
        <v>868819</v>
      </c>
      <c r="C16" s="101">
        <v>366187</v>
      </c>
      <c r="D16" s="102">
        <v>502632</v>
      </c>
      <c r="E16" s="103">
        <v>1666</v>
      </c>
      <c r="F16" s="104">
        <v>183728</v>
      </c>
      <c r="G16" s="104">
        <v>98462</v>
      </c>
      <c r="H16" s="105">
        <v>82331</v>
      </c>
      <c r="I16" s="106">
        <v>2255</v>
      </c>
      <c r="J16" s="104">
        <v>249492</v>
      </c>
      <c r="K16" s="104">
        <v>120469</v>
      </c>
      <c r="L16" s="107">
        <v>130416</v>
      </c>
      <c r="M16" s="242"/>
    </row>
    <row r="17" spans="1:16" s="276" customFormat="1" ht="18" hidden="1" customHeight="1" outlineLevel="2" collapsed="1">
      <c r="A17" s="279" t="s">
        <v>99</v>
      </c>
      <c r="B17" s="100">
        <v>868976</v>
      </c>
      <c r="C17" s="101">
        <v>366265</v>
      </c>
      <c r="D17" s="102">
        <v>502711</v>
      </c>
      <c r="E17" s="103">
        <v>1615</v>
      </c>
      <c r="F17" s="104">
        <v>181483</v>
      </c>
      <c r="G17" s="104">
        <v>98250</v>
      </c>
      <c r="H17" s="105">
        <v>84917</v>
      </c>
      <c r="I17" s="106">
        <v>2166</v>
      </c>
      <c r="J17" s="104">
        <v>246588</v>
      </c>
      <c r="K17" s="104">
        <v>120294</v>
      </c>
      <c r="L17" s="107">
        <v>133663</v>
      </c>
      <c r="M17" s="242"/>
    </row>
    <row r="18" spans="1:16" ht="18" customHeight="1" outlineLevel="1" collapsed="1">
      <c r="A18" s="99" t="s">
        <v>102</v>
      </c>
      <c r="B18" s="100">
        <v>869282</v>
      </c>
      <c r="C18" s="101">
        <v>366374</v>
      </c>
      <c r="D18" s="102">
        <v>502908</v>
      </c>
      <c r="E18" s="103">
        <v>1542</v>
      </c>
      <c r="F18" s="104">
        <v>179188</v>
      </c>
      <c r="G18" s="104">
        <v>98057</v>
      </c>
      <c r="H18" s="105">
        <v>87587</v>
      </c>
      <c r="I18" s="106">
        <v>2075</v>
      </c>
      <c r="J18" s="104">
        <v>243677</v>
      </c>
      <c r="K18" s="104">
        <v>120376</v>
      </c>
      <c r="L18" s="107">
        <v>136780</v>
      </c>
      <c r="M18" s="242"/>
    </row>
    <row r="19" spans="1:16" s="201" customFormat="1" ht="18" customHeight="1" outlineLevel="1" thickBot="1">
      <c r="A19" s="279" t="s">
        <v>109</v>
      </c>
      <c r="B19" s="198">
        <f>SUM(C19:D19)</f>
        <v>874769</v>
      </c>
      <c r="C19" s="199">
        <f>SUM(E19:H19)</f>
        <v>369140</v>
      </c>
      <c r="D19" s="200">
        <f>SUM(I19:L19)</f>
        <v>505629</v>
      </c>
      <c r="E19" s="220">
        <v>1478</v>
      </c>
      <c r="F19" s="221">
        <v>177663</v>
      </c>
      <c r="G19" s="221">
        <v>98959</v>
      </c>
      <c r="H19" s="222">
        <v>91040</v>
      </c>
      <c r="I19" s="223">
        <v>2024</v>
      </c>
      <c r="J19" s="221">
        <v>241560</v>
      </c>
      <c r="K19" s="221">
        <v>121472</v>
      </c>
      <c r="L19" s="224">
        <v>140573</v>
      </c>
      <c r="M19" s="242">
        <f>B19/B18-1</f>
        <v>6.3121058528763374E-3</v>
      </c>
      <c r="N19" s="242">
        <f>B19/B15-1</f>
        <v>8.8902415582747807E-4</v>
      </c>
      <c r="O19" s="242"/>
      <c r="P19" s="242"/>
    </row>
    <row r="20" spans="1:16" ht="24" customHeight="1" outlineLevel="1">
      <c r="A20" s="360" t="s">
        <v>114</v>
      </c>
      <c r="B20" s="360"/>
      <c r="C20" s="360"/>
      <c r="D20" s="360"/>
      <c r="E20" s="360"/>
      <c r="F20" s="360"/>
      <c r="G20" s="360"/>
      <c r="H20" s="360"/>
      <c r="I20" s="360"/>
      <c r="J20" s="360"/>
      <c r="K20" s="360"/>
      <c r="L20" s="360"/>
      <c r="M20" s="302"/>
      <c r="N20" s="302"/>
      <c r="O20" s="81"/>
    </row>
    <row r="21" spans="1:16" ht="18" customHeight="1" outlineLevel="1">
      <c r="A21" s="190"/>
      <c r="B21" s="190"/>
      <c r="C21" s="190"/>
      <c r="D21" s="190"/>
      <c r="E21" s="190"/>
      <c r="F21" s="190"/>
      <c r="G21" s="190"/>
      <c r="H21" s="62"/>
      <c r="I21" s="62"/>
      <c r="J21" s="62"/>
      <c r="K21" s="62"/>
      <c r="L21" s="62"/>
      <c r="M21" s="246"/>
      <c r="N21" s="246"/>
    </row>
    <row r="22" spans="1:16" outlineLevel="1">
      <c r="A22" s="63"/>
      <c r="M22" s="131"/>
    </row>
    <row r="23" spans="1:16" outlineLevel="1">
      <c r="C23" s="64"/>
    </row>
    <row r="24" spans="1:16" outlineLevel="1">
      <c r="C24" s="64"/>
    </row>
    <row r="25" spans="1:16" outlineLevel="1">
      <c r="C25" s="64"/>
    </row>
    <row r="26" spans="1:16" outlineLevel="1">
      <c r="C26" s="64"/>
    </row>
    <row r="27" spans="1:16" outlineLevel="1"/>
    <row r="28" spans="1:16" outlineLevel="1"/>
    <row r="29" spans="1:16" outlineLevel="1"/>
    <row r="30" spans="1:16" outlineLevel="1"/>
    <row r="31" spans="1:16" outlineLevel="1"/>
    <row r="32" spans="1:16" outlineLevel="1"/>
    <row r="33" spans="1:5" outlineLevel="1"/>
    <row r="34" spans="1:5" outlineLevel="1"/>
    <row r="35" spans="1:5" outlineLevel="1"/>
    <row r="36" spans="1:5" outlineLevel="1"/>
    <row r="37" spans="1:5" outlineLevel="1"/>
    <row r="38" spans="1:5" outlineLevel="1"/>
    <row r="39" spans="1:5" outlineLevel="1"/>
    <row r="40" spans="1:5" s="361" customFormat="1"/>
    <row r="41" spans="1:5" s="358" customFormat="1" ht="27" customHeight="1" thickBot="1">
      <c r="A41" s="358" t="s">
        <v>49</v>
      </c>
    </row>
    <row r="42" spans="1:5" ht="53.4" outlineLevel="1" thickBot="1">
      <c r="A42" s="65" t="s">
        <v>39</v>
      </c>
      <c r="B42" s="65" t="s">
        <v>40</v>
      </c>
      <c r="C42" s="57" t="s">
        <v>63</v>
      </c>
      <c r="D42" s="57" t="s">
        <v>64</v>
      </c>
      <c r="E42" s="60" t="s">
        <v>65</v>
      </c>
    </row>
    <row r="43" spans="1:5" ht="18" hidden="1" customHeight="1" outlineLevel="2">
      <c r="A43" s="66" t="s">
        <v>41</v>
      </c>
      <c r="B43" s="67">
        <f>SUM(C43:E43)</f>
        <v>3046</v>
      </c>
      <c r="C43" s="68">
        <v>3030</v>
      </c>
      <c r="D43" s="159">
        <v>0</v>
      </c>
      <c r="E43" s="69">
        <v>16</v>
      </c>
    </row>
    <row r="44" spans="1:5" ht="18" hidden="1" customHeight="1" outlineLevel="2">
      <c r="A44" s="144" t="s">
        <v>50</v>
      </c>
      <c r="B44" s="156">
        <v>3178</v>
      </c>
      <c r="C44" s="157">
        <v>3158</v>
      </c>
      <c r="D44" s="160">
        <v>0</v>
      </c>
      <c r="E44" s="158">
        <v>20</v>
      </c>
    </row>
    <row r="45" spans="1:5" ht="18" hidden="1" customHeight="1" outlineLevel="2">
      <c r="A45" s="144" t="s">
        <v>67</v>
      </c>
      <c r="B45" s="156">
        <f>SUM(C45:E45)</f>
        <v>3255</v>
      </c>
      <c r="C45" s="157">
        <v>3231</v>
      </c>
      <c r="D45" s="160">
        <v>0</v>
      </c>
      <c r="E45" s="158">
        <v>24</v>
      </c>
    </row>
    <row r="46" spans="1:5" ht="18" hidden="1" customHeight="1" outlineLevel="2">
      <c r="A46" s="144" t="s">
        <v>75</v>
      </c>
      <c r="B46" s="156">
        <v>1696</v>
      </c>
      <c r="C46" s="157">
        <v>1644</v>
      </c>
      <c r="D46" s="160">
        <v>0</v>
      </c>
      <c r="E46" s="158">
        <v>52</v>
      </c>
    </row>
    <row r="47" spans="1:5" ht="18" hidden="1" customHeight="1" outlineLevel="2">
      <c r="A47" s="144" t="s">
        <v>77</v>
      </c>
      <c r="B47" s="156">
        <v>1163</v>
      </c>
      <c r="C47" s="157">
        <v>1109</v>
      </c>
      <c r="D47" s="160">
        <v>0</v>
      </c>
      <c r="E47" s="158">
        <v>54</v>
      </c>
    </row>
    <row r="48" spans="1:5" ht="18" hidden="1" customHeight="1" outlineLevel="2">
      <c r="A48" s="144" t="s">
        <v>82</v>
      </c>
      <c r="B48" s="156">
        <v>2175</v>
      </c>
      <c r="C48" s="157">
        <v>2206</v>
      </c>
      <c r="D48" s="160">
        <v>2</v>
      </c>
      <c r="E48" s="212">
        <v>-33</v>
      </c>
    </row>
    <row r="49" spans="1:5" ht="21.75" hidden="1" customHeight="1" outlineLevel="2">
      <c r="A49" s="168" t="s">
        <v>91</v>
      </c>
      <c r="B49" s="218">
        <v>21</v>
      </c>
      <c r="C49" s="84">
        <v>26</v>
      </c>
      <c r="D49" s="85">
        <v>0</v>
      </c>
      <c r="E49" s="219">
        <v>-5</v>
      </c>
    </row>
    <row r="50" spans="1:5" ht="18" hidden="1" customHeight="1" outlineLevel="2">
      <c r="A50" s="144" t="s">
        <v>83</v>
      </c>
      <c r="B50" s="213">
        <v>-22</v>
      </c>
      <c r="C50" s="214">
        <v>-6</v>
      </c>
      <c r="D50" s="160">
        <v>0</v>
      </c>
      <c r="E50" s="215">
        <v>-16</v>
      </c>
    </row>
    <row r="51" spans="1:5" ht="18" hidden="1" customHeight="1" outlineLevel="2">
      <c r="A51" s="144" t="s">
        <v>87</v>
      </c>
      <c r="B51" s="206">
        <v>82</v>
      </c>
      <c r="C51" s="207">
        <v>95</v>
      </c>
      <c r="D51" s="160">
        <v>-3</v>
      </c>
      <c r="E51" s="216">
        <v>-10</v>
      </c>
    </row>
    <row r="52" spans="1:5" s="276" customFormat="1" ht="18" hidden="1" customHeight="1" outlineLevel="2">
      <c r="A52" s="281" t="s">
        <v>88</v>
      </c>
      <c r="B52" s="206">
        <v>118</v>
      </c>
      <c r="C52" s="207">
        <v>140</v>
      </c>
      <c r="D52" s="160">
        <v>0</v>
      </c>
      <c r="E52" s="216">
        <v>-22</v>
      </c>
    </row>
    <row r="53" spans="1:5" s="276" customFormat="1" ht="18" customHeight="1" outlineLevel="1" collapsed="1">
      <c r="A53" s="281" t="s">
        <v>90</v>
      </c>
      <c r="B53" s="206">
        <v>388</v>
      </c>
      <c r="C53" s="207">
        <v>389</v>
      </c>
      <c r="D53" s="160">
        <v>0</v>
      </c>
      <c r="E53" s="216">
        <v>-1</v>
      </c>
    </row>
    <row r="54" spans="1:5" s="276" customFormat="1" ht="18" customHeight="1" outlineLevel="1">
      <c r="A54" s="281" t="s">
        <v>95</v>
      </c>
      <c r="B54" s="206">
        <v>312</v>
      </c>
      <c r="C54" s="207">
        <v>300</v>
      </c>
      <c r="D54" s="160">
        <v>0</v>
      </c>
      <c r="E54" s="216">
        <v>12</v>
      </c>
    </row>
    <row r="55" spans="1:5" s="276" customFormat="1" ht="18" hidden="1" customHeight="1" outlineLevel="2">
      <c r="A55" s="281" t="s">
        <v>100</v>
      </c>
      <c r="B55" s="206">
        <v>354</v>
      </c>
      <c r="C55" s="207">
        <v>393</v>
      </c>
      <c r="D55" s="160">
        <v>0</v>
      </c>
      <c r="E55" s="216">
        <v>-39</v>
      </c>
    </row>
    <row r="56" spans="1:5" s="276" customFormat="1" ht="18" customHeight="1" outlineLevel="1" collapsed="1">
      <c r="A56" s="281" t="s">
        <v>103</v>
      </c>
      <c r="B56" s="206">
        <v>423</v>
      </c>
      <c r="C56" s="207">
        <v>422</v>
      </c>
      <c r="D56" s="160">
        <v>1</v>
      </c>
      <c r="E56" s="216">
        <v>0</v>
      </c>
    </row>
    <row r="57" spans="1:5" ht="18" customHeight="1" outlineLevel="1">
      <c r="A57" s="378" t="s">
        <v>110</v>
      </c>
      <c r="B57" s="379">
        <v>923</v>
      </c>
      <c r="C57" s="380">
        <v>925</v>
      </c>
      <c r="D57" s="381">
        <v>0</v>
      </c>
      <c r="E57" s="382">
        <v>-2</v>
      </c>
    </row>
    <row r="58" spans="1:5" ht="18" hidden="1" customHeight="1" outlineLevel="2">
      <c r="A58" s="374">
        <v>44104</v>
      </c>
      <c r="B58" s="375">
        <f>SUM(C58:E58)</f>
        <v>67415</v>
      </c>
      <c r="C58" s="376">
        <v>62061</v>
      </c>
      <c r="D58" s="377">
        <v>8</v>
      </c>
      <c r="E58" s="225">
        <v>5346</v>
      </c>
    </row>
    <row r="59" spans="1:5" ht="18" hidden="1" customHeight="1" outlineLevel="2">
      <c r="A59" s="144">
        <v>44196</v>
      </c>
      <c r="B59" s="156">
        <v>73610</v>
      </c>
      <c r="C59" s="157">
        <v>68193</v>
      </c>
      <c r="D59" s="160">
        <v>6</v>
      </c>
      <c r="E59" s="158">
        <v>5411</v>
      </c>
    </row>
    <row r="60" spans="1:5" ht="18" hidden="1" customHeight="1" outlineLevel="2">
      <c r="A60" s="144">
        <v>44286</v>
      </c>
      <c r="B60" s="156">
        <v>87321</v>
      </c>
      <c r="C60" s="157">
        <v>80550</v>
      </c>
      <c r="D60" s="160">
        <v>84</v>
      </c>
      <c r="E60" s="158">
        <v>6687</v>
      </c>
    </row>
    <row r="61" spans="1:5" ht="18" hidden="1" customHeight="1" outlineLevel="2">
      <c r="A61" s="144">
        <v>44377</v>
      </c>
      <c r="B61" s="156">
        <v>89763</v>
      </c>
      <c r="C61" s="157">
        <v>82921</v>
      </c>
      <c r="D61" s="160">
        <v>84</v>
      </c>
      <c r="E61" s="158">
        <v>6758</v>
      </c>
    </row>
    <row r="62" spans="1:5" ht="18" hidden="1" customHeight="1" outlineLevel="2">
      <c r="A62" s="144">
        <v>44469</v>
      </c>
      <c r="B62" s="156">
        <v>90798</v>
      </c>
      <c r="C62" s="157">
        <v>83946</v>
      </c>
      <c r="D62" s="160">
        <v>84</v>
      </c>
      <c r="E62" s="158">
        <v>6768</v>
      </c>
    </row>
    <row r="63" spans="1:5" ht="18" hidden="1" customHeight="1" outlineLevel="2">
      <c r="A63" s="144">
        <v>44561</v>
      </c>
      <c r="B63" s="156">
        <v>92905</v>
      </c>
      <c r="C63" s="157">
        <v>86096</v>
      </c>
      <c r="D63" s="160">
        <v>86</v>
      </c>
      <c r="E63" s="158">
        <v>6723</v>
      </c>
    </row>
    <row r="64" spans="1:5" ht="18" hidden="1" customHeight="1" outlineLevel="2">
      <c r="A64" s="144">
        <v>44834</v>
      </c>
      <c r="B64" s="156">
        <v>93484</v>
      </c>
      <c r="C64" s="157">
        <v>86709</v>
      </c>
      <c r="D64" s="160">
        <v>84</v>
      </c>
      <c r="E64" s="158">
        <v>6691</v>
      </c>
    </row>
    <row r="65" spans="1:7" ht="18" hidden="1" customHeight="1" outlineLevel="2">
      <c r="A65" s="144">
        <v>44926</v>
      </c>
      <c r="B65" s="156">
        <v>93458</v>
      </c>
      <c r="C65" s="157">
        <v>86698</v>
      </c>
      <c r="D65" s="160">
        <v>84</v>
      </c>
      <c r="E65" s="158">
        <v>6676</v>
      </c>
    </row>
    <row r="66" spans="1:7" ht="18" hidden="1" customHeight="1" outlineLevel="2">
      <c r="A66" s="144">
        <v>45016</v>
      </c>
      <c r="B66" s="156">
        <v>93533</v>
      </c>
      <c r="C66" s="157">
        <v>86786</v>
      </c>
      <c r="D66" s="160">
        <v>84</v>
      </c>
      <c r="E66" s="158">
        <v>6663</v>
      </c>
    </row>
    <row r="67" spans="1:7" s="276" customFormat="1" ht="18" hidden="1" customHeight="1" outlineLevel="2">
      <c r="A67" s="281">
        <v>45107</v>
      </c>
      <c r="B67" s="156">
        <v>93657</v>
      </c>
      <c r="C67" s="157">
        <v>86929</v>
      </c>
      <c r="D67" s="160">
        <v>84</v>
      </c>
      <c r="E67" s="158">
        <v>6644</v>
      </c>
    </row>
    <row r="68" spans="1:7" s="276" customFormat="1" ht="18" customHeight="1" outlineLevel="1" collapsed="1">
      <c r="A68" s="281">
        <v>45199</v>
      </c>
      <c r="B68" s="156">
        <v>94043</v>
      </c>
      <c r="C68" s="157">
        <v>87316</v>
      </c>
      <c r="D68" s="160">
        <v>84</v>
      </c>
      <c r="E68" s="158">
        <v>6643</v>
      </c>
    </row>
    <row r="69" spans="1:7" s="276" customFormat="1" ht="18" customHeight="1" outlineLevel="1">
      <c r="A69" s="281" t="s">
        <v>96</v>
      </c>
      <c r="B69" s="156">
        <v>93876</v>
      </c>
      <c r="C69" s="157">
        <v>87215</v>
      </c>
      <c r="D69" s="160">
        <v>84</v>
      </c>
      <c r="E69" s="158">
        <v>6577</v>
      </c>
    </row>
    <row r="70" spans="1:7" s="276" customFormat="1" ht="18" hidden="1" customHeight="1" outlineLevel="2">
      <c r="A70" s="281" t="s">
        <v>99</v>
      </c>
      <c r="B70" s="156">
        <v>94234</v>
      </c>
      <c r="C70" s="157">
        <v>87609</v>
      </c>
      <c r="D70" s="160">
        <v>84</v>
      </c>
      <c r="E70" s="158">
        <v>6541</v>
      </c>
    </row>
    <row r="71" spans="1:7" ht="18" customHeight="1" outlineLevel="1" collapsed="1">
      <c r="A71" s="144" t="s">
        <v>102</v>
      </c>
      <c r="B71" s="156">
        <v>94648</v>
      </c>
      <c r="C71" s="157">
        <v>88025</v>
      </c>
      <c r="D71" s="160">
        <v>85</v>
      </c>
      <c r="E71" s="158">
        <v>6538</v>
      </c>
    </row>
    <row r="72" spans="1:7" ht="18" customHeight="1" outlineLevel="1" thickBot="1">
      <c r="A72" s="279" t="s">
        <v>109</v>
      </c>
      <c r="B72" s="226">
        <v>96038</v>
      </c>
      <c r="C72" s="227">
        <v>89344</v>
      </c>
      <c r="D72" s="85">
        <v>85</v>
      </c>
      <c r="E72" s="228">
        <v>6609</v>
      </c>
      <c r="F72" s="305">
        <f>B72/B71-1</f>
        <v>1.4685994421435256E-2</v>
      </c>
      <c r="G72" s="305">
        <f>B72/B68-1</f>
        <v>2.121370011590451E-2</v>
      </c>
    </row>
    <row r="73" spans="1:7" ht="43.5" customHeight="1" outlineLevel="1">
      <c r="A73" s="354" t="s">
        <v>115</v>
      </c>
      <c r="B73" s="354"/>
      <c r="C73" s="354"/>
      <c r="D73" s="354"/>
      <c r="E73" s="354"/>
    </row>
    <row r="74" spans="1:7" s="361" customFormat="1"/>
    <row r="75" spans="1:7" s="359" customFormat="1" ht="27" customHeight="1" thickBot="1">
      <c r="A75" s="359" t="s">
        <v>51</v>
      </c>
    </row>
    <row r="76" spans="1:7" ht="56.25" customHeight="1" outlineLevel="1" thickBot="1">
      <c r="A76" s="65" t="s">
        <v>39</v>
      </c>
      <c r="B76" s="65" t="s">
        <v>42</v>
      </c>
      <c r="C76" s="57" t="s">
        <v>43</v>
      </c>
      <c r="D76" s="60" t="s">
        <v>44</v>
      </c>
    </row>
    <row r="77" spans="1:7" ht="18" hidden="1" customHeight="1" outlineLevel="2">
      <c r="A77" s="66" t="s">
        <v>41</v>
      </c>
      <c r="B77" s="82" t="s">
        <v>70</v>
      </c>
      <c r="C77" s="78" t="s">
        <v>70</v>
      </c>
      <c r="D77" s="79">
        <v>2989</v>
      </c>
    </row>
    <row r="78" spans="1:7" ht="18" hidden="1" customHeight="1" outlineLevel="2">
      <c r="A78" s="144" t="s">
        <v>50</v>
      </c>
      <c r="B78" s="145" t="s">
        <v>70</v>
      </c>
      <c r="C78" s="146" t="s">
        <v>70</v>
      </c>
      <c r="D78" s="147">
        <v>3098</v>
      </c>
    </row>
    <row r="79" spans="1:7" ht="18" hidden="1" customHeight="1" outlineLevel="2">
      <c r="A79" s="144" t="s">
        <v>67</v>
      </c>
      <c r="B79" s="145" t="s">
        <v>70</v>
      </c>
      <c r="C79" s="146" t="s">
        <v>70</v>
      </c>
      <c r="D79" s="147">
        <v>2993</v>
      </c>
    </row>
    <row r="80" spans="1:7" ht="18" hidden="1" customHeight="1" outlineLevel="2">
      <c r="A80" s="144" t="s">
        <v>75</v>
      </c>
      <c r="B80" s="145" t="s">
        <v>70</v>
      </c>
      <c r="C80" s="146" t="s">
        <v>70</v>
      </c>
      <c r="D80" s="147">
        <v>1689</v>
      </c>
    </row>
    <row r="81" spans="1:6" ht="18" hidden="1" customHeight="1" outlineLevel="2" collapsed="1">
      <c r="A81" s="144" t="s">
        <v>77</v>
      </c>
      <c r="B81" s="145" t="s">
        <v>70</v>
      </c>
      <c r="C81" s="146" t="s">
        <v>70</v>
      </c>
      <c r="D81" s="147">
        <v>310</v>
      </c>
    </row>
    <row r="82" spans="1:6" ht="18" hidden="1" customHeight="1" outlineLevel="2">
      <c r="A82" s="144" t="s">
        <v>82</v>
      </c>
      <c r="B82" s="145" t="s">
        <v>70</v>
      </c>
      <c r="C82" s="146" t="s">
        <v>70</v>
      </c>
      <c r="D82" s="147">
        <v>2725</v>
      </c>
    </row>
    <row r="83" spans="1:6" ht="18" hidden="1" customHeight="1" outlineLevel="2">
      <c r="A83" s="144" t="s">
        <v>91</v>
      </c>
      <c r="B83" s="145" t="s">
        <v>70</v>
      </c>
      <c r="C83" s="146" t="s">
        <v>70</v>
      </c>
      <c r="D83" s="147">
        <v>91</v>
      </c>
    </row>
    <row r="84" spans="1:6" ht="18" hidden="1" customHeight="1" outlineLevel="2">
      <c r="A84" s="144" t="s">
        <v>83</v>
      </c>
      <c r="B84" s="145" t="s">
        <v>70</v>
      </c>
      <c r="C84" s="146" t="s">
        <v>70</v>
      </c>
      <c r="D84" s="147">
        <v>127</v>
      </c>
    </row>
    <row r="85" spans="1:6" ht="18" hidden="1" customHeight="1" outlineLevel="2">
      <c r="A85" s="144" t="s">
        <v>87</v>
      </c>
      <c r="B85" s="145" t="s">
        <v>70</v>
      </c>
      <c r="C85" s="146" t="s">
        <v>70</v>
      </c>
      <c r="D85" s="147">
        <v>210</v>
      </c>
    </row>
    <row r="86" spans="1:6" s="276" customFormat="1" ht="18" hidden="1" customHeight="1" outlineLevel="2">
      <c r="A86" s="281" t="s">
        <v>88</v>
      </c>
      <c r="B86" s="145" t="s">
        <v>70</v>
      </c>
      <c r="C86" s="146" t="s">
        <v>70</v>
      </c>
      <c r="D86" s="147">
        <v>296</v>
      </c>
    </row>
    <row r="87" spans="1:6" s="276" customFormat="1" ht="18" customHeight="1" outlineLevel="1" collapsed="1">
      <c r="A87" s="281" t="s">
        <v>90</v>
      </c>
      <c r="B87" s="145" t="s">
        <v>70</v>
      </c>
      <c r="C87" s="146" t="s">
        <v>70</v>
      </c>
      <c r="D87" s="147">
        <v>481</v>
      </c>
    </row>
    <row r="88" spans="1:6" s="276" customFormat="1" ht="18" customHeight="1" outlineLevel="1">
      <c r="A88" s="281" t="s">
        <v>95</v>
      </c>
      <c r="B88" s="145" t="s">
        <v>70</v>
      </c>
      <c r="C88" s="146" t="s">
        <v>70</v>
      </c>
      <c r="D88" s="147">
        <v>397</v>
      </c>
    </row>
    <row r="89" spans="1:6" s="276" customFormat="1" ht="18" customHeight="1" outlineLevel="2">
      <c r="A89" s="281" t="s">
        <v>100</v>
      </c>
      <c r="B89" s="145" t="s">
        <v>70</v>
      </c>
      <c r="C89" s="146" t="s">
        <v>70</v>
      </c>
      <c r="D89" s="147">
        <v>527</v>
      </c>
      <c r="E89" s="302"/>
      <c r="F89" s="192"/>
    </row>
    <row r="90" spans="1:6" s="276" customFormat="1" ht="18" customHeight="1" outlineLevel="1">
      <c r="A90" s="281" t="s">
        <v>103</v>
      </c>
      <c r="B90" s="145" t="s">
        <v>70</v>
      </c>
      <c r="C90" s="146" t="s">
        <v>70</v>
      </c>
      <c r="D90" s="147">
        <v>529</v>
      </c>
      <c r="E90" s="302"/>
      <c r="F90" s="192"/>
    </row>
    <row r="91" spans="1:6" ht="18" customHeight="1" outlineLevel="1">
      <c r="A91" s="298" t="s">
        <v>110</v>
      </c>
      <c r="B91" s="229" t="s">
        <v>70</v>
      </c>
      <c r="C91" s="230" t="s">
        <v>70</v>
      </c>
      <c r="D91" s="231">
        <v>1002</v>
      </c>
      <c r="E91" s="192"/>
      <c r="F91" s="192"/>
    </row>
    <row r="92" spans="1:6" ht="18" hidden="1" customHeight="1" outlineLevel="2">
      <c r="A92" s="161">
        <v>44104</v>
      </c>
      <c r="B92" s="162">
        <f>SUM(C92:D92)</f>
        <v>61740</v>
      </c>
      <c r="C92" s="163">
        <v>715</v>
      </c>
      <c r="D92" s="164">
        <v>61025</v>
      </c>
    </row>
    <row r="93" spans="1:6" ht="18" hidden="1" customHeight="1" outlineLevel="2">
      <c r="A93" s="144">
        <v>44196</v>
      </c>
      <c r="B93" s="156">
        <v>67809</v>
      </c>
      <c r="C93" s="165">
        <v>751</v>
      </c>
      <c r="D93" s="166">
        <v>67058</v>
      </c>
    </row>
    <row r="94" spans="1:6" ht="18" hidden="1" customHeight="1" outlineLevel="2">
      <c r="A94" s="144">
        <v>44286</v>
      </c>
      <c r="B94" s="156">
        <v>81417</v>
      </c>
      <c r="C94" s="165">
        <v>2059</v>
      </c>
      <c r="D94" s="166">
        <v>79358</v>
      </c>
    </row>
    <row r="95" spans="1:6" ht="18" hidden="1" customHeight="1" outlineLevel="2">
      <c r="A95" s="144">
        <v>44377</v>
      </c>
      <c r="B95" s="156">
        <v>83709</v>
      </c>
      <c r="C95" s="165">
        <v>2098</v>
      </c>
      <c r="D95" s="166">
        <v>81611</v>
      </c>
    </row>
    <row r="96" spans="1:6" ht="18" hidden="1" customHeight="1" outlineLevel="2">
      <c r="A96" s="144">
        <v>44469</v>
      </c>
      <c r="B96" s="156">
        <v>83461</v>
      </c>
      <c r="C96" s="165">
        <v>2038</v>
      </c>
      <c r="D96" s="166">
        <v>81423</v>
      </c>
    </row>
    <row r="97" spans="1:12" ht="18" hidden="1" customHeight="1" outlineLevel="2">
      <c r="A97" s="144">
        <v>44561</v>
      </c>
      <c r="B97" s="156">
        <v>85510</v>
      </c>
      <c r="C97" s="165">
        <v>2025</v>
      </c>
      <c r="D97" s="166">
        <v>83485</v>
      </c>
    </row>
    <row r="98" spans="1:12" ht="18" hidden="1" customHeight="1" outlineLevel="2">
      <c r="A98" s="144">
        <v>44834</v>
      </c>
      <c r="B98" s="156">
        <v>86076</v>
      </c>
      <c r="C98" s="165">
        <v>2015</v>
      </c>
      <c r="D98" s="166">
        <v>84061</v>
      </c>
    </row>
    <row r="99" spans="1:12" ht="18" hidden="1" customHeight="1" outlineLevel="2">
      <c r="A99" s="144">
        <v>44926</v>
      </c>
      <c r="B99" s="156">
        <v>86118</v>
      </c>
      <c r="C99" s="165">
        <v>1997</v>
      </c>
      <c r="D99" s="166">
        <v>84121</v>
      </c>
    </row>
    <row r="100" spans="1:12" ht="18" hidden="1" customHeight="1" outlineLevel="2">
      <c r="A100" s="144">
        <v>45016</v>
      </c>
      <c r="B100" s="156">
        <v>86197</v>
      </c>
      <c r="C100" s="165">
        <v>1999</v>
      </c>
      <c r="D100" s="166">
        <v>84198</v>
      </c>
    </row>
    <row r="101" spans="1:12" s="276" customFormat="1" ht="18" hidden="1" customHeight="1" outlineLevel="2">
      <c r="A101" s="281">
        <v>45107</v>
      </c>
      <c r="B101" s="156">
        <v>86271</v>
      </c>
      <c r="C101" s="165">
        <v>1989</v>
      </c>
      <c r="D101" s="166">
        <v>84282</v>
      </c>
    </row>
    <row r="102" spans="1:12" s="276" customFormat="1" ht="18" customHeight="1" outlineLevel="1" collapsed="1">
      <c r="A102" s="281">
        <v>45199</v>
      </c>
      <c r="B102" s="156">
        <v>86611</v>
      </c>
      <c r="C102" s="165">
        <v>1968</v>
      </c>
      <c r="D102" s="166">
        <v>84643</v>
      </c>
    </row>
    <row r="103" spans="1:12" s="276" customFormat="1" ht="18" customHeight="1" outlineLevel="1">
      <c r="A103" s="281" t="s">
        <v>96</v>
      </c>
      <c r="B103" s="156">
        <v>86427</v>
      </c>
      <c r="C103" s="165">
        <v>1917</v>
      </c>
      <c r="D103" s="166">
        <v>84510</v>
      </c>
      <c r="K103" s="302"/>
      <c r="L103" s="192"/>
    </row>
    <row r="104" spans="1:12" s="276" customFormat="1" ht="18" hidden="1" customHeight="1" outlineLevel="2">
      <c r="A104" s="281" t="s">
        <v>99</v>
      </c>
      <c r="B104" s="156">
        <v>86759</v>
      </c>
      <c r="C104" s="165">
        <v>1871</v>
      </c>
      <c r="D104" s="166">
        <v>84888</v>
      </c>
      <c r="E104" s="302"/>
      <c r="K104" s="302"/>
      <c r="L104" s="192"/>
    </row>
    <row r="105" spans="1:12" s="276" customFormat="1" ht="18" customHeight="1" outlineLevel="1" collapsed="1">
      <c r="A105" s="281" t="s">
        <v>102</v>
      </c>
      <c r="B105" s="156">
        <v>87156</v>
      </c>
      <c r="C105" s="165">
        <v>1868</v>
      </c>
      <c r="D105" s="166">
        <v>85288</v>
      </c>
      <c r="E105" s="302"/>
      <c r="F105" s="192"/>
      <c r="K105" s="302"/>
      <c r="L105" s="192"/>
    </row>
    <row r="106" spans="1:12" ht="18" customHeight="1" outlineLevel="1" thickBot="1">
      <c r="A106" s="279" t="s">
        <v>109</v>
      </c>
      <c r="B106" s="226">
        <v>88439</v>
      </c>
      <c r="C106" s="232">
        <v>1872</v>
      </c>
      <c r="D106" s="233">
        <v>86567</v>
      </c>
      <c r="E106" s="305">
        <f>B106/B105-1</f>
        <v>1.472073064390278E-2</v>
      </c>
      <c r="F106" s="305">
        <f>B106/B102-1</f>
        <v>2.1105864151204745E-2</v>
      </c>
      <c r="K106" s="191"/>
      <c r="L106" s="192"/>
    </row>
    <row r="107" spans="1:12" ht="48.75" customHeight="1" outlineLevel="1">
      <c r="A107" s="354" t="s">
        <v>116</v>
      </c>
      <c r="B107" s="354"/>
      <c r="C107" s="354"/>
      <c r="D107" s="354"/>
      <c r="E107" s="243"/>
      <c r="F107" s="302"/>
    </row>
    <row r="108" spans="1:12" s="367" customFormat="1" ht="12.75" customHeight="1"/>
    <row r="109" spans="1:12" s="365" customFormat="1" ht="27" customHeight="1" thickBot="1">
      <c r="A109" s="365" t="s">
        <v>52</v>
      </c>
    </row>
    <row r="110" spans="1:12" ht="61.5" customHeight="1" outlineLevel="1" thickBot="1">
      <c r="A110" s="55" t="s">
        <v>45</v>
      </c>
      <c r="B110" s="70" t="s">
        <v>76</v>
      </c>
      <c r="C110" s="73" t="s">
        <v>29</v>
      </c>
      <c r="D110" s="74" t="s">
        <v>30</v>
      </c>
      <c r="E110" s="56" t="s">
        <v>31</v>
      </c>
      <c r="F110" s="57" t="s">
        <v>32</v>
      </c>
      <c r="G110" s="57" t="s">
        <v>33</v>
      </c>
      <c r="H110" s="58" t="s">
        <v>34</v>
      </c>
      <c r="I110" s="59" t="s">
        <v>35</v>
      </c>
      <c r="J110" s="57" t="s">
        <v>36</v>
      </c>
      <c r="K110" s="57" t="s">
        <v>37</v>
      </c>
      <c r="L110" s="60" t="s">
        <v>38</v>
      </c>
    </row>
    <row r="111" spans="1:12" ht="18" hidden="1" customHeight="1" outlineLevel="2">
      <c r="A111" s="72" t="s">
        <v>41</v>
      </c>
      <c r="B111" s="124">
        <f>SUM(C111:D111)</f>
        <v>91.384059030000003</v>
      </c>
      <c r="C111" s="137">
        <f>SUM(E111:H111)</f>
        <v>42.272307600000005</v>
      </c>
      <c r="D111" s="138">
        <f>SUM(I111:L111)</f>
        <v>49.111751430000005</v>
      </c>
      <c r="E111" s="125">
        <v>1.79297671</v>
      </c>
      <c r="F111" s="126">
        <v>31.336135780000003</v>
      </c>
      <c r="G111" s="126">
        <v>8.2319490900000005</v>
      </c>
      <c r="H111" s="133">
        <v>0.91124601999999988</v>
      </c>
      <c r="I111" s="134">
        <v>2.1734611400000001</v>
      </c>
      <c r="J111" s="126">
        <v>38.326615880000006</v>
      </c>
      <c r="K111" s="126">
        <v>6.6433100899999999</v>
      </c>
      <c r="L111" s="127">
        <v>1.9683643200000001</v>
      </c>
    </row>
    <row r="112" spans="1:12" ht="18" hidden="1" customHeight="1" outlineLevel="2">
      <c r="A112" s="89" t="s">
        <v>50</v>
      </c>
      <c r="B112" s="116">
        <f t="shared" ref="B112" si="0">SUM(C112:D112)</f>
        <v>122.74614704</v>
      </c>
      <c r="C112" s="139">
        <f t="shared" ref="C112" si="1">SUM(E112:H112)</f>
        <v>54.557447719999999</v>
      </c>
      <c r="D112" s="140">
        <f t="shared" ref="D112" si="2">SUM(I112:L112)</f>
        <v>68.188699319999998</v>
      </c>
      <c r="E112" s="128">
        <v>2.1926178799999998</v>
      </c>
      <c r="F112" s="129">
        <v>40.464185659999998</v>
      </c>
      <c r="G112" s="129">
        <v>10.6423915</v>
      </c>
      <c r="H112" s="135">
        <v>1.2582526800000002</v>
      </c>
      <c r="I112" s="136">
        <v>2.6358069799999999</v>
      </c>
      <c r="J112" s="129">
        <v>53.362579479999994</v>
      </c>
      <c r="K112" s="129">
        <v>9.3481533100000007</v>
      </c>
      <c r="L112" s="130">
        <v>2.8421595499999999</v>
      </c>
    </row>
    <row r="113" spans="1:14" ht="18" hidden="1" customHeight="1" outlineLevel="2">
      <c r="A113" s="89" t="s">
        <v>67</v>
      </c>
      <c r="B113" s="116">
        <f t="shared" ref="B113" si="3">SUM(C113:D113)</f>
        <v>48.168103609999996</v>
      </c>
      <c r="C113" s="139">
        <f t="shared" ref="C113" si="4">SUM(E113:H113)</f>
        <v>20.629035319999996</v>
      </c>
      <c r="D113" s="140">
        <f t="shared" ref="D113" si="5">SUM(I113:L113)</f>
        <v>27.539068289999999</v>
      </c>
      <c r="E113" s="128">
        <v>0.55063768000000002</v>
      </c>
      <c r="F113" s="129">
        <v>14.007345739999998</v>
      </c>
      <c r="G113" s="129">
        <v>5.3987175799999996</v>
      </c>
      <c r="H113" s="135">
        <v>0.67233432000000004</v>
      </c>
      <c r="I113" s="136">
        <v>0.72465609000000009</v>
      </c>
      <c r="J113" s="129">
        <v>22.121923809999998</v>
      </c>
      <c r="K113" s="129">
        <v>3.6937208500000001</v>
      </c>
      <c r="L113" s="130">
        <v>0.99876754000000012</v>
      </c>
    </row>
    <row r="114" spans="1:14" ht="18" hidden="1" customHeight="1" outlineLevel="2">
      <c r="A114" s="89" t="s">
        <v>75</v>
      </c>
      <c r="B114" s="116">
        <v>75.543347799999992</v>
      </c>
      <c r="C114" s="139">
        <v>31.616946849999998</v>
      </c>
      <c r="D114" s="140">
        <v>43.926400950000001</v>
      </c>
      <c r="E114" s="128">
        <v>0.73904122999999999</v>
      </c>
      <c r="F114" s="129">
        <v>21.986675709999997</v>
      </c>
      <c r="G114" s="129">
        <v>7.4999279899999989</v>
      </c>
      <c r="H114" s="135">
        <v>1.3913019199999999</v>
      </c>
      <c r="I114" s="136">
        <v>1.0500311500000001</v>
      </c>
      <c r="J114" s="129">
        <v>34.822737219999993</v>
      </c>
      <c r="K114" s="129">
        <v>6.1702201899999993</v>
      </c>
      <c r="L114" s="130">
        <v>1.8834123900000002</v>
      </c>
    </row>
    <row r="115" spans="1:14" ht="18" hidden="1" customHeight="1" outlineLevel="2">
      <c r="A115" s="89" t="s">
        <v>77</v>
      </c>
      <c r="B115" s="116">
        <v>101.17895799999999</v>
      </c>
      <c r="C115" s="139">
        <v>41.93637871</v>
      </c>
      <c r="D115" s="140">
        <v>59.242579289999995</v>
      </c>
      <c r="E115" s="128">
        <v>0.81057839999999992</v>
      </c>
      <c r="F115" s="129">
        <v>28.51836729</v>
      </c>
      <c r="G115" s="129">
        <v>8.5122970200000001</v>
      </c>
      <c r="H115" s="135">
        <v>4.0951359999999992</v>
      </c>
      <c r="I115" s="136">
        <v>1.1665742100000001</v>
      </c>
      <c r="J115" s="129">
        <v>46.367900399999996</v>
      </c>
      <c r="K115" s="129">
        <v>9.2151205400000009</v>
      </c>
      <c r="L115" s="130">
        <v>2.4929841400000003</v>
      </c>
    </row>
    <row r="116" spans="1:14" ht="18" hidden="1" customHeight="1" outlineLevel="2">
      <c r="A116" s="89" t="s">
        <v>82</v>
      </c>
      <c r="B116" s="116">
        <v>134.27626731000004</v>
      </c>
      <c r="C116" s="139">
        <v>55.380193730000016</v>
      </c>
      <c r="D116" s="140">
        <v>78.896073580000007</v>
      </c>
      <c r="E116" s="128">
        <v>1.0466004</v>
      </c>
      <c r="F116" s="129">
        <v>37.754061080000007</v>
      </c>
      <c r="G116" s="129">
        <v>11.283092180000001</v>
      </c>
      <c r="H116" s="135">
        <v>5.2964400700000001</v>
      </c>
      <c r="I116" s="136">
        <v>1.4676798299999998</v>
      </c>
      <c r="J116" s="129">
        <v>61.991376600000002</v>
      </c>
      <c r="K116" s="129">
        <v>11.827170260000001</v>
      </c>
      <c r="L116" s="130">
        <v>3.60984689</v>
      </c>
    </row>
    <row r="117" spans="1:14" ht="18" hidden="1" customHeight="1" outlineLevel="2">
      <c r="A117" s="89" t="s">
        <v>91</v>
      </c>
      <c r="B117" s="116">
        <f>SUM(C117:D117)</f>
        <v>74.167336060000011</v>
      </c>
      <c r="C117" s="139">
        <f>SUM(E117:H117)</f>
        <v>30.875764250000003</v>
      </c>
      <c r="D117" s="140">
        <f>SUM(I117:L117)</f>
        <v>43.291571810000008</v>
      </c>
      <c r="E117" s="128">
        <v>0.33822677000000001</v>
      </c>
      <c r="F117" s="129">
        <v>24.180339850000003</v>
      </c>
      <c r="G117" s="129">
        <v>4.7838266699999998</v>
      </c>
      <c r="H117" s="135">
        <v>1.5733709600000001</v>
      </c>
      <c r="I117" s="136">
        <v>0.4810107099999999</v>
      </c>
      <c r="J117" s="129">
        <v>34.992253640000008</v>
      </c>
      <c r="K117" s="129">
        <v>5.5736273700000005</v>
      </c>
      <c r="L117" s="130">
        <v>2.2446800899999997</v>
      </c>
    </row>
    <row r="118" spans="1:14" ht="18" hidden="1" customHeight="1" outlineLevel="2">
      <c r="A118" s="89" t="s">
        <v>83</v>
      </c>
      <c r="B118" s="116">
        <v>93.409556919999986</v>
      </c>
      <c r="C118" s="139">
        <v>38.19413818999999</v>
      </c>
      <c r="D118" s="140">
        <v>55.215418729999996</v>
      </c>
      <c r="E118" s="128">
        <v>0.36760233000000003</v>
      </c>
      <c r="F118" s="129">
        <v>28.872654879999995</v>
      </c>
      <c r="G118" s="129">
        <v>6.8747005899999989</v>
      </c>
      <c r="H118" s="135">
        <v>2.0791803900000003</v>
      </c>
      <c r="I118" s="136">
        <v>0.48262314999999995</v>
      </c>
      <c r="J118" s="129">
        <v>44.670900349999997</v>
      </c>
      <c r="K118" s="129">
        <v>7.516381560000001</v>
      </c>
      <c r="L118" s="130">
        <v>2.5455136700000001</v>
      </c>
    </row>
    <row r="119" spans="1:14" ht="18" hidden="1" customHeight="1" outlineLevel="2">
      <c r="A119" s="89" t="s">
        <v>87</v>
      </c>
      <c r="B119" s="116">
        <v>30.116069959999997</v>
      </c>
      <c r="C119" s="139">
        <v>10.75837915</v>
      </c>
      <c r="D119" s="140">
        <v>19.357690809999998</v>
      </c>
      <c r="E119" s="128">
        <v>0.15600239000000002</v>
      </c>
      <c r="F119" s="129">
        <v>7.4617740999999986</v>
      </c>
      <c r="G119" s="129">
        <v>2.1886656300000005</v>
      </c>
      <c r="H119" s="135">
        <v>0.95193703000000018</v>
      </c>
      <c r="I119" s="136">
        <v>0.19768797999999999</v>
      </c>
      <c r="J119" s="129">
        <v>14.9751896</v>
      </c>
      <c r="K119" s="129">
        <v>3.1260050099999996</v>
      </c>
      <c r="L119" s="130">
        <v>1.0588082199999997</v>
      </c>
    </row>
    <row r="120" spans="1:14" s="276" customFormat="1" ht="18" hidden="1" customHeight="1" outlineLevel="2">
      <c r="A120" s="278" t="s">
        <v>88</v>
      </c>
      <c r="B120" s="116">
        <v>54.505608260000002</v>
      </c>
      <c r="C120" s="139">
        <v>20.18299549</v>
      </c>
      <c r="D120" s="140">
        <v>34.322612769999999</v>
      </c>
      <c r="E120" s="128">
        <v>0.27134809000000004</v>
      </c>
      <c r="F120" s="129">
        <v>14.709590440000001</v>
      </c>
      <c r="G120" s="129">
        <v>3.8604235599999996</v>
      </c>
      <c r="H120" s="135">
        <v>1.3416333999999999</v>
      </c>
      <c r="I120" s="136">
        <v>0.36612027000000008</v>
      </c>
      <c r="J120" s="129">
        <v>26.839129610000001</v>
      </c>
      <c r="K120" s="129">
        <v>5.29443573</v>
      </c>
      <c r="L120" s="130">
        <v>1.8229271599999999</v>
      </c>
    </row>
    <row r="121" spans="1:14" s="276" customFormat="1" ht="18" customHeight="1" outlineLevel="1" collapsed="1">
      <c r="A121" s="278" t="s">
        <v>90</v>
      </c>
      <c r="B121" s="116">
        <v>81.489913630000004</v>
      </c>
      <c r="C121" s="139">
        <v>28.58174129</v>
      </c>
      <c r="D121" s="140">
        <v>52.90817234</v>
      </c>
      <c r="E121" s="128">
        <v>0.32332573000000003</v>
      </c>
      <c r="F121" s="129">
        <v>21.141552010000002</v>
      </c>
      <c r="G121" s="129">
        <v>5.1089340599999993</v>
      </c>
      <c r="H121" s="135">
        <v>2.0079294899999995</v>
      </c>
      <c r="I121" s="136">
        <v>0.48069870000000003</v>
      </c>
      <c r="J121" s="129">
        <v>41.295429630000001</v>
      </c>
      <c r="K121" s="129">
        <v>8.2996355699999995</v>
      </c>
      <c r="L121" s="130">
        <v>2.83240844</v>
      </c>
    </row>
    <row r="122" spans="1:14" s="276" customFormat="1" ht="18" customHeight="1" outlineLevel="1">
      <c r="A122" s="278" t="s">
        <v>95</v>
      </c>
      <c r="B122" s="116">
        <f>SUM(C122:D122)</f>
        <v>46.896866379999992</v>
      </c>
      <c r="C122" s="139">
        <f>SUM(E122:H122)</f>
        <v>17.453757109999998</v>
      </c>
      <c r="D122" s="140">
        <f>SUM(I122:L122)</f>
        <v>29.443109269999997</v>
      </c>
      <c r="E122" s="128">
        <v>0.33551727000000003</v>
      </c>
      <c r="F122" s="129">
        <v>12.921116169999999</v>
      </c>
      <c r="G122" s="129">
        <v>3.2857447199999998</v>
      </c>
      <c r="H122" s="135">
        <v>0.91137895000000002</v>
      </c>
      <c r="I122" s="136">
        <v>0.42363682999999996</v>
      </c>
      <c r="J122" s="129">
        <v>23.860254809999997</v>
      </c>
      <c r="K122" s="129">
        <v>4.2667312999999991</v>
      </c>
      <c r="L122" s="130">
        <v>0.89248632999999999</v>
      </c>
      <c r="M122" s="243"/>
    </row>
    <row r="123" spans="1:14" s="276" customFormat="1" ht="18" hidden="1" customHeight="1" outlineLevel="2">
      <c r="A123" s="278" t="s">
        <v>100</v>
      </c>
      <c r="B123" s="116">
        <v>48.347280459999993</v>
      </c>
      <c r="C123" s="139">
        <v>17.832620000000002</v>
      </c>
      <c r="D123" s="140">
        <v>30.514660459999995</v>
      </c>
      <c r="E123" s="128">
        <v>0.26089802000000001</v>
      </c>
      <c r="F123" s="129">
        <v>13.178991620000001</v>
      </c>
      <c r="G123" s="129">
        <v>3.5147518700000004</v>
      </c>
      <c r="H123" s="135">
        <v>0.87797848999999994</v>
      </c>
      <c r="I123" s="136">
        <v>0.38573740000000001</v>
      </c>
      <c r="J123" s="129">
        <v>24.160772509999997</v>
      </c>
      <c r="K123" s="129">
        <v>4.7029323499999993</v>
      </c>
      <c r="L123" s="130">
        <v>1.2652181999999998</v>
      </c>
      <c r="M123" s="243"/>
    </row>
    <row r="124" spans="1:14" s="276" customFormat="1" ht="18" customHeight="1" outlineLevel="1" collapsed="1">
      <c r="A124" s="278" t="s">
        <v>103</v>
      </c>
      <c r="B124" s="116">
        <v>54.565027119999996</v>
      </c>
      <c r="C124" s="139">
        <v>21.373263740000002</v>
      </c>
      <c r="D124" s="140">
        <v>33.191763379999998</v>
      </c>
      <c r="E124" s="128">
        <v>0.36121645000000002</v>
      </c>
      <c r="F124" s="129">
        <v>14.777654120000003</v>
      </c>
      <c r="G124" s="129">
        <v>4.9941404699999996</v>
      </c>
      <c r="H124" s="135">
        <v>1.2402526999999997</v>
      </c>
      <c r="I124" s="136">
        <v>0.51159549000000004</v>
      </c>
      <c r="J124" s="129">
        <v>25.372187959999998</v>
      </c>
      <c r="K124" s="129">
        <v>5.2938654199999995</v>
      </c>
      <c r="L124" s="130">
        <v>2.0141145100000002</v>
      </c>
      <c r="M124" s="243"/>
    </row>
    <row r="125" spans="1:14" ht="18" customHeight="1" outlineLevel="1" thickBot="1">
      <c r="A125" s="169" t="s">
        <v>110</v>
      </c>
      <c r="B125" s="141">
        <f>SUM(C125:D125)</f>
        <v>56.689480949999997</v>
      </c>
      <c r="C125" s="142">
        <f>SUM(E125:H125)</f>
        <v>21.70957336</v>
      </c>
      <c r="D125" s="143">
        <f>SUM(I125:L125)</f>
        <v>34.979907589999996</v>
      </c>
      <c r="E125" s="234">
        <v>0.52012586999999999</v>
      </c>
      <c r="F125" s="235">
        <v>15.961094490000002</v>
      </c>
      <c r="G125" s="235">
        <v>4.40046859</v>
      </c>
      <c r="H125" s="236">
        <v>0.82788441000000002</v>
      </c>
      <c r="I125" s="237">
        <v>0.55110875999999998</v>
      </c>
      <c r="J125" s="235">
        <v>27.692904210000002</v>
      </c>
      <c r="K125" s="235">
        <v>5.4912038700000005</v>
      </c>
      <c r="L125" s="238">
        <v>1.24469075</v>
      </c>
      <c r="M125" s="304">
        <f>B125/B124-1</f>
        <v>3.8934349383312528E-2</v>
      </c>
      <c r="N125" s="304">
        <f>B125/B121-1</f>
        <v>-0.30433745202633133</v>
      </c>
    </row>
    <row r="126" spans="1:14" ht="18.75" customHeight="1" outlineLevel="1">
      <c r="A126" s="364" t="s">
        <v>117</v>
      </c>
      <c r="B126" s="364"/>
      <c r="C126" s="364"/>
      <c r="D126" s="364"/>
      <c r="E126" s="364"/>
      <c r="F126" s="364"/>
      <c r="G126" s="364"/>
      <c r="H126" s="364"/>
      <c r="I126" s="364"/>
      <c r="J126" s="364"/>
      <c r="K126" s="364"/>
      <c r="L126" s="364"/>
    </row>
    <row r="127" spans="1:14" outlineLevel="1">
      <c r="A127" s="192"/>
    </row>
    <row r="128" spans="1:14" outlineLevel="1">
      <c r="A128" s="192"/>
    </row>
    <row r="129" spans="1:8" outlineLevel="1">
      <c r="A129" s="208"/>
      <c r="B129" s="132"/>
      <c r="C129" s="132"/>
      <c r="D129" s="132"/>
      <c r="E129" s="132"/>
      <c r="F129" s="132"/>
      <c r="G129" s="132"/>
      <c r="H129" s="132"/>
    </row>
    <row r="130" spans="1:8" outlineLevel="1"/>
    <row r="131" spans="1:8" outlineLevel="1"/>
    <row r="132" spans="1:8" outlineLevel="1"/>
    <row r="133" spans="1:8" outlineLevel="1"/>
    <row r="134" spans="1:8" outlineLevel="1"/>
    <row r="135" spans="1:8" outlineLevel="1"/>
    <row r="136" spans="1:8" outlineLevel="1"/>
    <row r="137" spans="1:8" outlineLevel="1"/>
    <row r="138" spans="1:8" outlineLevel="1"/>
    <row r="139" spans="1:8" outlineLevel="1"/>
    <row r="140" spans="1:8" outlineLevel="1"/>
    <row r="141" spans="1:8" outlineLevel="1"/>
    <row r="142" spans="1:8" outlineLevel="1"/>
    <row r="143" spans="1:8" outlineLevel="1"/>
    <row r="144" spans="1:8" outlineLevel="1">
      <c r="C144" s="80"/>
    </row>
    <row r="145" spans="1:13" ht="13.8" outlineLevel="1" thickBot="1">
      <c r="C145" s="80"/>
    </row>
    <row r="146" spans="1:13" ht="58.5" customHeight="1" outlineLevel="1" thickBot="1">
      <c r="A146" s="55" t="s">
        <v>17</v>
      </c>
      <c r="B146" s="70" t="s">
        <v>59</v>
      </c>
      <c r="C146" s="59" t="s">
        <v>57</v>
      </c>
      <c r="D146" s="59" t="s">
        <v>58</v>
      </c>
      <c r="E146" s="121" t="s">
        <v>60</v>
      </c>
    </row>
    <row r="147" spans="1:13" ht="18" hidden="1" customHeight="1" outlineLevel="2">
      <c r="A147" s="109">
        <v>44196</v>
      </c>
      <c r="B147" s="110">
        <v>1358.5644664500001</v>
      </c>
      <c r="C147" s="111">
        <v>812.58432588000005</v>
      </c>
      <c r="D147" s="111">
        <v>9.4245659999999995E-2</v>
      </c>
      <c r="E147" s="122">
        <v>545.88589490999993</v>
      </c>
    </row>
    <row r="148" spans="1:13" ht="18" hidden="1" customHeight="1" outlineLevel="2">
      <c r="A148" s="117">
        <v>44286</v>
      </c>
      <c r="B148" s="118">
        <v>1435.31311321</v>
      </c>
      <c r="C148" s="119">
        <v>851.17474957000013</v>
      </c>
      <c r="D148" s="119">
        <v>0.26953666000000004</v>
      </c>
      <c r="E148" s="120">
        <v>583.86882697999988</v>
      </c>
    </row>
    <row r="149" spans="1:13" ht="18" hidden="1" customHeight="1" outlineLevel="2">
      <c r="A149" s="117">
        <v>44377</v>
      </c>
      <c r="B149" s="118">
        <v>1484.96023573</v>
      </c>
      <c r="C149" s="119">
        <v>867.31560099000001</v>
      </c>
      <c r="D149" s="119">
        <v>0.27553666000000004</v>
      </c>
      <c r="E149" s="120">
        <v>617.36909808000007</v>
      </c>
    </row>
    <row r="150" spans="1:13" ht="18" hidden="1" customHeight="1" outlineLevel="2">
      <c r="A150" s="117">
        <v>44469</v>
      </c>
      <c r="B150" s="118">
        <v>1529.0423952699998</v>
      </c>
      <c r="C150" s="119">
        <v>878.87227212999983</v>
      </c>
      <c r="D150" s="119">
        <v>0.34136666000000004</v>
      </c>
      <c r="E150" s="120">
        <v>649.82875648000004</v>
      </c>
    </row>
    <row r="151" spans="1:13" ht="18" hidden="1" customHeight="1" outlineLevel="2">
      <c r="A151" s="117">
        <v>44561</v>
      </c>
      <c r="B151" s="118">
        <v>1578.9821198500003</v>
      </c>
      <c r="C151" s="119">
        <v>893.76309992000029</v>
      </c>
      <c r="D151" s="119">
        <v>0.28753666000000005</v>
      </c>
      <c r="E151" s="120">
        <v>684.93148326999994</v>
      </c>
    </row>
    <row r="152" spans="1:13" ht="18" hidden="1" customHeight="1" outlineLevel="2">
      <c r="A152" s="117">
        <v>44834</v>
      </c>
      <c r="B152" s="118">
        <f>SUM(C152:E152)</f>
        <v>1676.8689347999998</v>
      </c>
      <c r="C152" s="119">
        <v>916.02210634999994</v>
      </c>
      <c r="D152" s="119">
        <v>0.30593666000000003</v>
      </c>
      <c r="E152" s="120">
        <v>760.54089178999993</v>
      </c>
    </row>
    <row r="153" spans="1:13" ht="18" hidden="1" customHeight="1" outlineLevel="2">
      <c r="A153" s="117">
        <v>44926</v>
      </c>
      <c r="B153" s="118">
        <v>1706.3199409999997</v>
      </c>
      <c r="C153" s="119">
        <v>924.7984468599999</v>
      </c>
      <c r="D153" s="119">
        <v>0.31193666000000003</v>
      </c>
      <c r="E153" s="120">
        <v>781.20955747999994</v>
      </c>
    </row>
    <row r="154" spans="1:13" ht="18" hidden="1" customHeight="1" outlineLevel="2">
      <c r="A154" s="117">
        <v>45016</v>
      </c>
      <c r="B154" s="118">
        <v>1736.2636563699998</v>
      </c>
      <c r="C154" s="119">
        <v>931.40780945999984</v>
      </c>
      <c r="D154" s="119">
        <v>0.31793666000000004</v>
      </c>
      <c r="E154" s="120">
        <v>804.53791024999987</v>
      </c>
    </row>
    <row r="155" spans="1:13" s="276" customFormat="1" ht="18" hidden="1" customHeight="1" outlineLevel="2">
      <c r="A155" s="280">
        <v>45107</v>
      </c>
      <c r="B155" s="118">
        <v>1773.69234254</v>
      </c>
      <c r="C155" s="119">
        <v>940.70919450999997</v>
      </c>
      <c r="D155" s="119">
        <v>0.32393666000000004</v>
      </c>
      <c r="E155" s="120">
        <v>832.65921136999998</v>
      </c>
    </row>
    <row r="156" spans="1:13" s="276" customFormat="1" ht="18" customHeight="1" outlineLevel="1" collapsed="1">
      <c r="A156" s="280">
        <v>45199</v>
      </c>
      <c r="B156" s="118">
        <v>1815.1898946800002</v>
      </c>
      <c r="C156" s="119">
        <v>949.22702619000006</v>
      </c>
      <c r="D156" s="119">
        <v>0.32993666000000005</v>
      </c>
      <c r="E156" s="120">
        <v>865.63293183000008</v>
      </c>
    </row>
    <row r="157" spans="1:13" s="276" customFormat="1" ht="18" customHeight="1" outlineLevel="1">
      <c r="A157" s="280" t="s">
        <v>96</v>
      </c>
      <c r="B157" s="118">
        <f>SUM(C157:E157)</f>
        <v>1837.3829910200002</v>
      </c>
      <c r="C157" s="119">
        <v>943.29379161000008</v>
      </c>
      <c r="D157" s="119">
        <v>0.33593666000000005</v>
      </c>
      <c r="E157" s="120">
        <v>893.75326274999998</v>
      </c>
      <c r="L157" s="131"/>
      <c r="M157" s="192"/>
    </row>
    <row r="158" spans="1:13" s="276" customFormat="1" ht="18" hidden="1" customHeight="1" outlineLevel="2">
      <c r="A158" s="280" t="s">
        <v>99</v>
      </c>
      <c r="B158" s="118">
        <v>1865.5377120799999</v>
      </c>
      <c r="C158" s="119">
        <v>953.18292604999999</v>
      </c>
      <c r="D158" s="119">
        <v>0.34193666000000006</v>
      </c>
      <c r="E158" s="120">
        <v>912.01284936999991</v>
      </c>
      <c r="F158" s="189"/>
      <c r="L158" s="131"/>
      <c r="M158" s="192"/>
    </row>
    <row r="159" spans="1:13" s="276" customFormat="1" ht="18" customHeight="1" outlineLevel="1" collapsed="1">
      <c r="A159" s="280" t="s">
        <v>102</v>
      </c>
      <c r="B159" s="118">
        <v>1935.7604974599999</v>
      </c>
      <c r="C159" s="119">
        <v>961.36538866999979</v>
      </c>
      <c r="D159" s="119">
        <v>0.35693666000000002</v>
      </c>
      <c r="E159" s="120">
        <v>974.03817213000002</v>
      </c>
      <c r="F159" s="189"/>
      <c r="L159" s="131"/>
      <c r="M159" s="192"/>
    </row>
    <row r="160" spans="1:13" ht="18" customHeight="1" outlineLevel="1" thickBot="1">
      <c r="A160" s="279" t="s">
        <v>109</v>
      </c>
      <c r="B160" s="108">
        <f>SUM(C160:E160)</f>
        <v>2016.02128644</v>
      </c>
      <c r="C160" s="239">
        <v>993.26349417999984</v>
      </c>
      <c r="D160" s="239">
        <v>0.36293666000000002</v>
      </c>
      <c r="E160" s="240">
        <v>1022.3948556000003</v>
      </c>
      <c r="F160" s="305">
        <f>B160/B159-1</f>
        <v>4.1462148383187847E-2</v>
      </c>
      <c r="G160" s="305">
        <f>B160/B156-1</f>
        <v>0.11063932889258643</v>
      </c>
      <c r="L160" s="131"/>
      <c r="M160" s="192"/>
    </row>
    <row r="161" spans="1:13" ht="45" customHeight="1" outlineLevel="1">
      <c r="A161" s="354" t="s">
        <v>118</v>
      </c>
      <c r="B161" s="354"/>
      <c r="C161" s="354"/>
      <c r="D161" s="354"/>
      <c r="E161" s="354"/>
      <c r="F161" s="383"/>
      <c r="G161" s="306"/>
      <c r="H161" s="75"/>
      <c r="I161" s="75"/>
      <c r="J161" s="75"/>
      <c r="K161" s="75"/>
      <c r="L161" s="131"/>
      <c r="M161" s="192"/>
    </row>
    <row r="162" spans="1:13" outlineLevel="1">
      <c r="B162" s="192"/>
    </row>
    <row r="163" spans="1:13" outlineLevel="1"/>
    <row r="164" spans="1:13" outlineLevel="1"/>
    <row r="165" spans="1:13" outlineLevel="1"/>
    <row r="166" spans="1:13" s="366" customFormat="1" ht="27" customHeight="1" thickBot="1">
      <c r="A166" s="366" t="s">
        <v>53</v>
      </c>
    </row>
    <row r="167" spans="1:13" ht="59.25" customHeight="1" outlineLevel="1" thickBot="1">
      <c r="A167" s="55" t="s">
        <v>45</v>
      </c>
      <c r="B167" s="70" t="s">
        <v>76</v>
      </c>
      <c r="C167" s="59" t="s">
        <v>46</v>
      </c>
      <c r="D167" s="57" t="s">
        <v>47</v>
      </c>
      <c r="E167" s="60" t="s">
        <v>48</v>
      </c>
    </row>
    <row r="168" spans="1:13" ht="17.25" hidden="1" customHeight="1" outlineLevel="2">
      <c r="A168" s="72" t="s">
        <v>41</v>
      </c>
      <c r="B168" s="124">
        <v>34.052609150000002</v>
      </c>
      <c r="C168" s="125">
        <v>6.2995849000000002</v>
      </c>
      <c r="D168" s="126">
        <v>12.74424752</v>
      </c>
      <c r="E168" s="127">
        <v>15.008776730000001</v>
      </c>
    </row>
    <row r="169" spans="1:13" ht="17.25" hidden="1" customHeight="1" outlineLevel="2">
      <c r="A169" s="144" t="s">
        <v>50</v>
      </c>
      <c r="B169" s="118">
        <v>49.286982139999999</v>
      </c>
      <c r="C169" s="148">
        <v>7.6061179499999998</v>
      </c>
      <c r="D169" s="148">
        <v>26.58219772999999</v>
      </c>
      <c r="E169" s="149">
        <v>15.098666459999999</v>
      </c>
    </row>
    <row r="170" spans="1:13" ht="17.25" hidden="1" customHeight="1" outlineLevel="2">
      <c r="A170" s="144" t="s">
        <v>67</v>
      </c>
      <c r="B170" s="118">
        <v>16.95117604</v>
      </c>
      <c r="C170" s="148">
        <v>5.5346813399999979</v>
      </c>
      <c r="D170" s="148">
        <v>10.155549280000001</v>
      </c>
      <c r="E170" s="149">
        <v>1.2609454199999999</v>
      </c>
    </row>
    <row r="171" spans="1:13" ht="17.25" hidden="1" customHeight="1" outlineLevel="2">
      <c r="A171" s="144" t="s">
        <v>75</v>
      </c>
      <c r="B171" s="118">
        <v>32.289297920000003</v>
      </c>
      <c r="C171" s="148">
        <v>9.1577329200000026</v>
      </c>
      <c r="D171" s="148">
        <v>19.864463630000003</v>
      </c>
      <c r="E171" s="149">
        <v>3.2671013700000002</v>
      </c>
    </row>
    <row r="172" spans="1:13" ht="17.25" hidden="1" customHeight="1" outlineLevel="2">
      <c r="A172" s="144" t="s">
        <v>77</v>
      </c>
      <c r="B172" s="118">
        <v>24.302089899999999</v>
      </c>
      <c r="C172" s="148">
        <v>7.9697178499999977</v>
      </c>
      <c r="D172" s="148">
        <v>13.59161353</v>
      </c>
      <c r="E172" s="149">
        <v>2.7407585200000004</v>
      </c>
    </row>
    <row r="173" spans="1:13" ht="17.25" hidden="1" customHeight="1" outlineLevel="2">
      <c r="A173" s="144" t="s">
        <v>82</v>
      </c>
      <c r="B173" s="118">
        <v>35.997266830000001</v>
      </c>
      <c r="C173" s="148">
        <v>5.5361998300000002</v>
      </c>
      <c r="D173" s="148">
        <v>28.18176557</v>
      </c>
      <c r="E173" s="149">
        <v>2.2793014300000003</v>
      </c>
    </row>
    <row r="174" spans="1:13" ht="17.25" hidden="1" customHeight="1" outlineLevel="2">
      <c r="A174" s="144" t="s">
        <v>91</v>
      </c>
      <c r="B174" s="118">
        <f>SUM(C174:E174)</f>
        <v>46.375554390000005</v>
      </c>
      <c r="C174" s="148">
        <v>15.710355070000002</v>
      </c>
      <c r="D174" s="148">
        <v>17.092275369999999</v>
      </c>
      <c r="E174" s="149">
        <v>13.572923950000002</v>
      </c>
      <c r="L174" s="192"/>
    </row>
    <row r="175" spans="1:13" ht="17.25" hidden="1" customHeight="1" outlineLevel="2">
      <c r="A175" s="144" t="s">
        <v>83</v>
      </c>
      <c r="B175" s="118">
        <v>56.489724789999997</v>
      </c>
      <c r="C175" s="148">
        <v>21.349300839999994</v>
      </c>
      <c r="D175" s="148">
        <v>20.521105819999999</v>
      </c>
      <c r="E175" s="149">
        <v>14.619318130000002</v>
      </c>
      <c r="L175" s="192"/>
    </row>
    <row r="176" spans="1:13" ht="17.25" hidden="1" customHeight="1" outlineLevel="2">
      <c r="A176" s="144" t="s">
        <v>87</v>
      </c>
      <c r="B176" s="118">
        <v>17.694670629999997</v>
      </c>
      <c r="C176" s="148">
        <v>7.5207614399999994</v>
      </c>
      <c r="D176" s="148">
        <v>9.2155005699999997</v>
      </c>
      <c r="E176" s="149">
        <v>0.95840862000000004</v>
      </c>
      <c r="L176" s="192"/>
    </row>
    <row r="177" spans="1:13" s="276" customFormat="1" ht="17.25" hidden="1" customHeight="1" outlineLevel="2">
      <c r="A177" s="281" t="s">
        <v>88</v>
      </c>
      <c r="B177" s="118">
        <v>28.213705330000003</v>
      </c>
      <c r="C177" s="148">
        <v>12.721020490000001</v>
      </c>
      <c r="D177" s="148">
        <v>13.004507890000003</v>
      </c>
      <c r="E177" s="149">
        <v>2.4881769500000002</v>
      </c>
      <c r="L177" s="192"/>
    </row>
    <row r="178" spans="1:13" s="276" customFormat="1" ht="17.25" customHeight="1" outlineLevel="1" collapsed="1">
      <c r="A178" s="281" t="s">
        <v>90</v>
      </c>
      <c r="B178" s="118">
        <v>30.589777730000002</v>
      </c>
      <c r="C178" s="148">
        <v>10.762908379999999</v>
      </c>
      <c r="D178" s="148">
        <v>13.548116949999999</v>
      </c>
      <c r="E178" s="149">
        <v>6.2787524000000001</v>
      </c>
      <c r="L178" s="192"/>
    </row>
    <row r="179" spans="1:13" s="276" customFormat="1" ht="17.25" customHeight="1" outlineLevel="1">
      <c r="A179" s="281" t="s">
        <v>95</v>
      </c>
      <c r="B179" s="118">
        <f>SUM(C179:E179)</f>
        <v>22.837647189999998</v>
      </c>
      <c r="C179" s="148">
        <v>9.4938751400000001</v>
      </c>
      <c r="D179" s="148">
        <v>11.123807010000002</v>
      </c>
      <c r="E179" s="149">
        <v>2.2199650399999999</v>
      </c>
      <c r="L179" s="131"/>
      <c r="M179" s="192"/>
    </row>
    <row r="180" spans="1:13" s="276" customFormat="1" ht="17.25" hidden="1" customHeight="1" outlineLevel="2">
      <c r="A180" s="281" t="s">
        <v>100</v>
      </c>
      <c r="B180" s="118">
        <v>19.306824290000005</v>
      </c>
      <c r="C180" s="148">
        <v>9.103090550000001</v>
      </c>
      <c r="D180" s="148">
        <v>8.2690622800000018</v>
      </c>
      <c r="E180" s="149">
        <v>1.9346714599999999</v>
      </c>
      <c r="L180" s="131"/>
      <c r="M180" s="192"/>
    </row>
    <row r="181" spans="1:13" s="276" customFormat="1" ht="17.25" customHeight="1" outlineLevel="1" collapsed="1">
      <c r="A181" s="281" t="s">
        <v>103</v>
      </c>
      <c r="B181" s="118">
        <v>23.943014269999999</v>
      </c>
      <c r="C181" s="148">
        <v>9.3174794399999996</v>
      </c>
      <c r="D181" s="148">
        <v>13.11651573</v>
      </c>
      <c r="E181" s="149">
        <v>1.5090191000000002</v>
      </c>
      <c r="L181" s="131"/>
      <c r="M181" s="192"/>
    </row>
    <row r="182" spans="1:13" ht="17.25" customHeight="1" outlineLevel="1" thickBot="1">
      <c r="A182" s="71" t="s">
        <v>110</v>
      </c>
      <c r="B182" s="123">
        <f>SUM(C182:E182)</f>
        <v>26.000531610000003</v>
      </c>
      <c r="C182" s="234">
        <v>10.578345030000001</v>
      </c>
      <c r="D182" s="235">
        <v>13.639926480000002</v>
      </c>
      <c r="E182" s="238">
        <v>1.7822601000000002</v>
      </c>
      <c r="F182" s="305">
        <f>B182/B181-1</f>
        <v>8.5933931158284516E-2</v>
      </c>
      <c r="G182" s="305">
        <f>B182/B178-1</f>
        <v>-0.1500254810775965</v>
      </c>
      <c r="L182" s="131"/>
      <c r="M182" s="192"/>
    </row>
    <row r="183" spans="1:13" ht="29.25" customHeight="1" outlineLevel="1">
      <c r="A183" s="354" t="s">
        <v>119</v>
      </c>
      <c r="B183" s="354"/>
      <c r="C183" s="354"/>
      <c r="D183" s="354"/>
      <c r="E183" s="354"/>
      <c r="L183" s="131"/>
      <c r="M183" s="192"/>
    </row>
    <row r="184" spans="1:13" outlineLevel="1">
      <c r="B184" s="192"/>
      <c r="C184" s="131"/>
      <c r="D184" s="131"/>
      <c r="E184" s="131"/>
    </row>
    <row r="185" spans="1:13" outlineLevel="1">
      <c r="B185" s="192"/>
    </row>
    <row r="186" spans="1:13" outlineLevel="1"/>
    <row r="187" spans="1:13" outlineLevel="1">
      <c r="B187" s="131"/>
    </row>
    <row r="188" spans="1:13" outlineLevel="1">
      <c r="B188" s="192"/>
    </row>
    <row r="189" spans="1:13" ht="13.8" outlineLevel="1" thickBot="1"/>
    <row r="190" spans="1:13" ht="58.5" customHeight="1" outlineLevel="1" thickBot="1">
      <c r="A190" s="55" t="s">
        <v>17</v>
      </c>
      <c r="B190" s="70" t="s">
        <v>61</v>
      </c>
      <c r="C190" s="59" t="s">
        <v>46</v>
      </c>
      <c r="D190" s="57" t="s">
        <v>47</v>
      </c>
      <c r="E190" s="60" t="s">
        <v>48</v>
      </c>
    </row>
    <row r="191" spans="1:13" ht="18" hidden="1" customHeight="1" outlineLevel="2">
      <c r="A191" s="109">
        <v>44196</v>
      </c>
      <c r="B191" s="110">
        <v>485.06214112999999</v>
      </c>
      <c r="C191" s="111">
        <v>74.726024010000003</v>
      </c>
      <c r="D191" s="111">
        <v>337.55070436</v>
      </c>
      <c r="E191" s="122">
        <v>72.78541276</v>
      </c>
    </row>
    <row r="192" spans="1:13" ht="18" hidden="1" customHeight="1" outlineLevel="2">
      <c r="A192" s="117">
        <v>44286</v>
      </c>
      <c r="B192" s="118">
        <v>513.87548874999993</v>
      </c>
      <c r="C192" s="119">
        <v>80.361509639999994</v>
      </c>
      <c r="D192" s="119">
        <v>358.48446243999996</v>
      </c>
      <c r="E192" s="120">
        <v>75.029516670000007</v>
      </c>
    </row>
    <row r="193" spans="1:14" ht="18" hidden="1" customHeight="1" outlineLevel="2">
      <c r="A193" s="117">
        <v>44377</v>
      </c>
      <c r="B193" s="118">
        <v>537.31776513</v>
      </c>
      <c r="C193" s="119">
        <v>86.190473859999997</v>
      </c>
      <c r="D193" s="119">
        <v>372.49425043999997</v>
      </c>
      <c r="E193" s="120">
        <v>78.633040829999999</v>
      </c>
    </row>
    <row r="194" spans="1:14" ht="18" hidden="1" customHeight="1" outlineLevel="2">
      <c r="A194" s="117">
        <v>44469</v>
      </c>
      <c r="B194" s="118">
        <v>553.04136058999995</v>
      </c>
      <c r="C194" s="119">
        <v>91.162626279999998</v>
      </c>
      <c r="D194" s="119">
        <v>381.35169292999996</v>
      </c>
      <c r="E194" s="120">
        <v>80.527041379999986</v>
      </c>
    </row>
    <row r="195" spans="1:14" ht="18" hidden="1" customHeight="1" outlineLevel="2">
      <c r="A195" s="117">
        <v>44561</v>
      </c>
      <c r="B195" s="118">
        <v>575.24596227999996</v>
      </c>
      <c r="C195" s="119">
        <v>99.264693539999982</v>
      </c>
      <c r="D195" s="119">
        <v>394.80064450999998</v>
      </c>
      <c r="E195" s="120">
        <v>81.180624230000006</v>
      </c>
    </row>
    <row r="196" spans="1:14" ht="18" hidden="1" customHeight="1" outlineLevel="2">
      <c r="A196" s="117">
        <v>44834</v>
      </c>
      <c r="B196" s="118">
        <f>SUM(C196:E196)</f>
        <v>633.49336416999995</v>
      </c>
      <c r="C196" s="119">
        <v>119.35273222999999</v>
      </c>
      <c r="D196" s="119">
        <v>419.06738482999998</v>
      </c>
      <c r="E196" s="120">
        <v>95.073247109999983</v>
      </c>
      <c r="L196" s="192"/>
      <c r="M196" s="192"/>
      <c r="N196" s="192"/>
    </row>
    <row r="197" spans="1:14" ht="18" hidden="1" customHeight="1" outlineLevel="2">
      <c r="A197" s="117">
        <v>44926</v>
      </c>
      <c r="B197" s="118">
        <v>650.19815142999994</v>
      </c>
      <c r="C197" s="119">
        <v>127.04755206000003</v>
      </c>
      <c r="D197" s="119">
        <v>426.90719270999995</v>
      </c>
      <c r="E197" s="120">
        <v>96.243406659999991</v>
      </c>
      <c r="L197" s="192"/>
      <c r="M197" s="192"/>
      <c r="N197" s="192"/>
    </row>
    <row r="198" spans="1:14" ht="18" hidden="1" customHeight="1" outlineLevel="2">
      <c r="A198" s="117">
        <v>45016</v>
      </c>
      <c r="B198" s="118">
        <v>667.94693591999999</v>
      </c>
      <c r="C198" s="119">
        <v>134.53680701999997</v>
      </c>
      <c r="D198" s="119">
        <v>436.19091534000006</v>
      </c>
      <c r="E198" s="120">
        <v>97.219213559999986</v>
      </c>
      <c r="L198" s="192"/>
      <c r="M198" s="192"/>
      <c r="N198" s="192"/>
    </row>
    <row r="199" spans="1:14" s="276" customFormat="1" ht="18" hidden="1" customHeight="1" outlineLevel="2">
      <c r="A199" s="280">
        <v>45107</v>
      </c>
      <c r="B199" s="118">
        <v>686.72451295999997</v>
      </c>
      <c r="C199" s="119">
        <v>142.22139732999997</v>
      </c>
      <c r="D199" s="119">
        <v>445.04662714000006</v>
      </c>
      <c r="E199" s="120">
        <v>99.456488489999998</v>
      </c>
      <c r="L199" s="192"/>
      <c r="M199" s="192"/>
      <c r="N199" s="192"/>
    </row>
    <row r="200" spans="1:14" s="276" customFormat="1" ht="18" customHeight="1" outlineLevel="1" collapsed="1">
      <c r="A200" s="280">
        <v>45199</v>
      </c>
      <c r="B200" s="118">
        <v>708.77435780999986</v>
      </c>
      <c r="C200" s="119">
        <v>150.66445367</v>
      </c>
      <c r="D200" s="119">
        <v>454.2613433599999</v>
      </c>
      <c r="E200" s="120">
        <v>103.84856078</v>
      </c>
      <c r="L200" s="192"/>
      <c r="M200" s="192"/>
      <c r="N200" s="192"/>
    </row>
    <row r="201" spans="1:14" s="276" customFormat="1" ht="18" customHeight="1" outlineLevel="1">
      <c r="A201" s="280" t="s">
        <v>96</v>
      </c>
      <c r="B201" s="118">
        <f>SUM(C201:E201)</f>
        <v>717.84816105999971</v>
      </c>
      <c r="C201" s="119">
        <v>158.86442789999998</v>
      </c>
      <c r="D201" s="119">
        <v>453.99707778999976</v>
      </c>
      <c r="E201" s="120">
        <v>104.98665537000001</v>
      </c>
      <c r="L201" s="131"/>
      <c r="M201" s="192"/>
    </row>
    <row r="202" spans="1:14" s="276" customFormat="1" ht="18" hidden="1" customHeight="1" outlineLevel="2">
      <c r="A202" s="280" t="s">
        <v>99</v>
      </c>
      <c r="B202" s="118">
        <v>733.41124050000008</v>
      </c>
      <c r="C202" s="119">
        <v>167.08898094</v>
      </c>
      <c r="D202" s="119">
        <v>459.86624114</v>
      </c>
      <c r="E202" s="120">
        <v>106.45601842000002</v>
      </c>
      <c r="F202" s="189"/>
      <c r="L202" s="131"/>
      <c r="M202" s="192"/>
    </row>
    <row r="203" spans="1:14" s="276" customFormat="1" ht="18" customHeight="1" outlineLevel="1" collapsed="1">
      <c r="A203" s="280" t="s">
        <v>102</v>
      </c>
      <c r="B203" s="118">
        <v>756.59797707000007</v>
      </c>
      <c r="C203" s="119">
        <v>177.30959211000001</v>
      </c>
      <c r="D203" s="119">
        <v>470.87704998000004</v>
      </c>
      <c r="E203" s="120">
        <v>108.41133498000001</v>
      </c>
      <c r="F203" s="189"/>
      <c r="L203" s="131"/>
      <c r="M203" s="192"/>
    </row>
    <row r="204" spans="1:14" ht="18" customHeight="1" outlineLevel="1" thickBot="1">
      <c r="A204" s="279" t="s">
        <v>109</v>
      </c>
      <c r="B204" s="108">
        <f>SUM(C204:E204)</f>
        <v>794.19460199999992</v>
      </c>
      <c r="C204" s="239">
        <v>189.19317841000003</v>
      </c>
      <c r="D204" s="239">
        <v>494.46825966999995</v>
      </c>
      <c r="E204" s="240">
        <v>110.53316392000001</v>
      </c>
      <c r="F204" s="305">
        <f>B204/B203-1</f>
        <v>4.9691680482145228E-2</v>
      </c>
      <c r="G204" s="305">
        <f>B204/B200-1</f>
        <v>0.12051824850709192</v>
      </c>
      <c r="L204" s="131"/>
      <c r="M204" s="192"/>
    </row>
    <row r="205" spans="1:14" ht="45.75" customHeight="1" outlineLevel="1">
      <c r="A205" s="354" t="s">
        <v>120</v>
      </c>
      <c r="B205" s="354"/>
      <c r="C205" s="354"/>
      <c r="D205" s="354"/>
      <c r="E205" s="354"/>
      <c r="F205" s="75"/>
      <c r="G205" s="245"/>
      <c r="H205" s="75"/>
      <c r="I205" s="75"/>
      <c r="J205" s="75"/>
      <c r="K205" s="75"/>
      <c r="L205" s="131"/>
      <c r="M205" s="192"/>
    </row>
    <row r="206" spans="1:14" outlineLevel="1">
      <c r="B206" s="192"/>
      <c r="C206" s="277"/>
    </row>
    <row r="207" spans="1:14" outlineLevel="1">
      <c r="B207" s="192"/>
      <c r="C207" s="189"/>
    </row>
    <row r="208" spans="1:14" outlineLevel="1">
      <c r="B208" s="244"/>
    </row>
    <row r="209" spans="1:12" outlineLevel="1"/>
    <row r="210" spans="1:12" outlineLevel="1"/>
    <row r="211" spans="1:12" s="368" customFormat="1" ht="27" customHeight="1" thickBot="1">
      <c r="A211" s="368" t="s">
        <v>68</v>
      </c>
    </row>
    <row r="212" spans="1:12" ht="61.5" customHeight="1" outlineLevel="1" thickBot="1">
      <c r="A212" s="76" t="s">
        <v>17</v>
      </c>
      <c r="B212" s="362" t="s">
        <v>56</v>
      </c>
      <c r="C212" s="363"/>
      <c r="D212" s="369"/>
      <c r="E212" s="362" t="s">
        <v>69</v>
      </c>
      <c r="F212" s="363"/>
      <c r="G212" s="363"/>
      <c r="H212" s="86"/>
      <c r="I212" s="86"/>
      <c r="J212" s="86"/>
      <c r="K212" s="87"/>
      <c r="L212" s="87"/>
    </row>
    <row r="213" spans="1:12" ht="18" hidden="1" customHeight="1" outlineLevel="2">
      <c r="A213" s="77">
        <v>44104</v>
      </c>
      <c r="B213" s="337">
        <v>1766.95</v>
      </c>
      <c r="C213" s="338"/>
      <c r="D213" s="339"/>
      <c r="E213" s="340" t="s">
        <v>62</v>
      </c>
      <c r="F213" s="341"/>
      <c r="G213" s="342"/>
      <c r="H213" s="88"/>
      <c r="I213" s="88"/>
      <c r="J213" s="88"/>
      <c r="K213" s="87"/>
      <c r="L213" s="87"/>
    </row>
    <row r="214" spans="1:12" ht="18" hidden="1" customHeight="1" outlineLevel="2">
      <c r="A214" s="167">
        <v>44196</v>
      </c>
      <c r="B214" s="343">
        <v>1913.74</v>
      </c>
      <c r="C214" s="344"/>
      <c r="D214" s="345"/>
      <c r="E214" s="343">
        <v>1040.32026228</v>
      </c>
      <c r="F214" s="344"/>
      <c r="G214" s="344"/>
      <c r="H214" s="88"/>
      <c r="I214" s="88"/>
      <c r="J214" s="88"/>
      <c r="K214" s="87"/>
      <c r="L214" s="87"/>
    </row>
    <row r="215" spans="1:12" ht="18" hidden="1" customHeight="1" outlineLevel="2">
      <c r="A215" s="167">
        <v>44286</v>
      </c>
      <c r="B215" s="343">
        <v>2000.7540743</v>
      </c>
      <c r="C215" s="344"/>
      <c r="D215" s="345"/>
      <c r="E215" s="343">
        <v>1079.4221667899999</v>
      </c>
      <c r="F215" s="344"/>
      <c r="G215" s="344"/>
      <c r="H215" s="194"/>
      <c r="I215" s="88"/>
      <c r="J215" s="88"/>
      <c r="K215" s="87"/>
      <c r="L215" s="87"/>
    </row>
    <row r="216" spans="1:12" ht="18" hidden="1" customHeight="1" outlineLevel="2">
      <c r="A216" s="167">
        <v>44377</v>
      </c>
      <c r="B216" s="343">
        <v>2060.32907574</v>
      </c>
      <c r="C216" s="344"/>
      <c r="D216" s="345"/>
      <c r="E216" s="343">
        <v>1112.9112242799999</v>
      </c>
      <c r="F216" s="344"/>
      <c r="G216" s="344"/>
      <c r="H216" s="202"/>
      <c r="I216" s="202"/>
      <c r="J216" s="193"/>
      <c r="K216" s="202"/>
      <c r="L216" s="194"/>
    </row>
    <row r="217" spans="1:12" ht="18" hidden="1" customHeight="1" outlineLevel="2" collapsed="1">
      <c r="A217" s="167">
        <v>44469</v>
      </c>
      <c r="B217" s="343">
        <v>2115.0163060300001</v>
      </c>
      <c r="C217" s="344"/>
      <c r="D217" s="345"/>
      <c r="E217" s="343">
        <v>1142.45030686</v>
      </c>
      <c r="F217" s="344"/>
      <c r="G217" s="344"/>
      <c r="J217" s="193"/>
      <c r="L217" s="88"/>
    </row>
    <row r="218" spans="1:12" ht="18" hidden="1" customHeight="1" outlineLevel="2">
      <c r="A218" s="167">
        <v>44561</v>
      </c>
      <c r="B218" s="343">
        <v>2187.5267414599998</v>
      </c>
      <c r="C218" s="344"/>
      <c r="D218" s="345"/>
      <c r="E218" s="343">
        <v>1183.9801034899999</v>
      </c>
      <c r="F218" s="344"/>
      <c r="G218" s="344"/>
      <c r="H218" s="194"/>
      <c r="I218" s="194"/>
      <c r="J218" s="193"/>
      <c r="L218" s="194"/>
    </row>
    <row r="219" spans="1:12" ht="18" hidden="1" customHeight="1" outlineLevel="2">
      <c r="A219" s="167">
        <v>44834</v>
      </c>
      <c r="B219" s="343">
        <v>2298.8843553199999</v>
      </c>
      <c r="C219" s="344"/>
      <c r="D219" s="345"/>
      <c r="E219" s="343">
        <v>1256.0060773</v>
      </c>
      <c r="F219" s="344"/>
      <c r="G219" s="344"/>
      <c r="H219" s="194"/>
      <c r="I219" s="194"/>
      <c r="J219" s="193"/>
      <c r="L219" s="194"/>
    </row>
    <row r="220" spans="1:12" ht="18" hidden="1" customHeight="1" outlineLevel="2">
      <c r="A220" s="167">
        <v>44926</v>
      </c>
      <c r="B220" s="343">
        <v>2358.9104324700002</v>
      </c>
      <c r="C220" s="344"/>
      <c r="D220" s="345"/>
      <c r="E220" s="343">
        <v>1303.41498323</v>
      </c>
      <c r="F220" s="344"/>
      <c r="G220" s="344"/>
      <c r="H220" s="194"/>
      <c r="I220" s="194"/>
      <c r="J220" s="193"/>
      <c r="L220" s="202"/>
    </row>
    <row r="221" spans="1:12" ht="18" hidden="1" customHeight="1" outlineLevel="2">
      <c r="A221" s="167">
        <v>45016</v>
      </c>
      <c r="B221" s="343">
        <v>2431.54511783</v>
      </c>
      <c r="C221" s="344"/>
      <c r="D221" s="345"/>
      <c r="E221" s="343">
        <v>1363.68522302</v>
      </c>
      <c r="F221" s="344"/>
      <c r="G221" s="344"/>
      <c r="H221" s="305"/>
      <c r="I221" s="305"/>
      <c r="J221" s="193"/>
      <c r="L221" s="194"/>
    </row>
    <row r="222" spans="1:12" s="276" customFormat="1" ht="18" hidden="1" customHeight="1" outlineLevel="2">
      <c r="A222" s="297">
        <v>45107</v>
      </c>
      <c r="B222" s="343">
        <v>2543.5561247300002</v>
      </c>
      <c r="C222" s="344"/>
      <c r="D222" s="345"/>
      <c r="E222" s="343">
        <v>1454.0931539999999</v>
      </c>
      <c r="F222" s="344"/>
      <c r="G222" s="344"/>
      <c r="H222" s="305"/>
      <c r="I222" s="305"/>
      <c r="J222" s="193"/>
      <c r="L222" s="194"/>
    </row>
    <row r="223" spans="1:12" s="276" customFormat="1" ht="18" customHeight="1" outlineLevel="1" collapsed="1">
      <c r="A223" s="280">
        <v>45199</v>
      </c>
      <c r="B223" s="343">
        <v>2664.5549352100002</v>
      </c>
      <c r="C223" s="344"/>
      <c r="D223" s="345"/>
      <c r="E223" s="343">
        <v>1558.20012514</v>
      </c>
      <c r="F223" s="344"/>
      <c r="G223" s="344"/>
      <c r="H223" s="312">
        <f>B227-B223</f>
        <v>515.61887382999885</v>
      </c>
      <c r="I223" s="312">
        <f>E227-E223</f>
        <v>400.55070827999975</v>
      </c>
      <c r="J223" s="313">
        <f>I223/H223</f>
        <v>0.77683484567724059</v>
      </c>
      <c r="L223" s="194"/>
    </row>
    <row r="224" spans="1:12" s="276" customFormat="1" ht="18" customHeight="1" outlineLevel="1">
      <c r="A224" s="280" t="s">
        <v>96</v>
      </c>
      <c r="B224" s="343">
        <v>2769.3864294800001</v>
      </c>
      <c r="C224" s="344"/>
      <c r="D224" s="345"/>
      <c r="E224" s="343">
        <v>1650.37350343</v>
      </c>
      <c r="F224" s="344"/>
      <c r="G224" s="344"/>
      <c r="H224" s="305">
        <f>B227/B223-1</f>
        <v>0.19351031837118482</v>
      </c>
      <c r="I224" s="305">
        <f>E227/E223-1</f>
        <v>0.25705986145008897</v>
      </c>
      <c r="K224" s="307"/>
      <c r="L224" s="308"/>
    </row>
    <row r="225" spans="1:16" s="276" customFormat="1" ht="18" hidden="1" customHeight="1" outlineLevel="2">
      <c r="A225" s="280" t="s">
        <v>99</v>
      </c>
      <c r="B225" s="343">
        <v>2854.9356968900001</v>
      </c>
      <c r="C225" s="344"/>
      <c r="D225" s="345"/>
      <c r="E225" s="343">
        <v>1723.3361804969998</v>
      </c>
      <c r="F225" s="344"/>
      <c r="G225" s="344"/>
      <c r="H225" s="311"/>
      <c r="I225" s="312"/>
      <c r="J225" s="313"/>
      <c r="K225" s="307"/>
      <c r="L225" s="308"/>
    </row>
    <row r="226" spans="1:16" s="276" customFormat="1" ht="18" customHeight="1" outlineLevel="1" collapsed="1">
      <c r="A226" s="280" t="s">
        <v>102</v>
      </c>
      <c r="B226" s="343">
        <v>3056.24895642</v>
      </c>
      <c r="C226" s="344"/>
      <c r="D226" s="345"/>
      <c r="E226" s="343">
        <v>1877.62068469</v>
      </c>
      <c r="F226" s="344"/>
      <c r="G226" s="344"/>
      <c r="H226" s="311">
        <f>B227-B226</f>
        <v>123.924852619999</v>
      </c>
      <c r="I226" s="312">
        <f>E227-E226</f>
        <v>81.130148729999746</v>
      </c>
      <c r="J226" s="313">
        <f>I226/H226</f>
        <v>0.65467214214711078</v>
      </c>
      <c r="K226" s="307"/>
      <c r="L226" s="308"/>
    </row>
    <row r="227" spans="1:16" ht="18" customHeight="1" outlineLevel="1" thickBot="1">
      <c r="A227" s="279" t="s">
        <v>109</v>
      </c>
      <c r="B227" s="371">
        <v>3180.173809039999</v>
      </c>
      <c r="C227" s="372"/>
      <c r="D227" s="373"/>
      <c r="E227" s="371">
        <v>1958.7508334199997</v>
      </c>
      <c r="F227" s="372"/>
      <c r="G227" s="372"/>
      <c r="H227" s="305">
        <f>B227/B226-1</f>
        <v>4.0548022882651802E-2</v>
      </c>
      <c r="I227" s="305">
        <f>E227/E226-1</f>
        <v>4.3209019474236721E-2</v>
      </c>
      <c r="J227" s="193"/>
      <c r="L227" s="194"/>
    </row>
    <row r="228" spans="1:16" ht="43.5" customHeight="1" outlineLevel="1" collapsed="1">
      <c r="A228" s="354" t="s">
        <v>121</v>
      </c>
      <c r="B228" s="354"/>
      <c r="C228" s="354"/>
      <c r="D228" s="354"/>
      <c r="E228" s="354"/>
      <c r="F228" s="354"/>
      <c r="G228" s="354"/>
      <c r="H228" s="277"/>
      <c r="I228" s="277"/>
      <c r="J228" s="277"/>
      <c r="K228" s="277"/>
      <c r="L228" s="308"/>
    </row>
    <row r="229" spans="1:16" s="367" customFormat="1" ht="18" customHeight="1" outlineLevel="1"/>
    <row r="230" spans="1:16" s="347" customFormat="1" ht="27" customHeight="1">
      <c r="A230" s="347" t="s">
        <v>72</v>
      </c>
    </row>
    <row r="231" spans="1:16" s="370" customFormat="1" ht="24.75" customHeight="1" outlineLevel="1">
      <c r="A231" s="370" t="s">
        <v>80</v>
      </c>
    </row>
    <row r="232" spans="1:16" s="5" customFormat="1" ht="19.2" customHeight="1" outlineLevel="2" thickBot="1">
      <c r="A232" s="348">
        <v>45565</v>
      </c>
      <c r="B232" s="348"/>
      <c r="C232" s="348"/>
      <c r="D232" s="348"/>
      <c r="E232" s="348"/>
      <c r="F232" s="348"/>
      <c r="H232" s="349" t="s">
        <v>111</v>
      </c>
      <c r="I232" s="349"/>
      <c r="J232" s="349"/>
      <c r="K232" s="349"/>
      <c r="L232" s="349"/>
      <c r="M232" s="349"/>
      <c r="N232" s="349"/>
      <c r="O232" s="349"/>
    </row>
    <row r="233" spans="1:16" s="1" customFormat="1" ht="43.8" customHeight="1" outlineLevel="2" thickBot="1">
      <c r="A233" s="11" t="s">
        <v>9</v>
      </c>
      <c r="B233" s="12" t="s">
        <v>5</v>
      </c>
      <c r="C233" s="12" t="s">
        <v>8</v>
      </c>
      <c r="D233" s="12" t="s">
        <v>6</v>
      </c>
      <c r="E233" s="12" t="s">
        <v>3</v>
      </c>
      <c r="F233" s="13" t="s">
        <v>2</v>
      </c>
      <c r="G233" s="45" t="s">
        <v>24</v>
      </c>
      <c r="H233" s="23" t="s">
        <v>84</v>
      </c>
      <c r="I233" s="13" t="s">
        <v>85</v>
      </c>
      <c r="J233" s="13" t="s">
        <v>92</v>
      </c>
      <c r="K233" s="24" t="s">
        <v>89</v>
      </c>
      <c r="L233" s="23" t="s">
        <v>86</v>
      </c>
      <c r="M233" s="13" t="s">
        <v>85</v>
      </c>
      <c r="N233" s="13" t="s">
        <v>93</v>
      </c>
      <c r="O233" s="24" t="s">
        <v>89</v>
      </c>
    </row>
    <row r="234" spans="1:16" s="1" customFormat="1" ht="16.5" customHeight="1" outlineLevel="2">
      <c r="A234" s="16" t="s">
        <v>1</v>
      </c>
      <c r="B234" s="269">
        <v>1499.6596109900001</v>
      </c>
      <c r="C234" s="269">
        <v>994.61387991000015</v>
      </c>
      <c r="D234" s="269">
        <v>32.520278009999998</v>
      </c>
      <c r="E234" s="269">
        <v>21.91131309</v>
      </c>
      <c r="F234" s="268">
        <v>48.042866719999992</v>
      </c>
      <c r="G234" s="2"/>
      <c r="H234" s="52">
        <f>B234-B241</f>
        <v>78.75913395999919</v>
      </c>
      <c r="I234" s="19">
        <f>H234/B241</f>
        <v>5.5429029149615991E-2</v>
      </c>
      <c r="J234" s="25">
        <f>B234-B248</f>
        <v>355.98099143000036</v>
      </c>
      <c r="K234" s="19">
        <f>J234/B248</f>
        <v>0.31125963652879568</v>
      </c>
      <c r="L234" s="52">
        <f>C234-C241</f>
        <v>48.390333810000016</v>
      </c>
      <c r="M234" s="19">
        <f>L234/C241</f>
        <v>5.1140487899976605E-2</v>
      </c>
      <c r="N234" s="25">
        <f>C234-C248</f>
        <v>128.63273198000036</v>
      </c>
      <c r="O234" s="26">
        <f>N234/C248</f>
        <v>0.14853987559368692</v>
      </c>
    </row>
    <row r="235" spans="1:16" s="1" customFormat="1" ht="16.5" customHeight="1" outlineLevel="2">
      <c r="A235" s="17" t="s">
        <v>10</v>
      </c>
      <c r="B235" s="269">
        <v>246.30993199999995</v>
      </c>
      <c r="C235" s="269">
        <v>161.56850548000003</v>
      </c>
      <c r="D235" s="269">
        <v>0</v>
      </c>
      <c r="E235" s="269">
        <v>0</v>
      </c>
      <c r="F235" s="268">
        <v>1.6092351299999998</v>
      </c>
      <c r="G235" s="2"/>
      <c r="H235" s="52">
        <f t="shared" ref="H235:H236" si="6">B235-B242</f>
        <v>-19.603793430000053</v>
      </c>
      <c r="I235" s="19">
        <f>H235/B242</f>
        <v>-7.3722382694986613E-2</v>
      </c>
      <c r="J235" s="25">
        <f>B235-B249</f>
        <v>5.9340483499999834</v>
      </c>
      <c r="K235" s="19">
        <f t="shared" ref="K235:K236" si="7">J235/B249</f>
        <v>2.468653785019579E-2</v>
      </c>
      <c r="L235" s="52">
        <f t="shared" ref="L235:L236" si="8">C235-C242</f>
        <v>3.3397650500000111</v>
      </c>
      <c r="M235" s="19">
        <f t="shared" ref="M235:M236" si="9">L235/C242</f>
        <v>2.110719608159628E-2</v>
      </c>
      <c r="N235" s="25">
        <f t="shared" ref="N235:N236" si="10">C235-C249</f>
        <v>18.453031990000056</v>
      </c>
      <c r="O235" s="26">
        <f t="shared" ref="O235:O236" si="11">N235/C249</f>
        <v>0.12893806336943323</v>
      </c>
    </row>
    <row r="236" spans="1:16" s="1" customFormat="1" ht="16.5" customHeight="1" outlineLevel="2">
      <c r="A236" s="17" t="s">
        <v>11</v>
      </c>
      <c r="B236" s="268">
        <v>104.74591524000002</v>
      </c>
      <c r="C236" s="268">
        <v>63.750626449999999</v>
      </c>
      <c r="D236" s="268">
        <v>0</v>
      </c>
      <c r="E236" s="268">
        <v>7.0059836999999998</v>
      </c>
      <c r="F236" s="268">
        <v>6.7535140299999989</v>
      </c>
      <c r="G236" s="47"/>
      <c r="H236" s="52">
        <f t="shared" si="6"/>
        <v>0.60648068000001842</v>
      </c>
      <c r="I236" s="19">
        <f t="shared" ref="I236" si="12">H236/B243</f>
        <v>5.8237370172256331E-3</v>
      </c>
      <c r="J236" s="25">
        <f t="shared" ref="J236:J237" si="13">B236-B250</f>
        <v>11.760025510000034</v>
      </c>
      <c r="K236" s="19">
        <f t="shared" si="7"/>
        <v>0.12647107581749475</v>
      </c>
      <c r="L236" s="52">
        <f t="shared" si="8"/>
        <v>4.2793859199999957</v>
      </c>
      <c r="M236" s="19">
        <f t="shared" si="9"/>
        <v>7.1957233140971369E-2</v>
      </c>
      <c r="N236" s="25">
        <f t="shared" si="10"/>
        <v>4.8593884199999948</v>
      </c>
      <c r="O236" s="26">
        <f t="shared" si="11"/>
        <v>8.2514624968905492E-2</v>
      </c>
    </row>
    <row r="237" spans="1:16" s="8" customFormat="1" ht="16.5" customHeight="1" outlineLevel="2" thickBot="1">
      <c r="A237" s="27" t="s">
        <v>0</v>
      </c>
      <c r="B237" s="28">
        <f>SUM(B234:B236)</f>
        <v>1850.71545823</v>
      </c>
      <c r="C237" s="28">
        <f t="shared" ref="C237:E237" si="14">SUM(C234:C236)</f>
        <v>1219.9330118400003</v>
      </c>
      <c r="D237" s="28">
        <f t="shared" si="14"/>
        <v>32.520278009999998</v>
      </c>
      <c r="E237" s="28">
        <f t="shared" si="14"/>
        <v>28.917296790000002</v>
      </c>
      <c r="F237" s="29">
        <f>SUM(F234:F236)</f>
        <v>56.405615879999992</v>
      </c>
      <c r="G237" s="113"/>
      <c r="H237" s="53">
        <f>B237-B244</f>
        <v>59.761821209998971</v>
      </c>
      <c r="I237" s="30">
        <f>H237/B244</f>
        <v>3.3368714842578341E-2</v>
      </c>
      <c r="J237" s="28">
        <f t="shared" si="13"/>
        <v>373.67506529000025</v>
      </c>
      <c r="K237" s="30">
        <f>J237/B251</f>
        <v>0.25298906318073838</v>
      </c>
      <c r="L237" s="53">
        <f>C237-C244</f>
        <v>56.009484780000321</v>
      </c>
      <c r="M237" s="30">
        <f>L237/C244</f>
        <v>4.8121275563074897E-2</v>
      </c>
      <c r="N237" s="28">
        <f>C237-C251</f>
        <v>151.94515239000043</v>
      </c>
      <c r="O237" s="31">
        <f>N237/C251</f>
        <v>0.14227235922723902</v>
      </c>
    </row>
    <row r="238" spans="1:16" s="314" customFormat="1" ht="7.5" customHeight="1" outlineLevel="2"/>
    <row r="239" spans="1:16" s="5" customFormat="1" ht="15" customHeight="1" outlineLevel="3" thickBot="1">
      <c r="A239" s="348">
        <v>45473</v>
      </c>
      <c r="B239" s="348"/>
      <c r="C239" s="348"/>
      <c r="D239" s="348"/>
      <c r="E239" s="348"/>
      <c r="F239" s="348"/>
      <c r="G239" s="114"/>
      <c r="H239" s="1"/>
      <c r="I239" s="1"/>
      <c r="J239" s="1"/>
    </row>
    <row r="240" spans="1:16" s="1" customFormat="1" ht="27" customHeight="1" outlineLevel="3" thickBot="1">
      <c r="A240" s="250" t="s">
        <v>9</v>
      </c>
      <c r="B240" s="251" t="s">
        <v>5</v>
      </c>
      <c r="C240" s="251" t="s">
        <v>8</v>
      </c>
      <c r="D240" s="251" t="s">
        <v>6</v>
      </c>
      <c r="E240" s="251" t="s">
        <v>3</v>
      </c>
      <c r="F240" s="252" t="s">
        <v>2</v>
      </c>
      <c r="H240" s="40"/>
      <c r="I240" s="40"/>
      <c r="J240" s="40"/>
      <c r="K240" s="8"/>
      <c r="M240" s="40"/>
      <c r="N240" s="40"/>
      <c r="O240" s="40"/>
      <c r="P240" s="8"/>
    </row>
    <row r="241" spans="1:16" s="1" customFormat="1" ht="16.5" customHeight="1" outlineLevel="3">
      <c r="A241" s="253" t="s">
        <v>1</v>
      </c>
      <c r="B241" s="269">
        <v>1420.900477030001</v>
      </c>
      <c r="C241" s="269">
        <v>946.22354610000014</v>
      </c>
      <c r="D241" s="269">
        <v>27.830086899999998</v>
      </c>
      <c r="E241" s="269">
        <v>21.91131309</v>
      </c>
      <c r="F241" s="268">
        <v>42.801548169999997</v>
      </c>
      <c r="G241" s="188"/>
      <c r="M241" s="40"/>
      <c r="N241" s="40"/>
      <c r="O241" s="40"/>
      <c r="P241" s="8"/>
    </row>
    <row r="242" spans="1:16" s="1" customFormat="1" ht="16.5" customHeight="1" outlineLevel="3">
      <c r="A242" s="254" t="s">
        <v>10</v>
      </c>
      <c r="B242" s="269">
        <v>265.91372543</v>
      </c>
      <c r="C242" s="269">
        <v>158.22874043000002</v>
      </c>
      <c r="D242" s="269">
        <v>0</v>
      </c>
      <c r="E242" s="269">
        <v>0</v>
      </c>
      <c r="F242" s="268">
        <v>1.8594606599999999</v>
      </c>
      <c r="M242" s="40"/>
      <c r="N242" s="40"/>
      <c r="O242" s="40"/>
      <c r="P242" s="8"/>
    </row>
    <row r="243" spans="1:16" s="1" customFormat="1" ht="16.5" customHeight="1" outlineLevel="3">
      <c r="A243" s="254" t="s">
        <v>11</v>
      </c>
      <c r="B243" s="268">
        <v>104.13943456</v>
      </c>
      <c r="C243" s="268">
        <v>59.471240530000003</v>
      </c>
      <c r="D243" s="268">
        <v>0</v>
      </c>
      <c r="E243" s="268">
        <v>7.0059836999999998</v>
      </c>
      <c r="F243" s="268">
        <v>8.2612485099999997</v>
      </c>
      <c r="O243" s="40"/>
      <c r="P243" s="8"/>
    </row>
    <row r="244" spans="1:16" s="8" customFormat="1" ht="16.5" customHeight="1" outlineLevel="3" thickBot="1">
      <c r="A244" s="265" t="s">
        <v>0</v>
      </c>
      <c r="B244" s="266">
        <f>SUM(B241:B243)</f>
        <v>1790.953637020001</v>
      </c>
      <c r="C244" s="266">
        <f t="shared" ref="C244:E244" si="15">SUM(C241:C243)</f>
        <v>1163.92352706</v>
      </c>
      <c r="D244" s="266">
        <f t="shared" si="15"/>
        <v>27.830086899999998</v>
      </c>
      <c r="E244" s="266">
        <f t="shared" si="15"/>
        <v>28.917296790000002</v>
      </c>
      <c r="F244" s="267">
        <f>SUM(F241:F243)</f>
        <v>52.922257340000002</v>
      </c>
      <c r="G244" s="113"/>
    </row>
    <row r="245" spans="1:16" s="350" customFormat="1" ht="7.5" customHeight="1" outlineLevel="3"/>
    <row r="246" spans="1:16" s="5" customFormat="1" ht="15" customHeight="1" outlineLevel="3" thickBot="1">
      <c r="A246" s="348">
        <v>45199</v>
      </c>
      <c r="B246" s="348"/>
      <c r="C246" s="348"/>
      <c r="D246" s="348"/>
      <c r="E246" s="348"/>
      <c r="F246" s="348"/>
      <c r="G246" s="114"/>
      <c r="H246" s="1"/>
      <c r="I246" s="1"/>
      <c r="J246" s="1"/>
    </row>
    <row r="247" spans="1:16" s="1" customFormat="1" ht="27" customHeight="1" outlineLevel="3" thickBot="1">
      <c r="A247" s="250" t="s">
        <v>9</v>
      </c>
      <c r="B247" s="251" t="s">
        <v>5</v>
      </c>
      <c r="C247" s="251" t="s">
        <v>8</v>
      </c>
      <c r="D247" s="251" t="s">
        <v>6</v>
      </c>
      <c r="E247" s="251" t="s">
        <v>3</v>
      </c>
      <c r="F247" s="252" t="s">
        <v>2</v>
      </c>
      <c r="H247" s="40"/>
      <c r="I247" s="40"/>
      <c r="J247" s="40"/>
      <c r="K247" s="8"/>
      <c r="M247" s="40"/>
      <c r="N247" s="40"/>
      <c r="O247" s="40"/>
      <c r="P247" s="8"/>
    </row>
    <row r="248" spans="1:16" s="1" customFormat="1" ht="16.5" customHeight="1" outlineLevel="3">
      <c r="A248" s="253" t="s">
        <v>1</v>
      </c>
      <c r="B248" s="269">
        <v>1143.6786195599998</v>
      </c>
      <c r="C248" s="269">
        <v>865.98114792999979</v>
      </c>
      <c r="D248" s="269">
        <v>20.32719432</v>
      </c>
      <c r="E248" s="269">
        <v>25.603746090000001</v>
      </c>
      <c r="F248" s="268">
        <v>62.503295710000003</v>
      </c>
      <c r="G248" s="188"/>
      <c r="M248" s="40"/>
      <c r="N248" s="40"/>
      <c r="O248" s="40"/>
      <c r="P248" s="8"/>
    </row>
    <row r="249" spans="1:16" s="1" customFormat="1" ht="16.5" customHeight="1" outlineLevel="3">
      <c r="A249" s="254" t="s">
        <v>10</v>
      </c>
      <c r="B249" s="269">
        <v>240.37588364999996</v>
      </c>
      <c r="C249" s="269">
        <v>143.11547348999997</v>
      </c>
      <c r="D249" s="269">
        <v>0</v>
      </c>
      <c r="E249" s="269">
        <v>0</v>
      </c>
      <c r="F249" s="268">
        <v>4.2233828100000004</v>
      </c>
      <c r="M249" s="40"/>
      <c r="N249" s="40"/>
      <c r="O249" s="40"/>
      <c r="P249" s="8"/>
    </row>
    <row r="250" spans="1:16" s="1" customFormat="1" ht="16.5" customHeight="1" outlineLevel="3">
      <c r="A250" s="254" t="s">
        <v>11</v>
      </c>
      <c r="B250" s="268">
        <v>92.985889729999982</v>
      </c>
      <c r="C250" s="268">
        <v>58.891238030000004</v>
      </c>
      <c r="D250" s="268">
        <v>0</v>
      </c>
      <c r="E250" s="268">
        <v>7.0059836999999998</v>
      </c>
      <c r="F250" s="268">
        <v>8.3465708599999999</v>
      </c>
      <c r="O250" s="40"/>
      <c r="P250" s="8"/>
    </row>
    <row r="251" spans="1:16" s="8" customFormat="1" ht="16.5" customHeight="1" outlineLevel="3" thickBot="1">
      <c r="A251" s="265" t="s">
        <v>0</v>
      </c>
      <c r="B251" s="266">
        <f>SUM(B248:B250)</f>
        <v>1477.0403929399997</v>
      </c>
      <c r="C251" s="266">
        <f t="shared" ref="C251:E251" si="16">SUM(C248:C250)</f>
        <v>1067.9878594499999</v>
      </c>
      <c r="D251" s="266">
        <f t="shared" si="16"/>
        <v>20.32719432</v>
      </c>
      <c r="E251" s="266">
        <f t="shared" si="16"/>
        <v>32.609729790000003</v>
      </c>
      <c r="F251" s="267">
        <f>SUM(F248:F250)</f>
        <v>75.073249380000007</v>
      </c>
      <c r="G251" s="113"/>
    </row>
    <row r="252" spans="1:16" s="350" customFormat="1" ht="7.5" customHeight="1" outlineLevel="3" thickBot="1"/>
    <row r="253" spans="1:16" s="51" customFormat="1" ht="36.6" customHeight="1" outlineLevel="3" collapsed="1">
      <c r="A253" s="335" t="s">
        <v>122</v>
      </c>
      <c r="B253" s="335"/>
      <c r="C253" s="335"/>
      <c r="D253" s="335"/>
      <c r="E253" s="335"/>
      <c r="F253" s="335"/>
      <c r="G253" s="1"/>
      <c r="H253" s="153"/>
      <c r="I253" s="48"/>
      <c r="J253" s="48"/>
      <c r="K253" s="48"/>
      <c r="L253" s="49"/>
      <c r="M253" s="50"/>
      <c r="N253" s="50"/>
      <c r="O253" s="50"/>
    </row>
    <row r="254" spans="1:16" s="351" customFormat="1" ht="12" customHeight="1" outlineLevel="2"/>
    <row r="255" spans="1:16" s="6" customFormat="1" ht="13.8" outlineLevel="2">
      <c r="A255" s="346" t="s">
        <v>74</v>
      </c>
      <c r="B255" s="346"/>
      <c r="C255" s="346"/>
      <c r="D255" s="346"/>
      <c r="E255" s="346"/>
      <c r="F255" s="346"/>
      <c r="G255" s="346"/>
      <c r="H255" s="346"/>
    </row>
    <row r="256" spans="1:16" s="1" customFormat="1" ht="12.6" customHeight="1" outlineLevel="2"/>
    <row r="257" s="1" customFormat="1" ht="12.6" customHeight="1" outlineLevel="2"/>
    <row r="258" s="1" customFormat="1" ht="12.6" customHeight="1" outlineLevel="2"/>
    <row r="259" s="1" customFormat="1" ht="12.6" customHeight="1" outlineLevel="2"/>
    <row r="260" s="1" customFormat="1" ht="12.6" customHeight="1" outlineLevel="2"/>
    <row r="261" s="1" customFormat="1" ht="12.6" customHeight="1" outlineLevel="2"/>
    <row r="262" s="1" customFormat="1" ht="12.6" customHeight="1" outlineLevel="2"/>
    <row r="263" s="1" customFormat="1" ht="12.6" customHeight="1" outlineLevel="2"/>
    <row r="264" s="1" customFormat="1" ht="12.6" customHeight="1" outlineLevel="2"/>
    <row r="265" s="1" customFormat="1" ht="12.6" customHeight="1" outlineLevel="2"/>
    <row r="266" s="1" customFormat="1" ht="12.6" customHeight="1" outlineLevel="2"/>
    <row r="267" s="1" customFormat="1" ht="12.6" customHeight="1" outlineLevel="2"/>
    <row r="268" s="1" customFormat="1" ht="12.6" customHeight="1" outlineLevel="2"/>
    <row r="269" s="1" customFormat="1" ht="12.6" customHeight="1" outlineLevel="2"/>
    <row r="270" s="1" customFormat="1" ht="12.6" customHeight="1" outlineLevel="2"/>
    <row r="271" s="1" customFormat="1" ht="12.6" customHeight="1" outlineLevel="2"/>
    <row r="272" s="1" customFormat="1" ht="12.6" customHeight="1" outlineLevel="2"/>
    <row r="273" s="1" customFormat="1" ht="12.6" customHeight="1" outlineLevel="2"/>
    <row r="274" s="1" customFormat="1" ht="12.6" customHeight="1" outlineLevel="2"/>
    <row r="275" s="1" customFormat="1" ht="12.6" customHeight="1" outlineLevel="2"/>
    <row r="276" s="1" customFormat="1" ht="12.6" customHeight="1" outlineLevel="2"/>
    <row r="277" s="1" customFormat="1" ht="12.6" customHeight="1" outlineLevel="2"/>
    <row r="278" s="1" customFormat="1" ht="12.6" customHeight="1" outlineLevel="2"/>
    <row r="279" s="1" customFormat="1" ht="12.6" customHeight="1" outlineLevel="2"/>
    <row r="280" s="1" customFormat="1" ht="12.6" customHeight="1" outlineLevel="2"/>
    <row r="281" s="1" customFormat="1" ht="12.6" customHeight="1" outlineLevel="2"/>
    <row r="282" s="1" customFormat="1" ht="12.6" customHeight="1" outlineLevel="2"/>
    <row r="283" s="1" customFormat="1" ht="12.6" customHeight="1" outlineLevel="2"/>
    <row r="284" s="1" customFormat="1" ht="12.6" customHeight="1" outlineLevel="2"/>
    <row r="285" s="1" customFormat="1" ht="12.6" customHeight="1" outlineLevel="2"/>
    <row r="286" s="1" customFormat="1" ht="12.6" customHeight="1" outlineLevel="2"/>
    <row r="287" s="1" customFormat="1" ht="12.6" customHeight="1" outlineLevel="2"/>
    <row r="288" s="314" customFormat="1" outlineLevel="2" collapsed="1"/>
    <row r="289" spans="1:15" s="336" customFormat="1" ht="21" customHeight="1" outlineLevel="1" thickBot="1">
      <c r="A289" s="336" t="s">
        <v>73</v>
      </c>
    </row>
    <row r="290" spans="1:15" s="10" customFormat="1" ht="29.4" customHeight="1" outlineLevel="2" thickBot="1">
      <c r="A290" s="11" t="s">
        <v>17</v>
      </c>
      <c r="B290" s="12" t="s">
        <v>5</v>
      </c>
      <c r="C290" s="12" t="s">
        <v>8</v>
      </c>
      <c r="D290" s="12" t="s">
        <v>6</v>
      </c>
      <c r="E290" s="12" t="s">
        <v>3</v>
      </c>
      <c r="F290" s="13" t="s">
        <v>2</v>
      </c>
      <c r="G290" s="13" t="s">
        <v>18</v>
      </c>
      <c r="H290" s="3" t="s">
        <v>24</v>
      </c>
    </row>
    <row r="291" spans="1:15" s="10" customFormat="1" ht="18" customHeight="1" outlineLevel="2">
      <c r="A291" s="42">
        <v>45199</v>
      </c>
      <c r="B291" s="25">
        <v>2488.9973929399998</v>
      </c>
      <c r="C291" s="25">
        <v>2019.4108594499999</v>
      </c>
      <c r="D291" s="25">
        <v>20.32719432</v>
      </c>
      <c r="E291" s="25">
        <v>80.118729790000003</v>
      </c>
      <c r="F291" s="14">
        <v>75.105249380000004</v>
      </c>
      <c r="G291" s="32">
        <v>4683.9594258799989</v>
      </c>
      <c r="H291" s="196"/>
      <c r="I291" s="196"/>
      <c r="J291" s="195"/>
      <c r="K291" s="195"/>
      <c r="L291" s="195"/>
      <c r="M291" s="195"/>
      <c r="N291" s="176"/>
      <c r="O291" s="174"/>
    </row>
    <row r="292" spans="1:15" s="10" customFormat="1" ht="18" customHeight="1" outlineLevel="2">
      <c r="A292" s="42">
        <v>45291</v>
      </c>
      <c r="B292" s="25">
        <v>2653.2480965299992</v>
      </c>
      <c r="C292" s="25">
        <v>2103.2770001299996</v>
      </c>
      <c r="D292" s="25">
        <v>23.364249210000001</v>
      </c>
      <c r="E292" s="25">
        <v>40.555244789999996</v>
      </c>
      <c r="F292" s="14">
        <v>69.37062010999999</v>
      </c>
      <c r="G292" s="32">
        <v>4889.8152107699989</v>
      </c>
      <c r="H292" s="196"/>
      <c r="I292" s="196"/>
      <c r="J292" s="195"/>
      <c r="K292" s="195"/>
      <c r="L292" s="195"/>
      <c r="M292" s="195"/>
      <c r="N292" s="176"/>
      <c r="O292" s="174"/>
    </row>
    <row r="293" spans="1:15" s="10" customFormat="1" ht="18" hidden="1" customHeight="1" outlineLevel="3">
      <c r="A293" s="42">
        <v>45382</v>
      </c>
      <c r="B293" s="25">
        <v>2779.4663547699997</v>
      </c>
      <c r="C293" s="25">
        <v>2158.8606076999995</v>
      </c>
      <c r="D293" s="25">
        <v>25.722306580000001</v>
      </c>
      <c r="E293" s="25">
        <v>40.566696789999995</v>
      </c>
      <c r="F293" s="248">
        <v>65.62478136</v>
      </c>
      <c r="G293" s="32">
        <v>5070.2407471999986</v>
      </c>
      <c r="H293" s="196"/>
      <c r="I293" s="196"/>
      <c r="J293" s="195"/>
      <c r="K293" s="195"/>
      <c r="L293" s="195"/>
      <c r="M293" s="195"/>
      <c r="N293" s="176"/>
      <c r="O293" s="174"/>
    </row>
    <row r="294" spans="1:15" s="10" customFormat="1" ht="18" customHeight="1" outlineLevel="2" collapsed="1">
      <c r="A294" s="42">
        <v>45473</v>
      </c>
      <c r="B294" s="25">
        <v>2929.1206370200007</v>
      </c>
      <c r="C294" s="25">
        <v>2273.2785270599998</v>
      </c>
      <c r="D294" s="25">
        <v>27.830086899999998</v>
      </c>
      <c r="E294" s="25">
        <v>36.595296789999999</v>
      </c>
      <c r="F294" s="14">
        <v>52.922257340000002</v>
      </c>
      <c r="G294" s="32">
        <v>5319.7468051100013</v>
      </c>
      <c r="H294" s="196"/>
      <c r="I294" s="196"/>
      <c r="J294" s="195"/>
      <c r="K294" s="195"/>
      <c r="L294" s="195"/>
      <c r="M294" s="195"/>
      <c r="N294" s="176"/>
      <c r="O294" s="174"/>
    </row>
    <row r="295" spans="1:15" s="10" customFormat="1" ht="18" customHeight="1" outlineLevel="2" thickBot="1">
      <c r="A295" s="38">
        <v>45565</v>
      </c>
      <c r="B295" s="241">
        <v>3017.7544582300006</v>
      </c>
      <c r="C295" s="241">
        <v>2349.3700118400002</v>
      </c>
      <c r="D295" s="241">
        <v>32.520278009999998</v>
      </c>
      <c r="E295" s="241">
        <v>36.595296789999999</v>
      </c>
      <c r="F295" s="241">
        <v>56.405615879999992</v>
      </c>
      <c r="G295" s="112">
        <f>SUM(B295:F295)</f>
        <v>5492.6456607500013</v>
      </c>
      <c r="H295" s="196"/>
      <c r="I295" s="196"/>
      <c r="J295" s="196"/>
      <c r="K295" s="196"/>
      <c r="L295" s="196"/>
      <c r="M295" s="196"/>
      <c r="N295" s="115"/>
      <c r="O295" s="83"/>
    </row>
    <row r="296" spans="1:15" s="51" customFormat="1" outlineLevel="2">
      <c r="A296" s="335" t="s">
        <v>81</v>
      </c>
      <c r="B296" s="335"/>
      <c r="C296" s="335"/>
      <c r="D296" s="335"/>
      <c r="E296" s="335"/>
      <c r="F296" s="335"/>
      <c r="G296" s="335"/>
      <c r="H296" s="196"/>
      <c r="I296" s="196"/>
      <c r="J296" s="196"/>
      <c r="K296" s="196"/>
      <c r="L296" s="196"/>
      <c r="M296" s="197"/>
      <c r="N296" s="50"/>
      <c r="O296" s="50"/>
    </row>
    <row r="297" spans="1:15" s="10" customFormat="1" ht="15" customHeight="1" outlineLevel="2">
      <c r="A297" s="9"/>
      <c r="B297" s="9"/>
      <c r="C297" s="9"/>
      <c r="D297" s="9"/>
      <c r="E297" s="9"/>
      <c r="F297" s="9"/>
      <c r="G297" s="9"/>
      <c r="H297" s="9"/>
      <c r="J297" s="43"/>
    </row>
    <row r="298" spans="1:15" s="10" customFormat="1" ht="15" customHeight="1" outlineLevel="2">
      <c r="A298" s="9"/>
      <c r="B298" s="9"/>
      <c r="C298" s="9"/>
      <c r="D298" s="9"/>
      <c r="E298" s="9"/>
      <c r="F298" s="9"/>
      <c r="G298" s="9"/>
      <c r="H298" s="9"/>
      <c r="L298" s="44"/>
    </row>
    <row r="299" spans="1:15" s="10" customFormat="1" ht="15" customHeight="1" outlineLevel="2">
      <c r="A299" s="9"/>
      <c r="B299" s="9"/>
      <c r="C299" s="9"/>
      <c r="D299" s="9"/>
      <c r="E299" s="9"/>
      <c r="F299" s="9"/>
      <c r="G299" s="9"/>
      <c r="H299" s="9"/>
      <c r="L299" s="44"/>
    </row>
    <row r="300" spans="1:15" s="10" customFormat="1" ht="15" customHeight="1" outlineLevel="2">
      <c r="A300" s="9"/>
      <c r="B300" s="9"/>
      <c r="C300" s="9"/>
      <c r="D300" s="9"/>
      <c r="E300" s="9"/>
      <c r="F300" s="9"/>
      <c r="G300" s="9"/>
      <c r="H300" s="9"/>
    </row>
    <row r="301" spans="1:15" s="10" customFormat="1" ht="15" customHeight="1" outlineLevel="2">
      <c r="A301" s="9"/>
      <c r="B301" s="9"/>
      <c r="C301" s="9"/>
      <c r="D301" s="9"/>
      <c r="E301" s="9"/>
      <c r="F301" s="9"/>
      <c r="G301" s="9"/>
      <c r="H301" s="9"/>
    </row>
    <row r="302" spans="1:15" s="10" customFormat="1" ht="15" customHeight="1" outlineLevel="2">
      <c r="A302" s="9"/>
      <c r="B302" s="9"/>
      <c r="C302" s="9"/>
      <c r="D302" s="9"/>
      <c r="E302" s="9"/>
      <c r="F302" s="9"/>
      <c r="G302" s="9"/>
      <c r="H302" s="9"/>
    </row>
    <row r="303" spans="1:15" s="10" customFormat="1" ht="15" customHeight="1" outlineLevel="2">
      <c r="A303" s="9"/>
      <c r="B303" s="9"/>
      <c r="C303" s="9"/>
      <c r="D303" s="9"/>
      <c r="E303" s="9"/>
      <c r="F303" s="9"/>
      <c r="G303" s="9"/>
      <c r="H303" s="9"/>
    </row>
    <row r="304" spans="1:15" s="10" customFormat="1" ht="15" customHeight="1" outlineLevel="2">
      <c r="A304" s="9"/>
      <c r="B304" s="9"/>
      <c r="C304" s="9"/>
      <c r="D304" s="9"/>
      <c r="E304" s="9"/>
      <c r="F304" s="9"/>
      <c r="G304" s="9"/>
      <c r="H304" s="9"/>
    </row>
    <row r="305" spans="1:8" s="10" customFormat="1" ht="15" customHeight="1" outlineLevel="2">
      <c r="A305" s="9"/>
      <c r="B305" s="9"/>
      <c r="C305" s="9"/>
      <c r="D305" s="9"/>
      <c r="E305" s="9"/>
      <c r="F305" s="9"/>
      <c r="G305" s="9"/>
      <c r="H305" s="9"/>
    </row>
    <row r="306" spans="1:8" s="10" customFormat="1" ht="15" customHeight="1" outlineLevel="2">
      <c r="A306" s="9"/>
      <c r="B306" s="9"/>
      <c r="C306" s="9"/>
      <c r="D306" s="9"/>
      <c r="E306" s="9"/>
      <c r="F306" s="9"/>
      <c r="G306" s="9"/>
      <c r="H306" s="9"/>
    </row>
    <row r="307" spans="1:8" s="10" customFormat="1" ht="15" customHeight="1" outlineLevel="2">
      <c r="A307" s="9"/>
      <c r="B307" s="9"/>
      <c r="C307" s="9"/>
      <c r="D307" s="9"/>
      <c r="E307" s="9"/>
      <c r="F307" s="9"/>
      <c r="G307" s="9"/>
      <c r="H307" s="9"/>
    </row>
    <row r="308" spans="1:8" s="10" customFormat="1" ht="15" customHeight="1" outlineLevel="2">
      <c r="A308" s="9"/>
      <c r="B308" s="9"/>
      <c r="C308" s="9"/>
      <c r="D308" s="9"/>
      <c r="E308" s="9"/>
      <c r="F308" s="9"/>
      <c r="G308" s="9"/>
      <c r="H308" s="9"/>
    </row>
    <row r="309" spans="1:8" s="10" customFormat="1" ht="15" customHeight="1" outlineLevel="2">
      <c r="A309" s="9"/>
      <c r="B309" s="9"/>
      <c r="C309" s="9"/>
      <c r="D309" s="9"/>
      <c r="E309" s="9"/>
      <c r="F309" s="9"/>
      <c r="G309" s="9"/>
      <c r="H309" s="9"/>
    </row>
    <row r="310" spans="1:8" s="10" customFormat="1" ht="15" customHeight="1" outlineLevel="2">
      <c r="A310" s="9"/>
      <c r="B310" s="9"/>
      <c r="C310" s="9"/>
      <c r="D310" s="9"/>
      <c r="E310" s="9"/>
      <c r="F310" s="9"/>
      <c r="G310" s="9"/>
      <c r="H310" s="9"/>
    </row>
    <row r="311" spans="1:8" s="10" customFormat="1" ht="15" customHeight="1" outlineLevel="2">
      <c r="A311" s="9"/>
      <c r="B311" s="9"/>
      <c r="C311" s="9"/>
      <c r="D311" s="9"/>
      <c r="E311" s="9"/>
      <c r="F311" s="9"/>
      <c r="G311" s="9"/>
      <c r="H311" s="9"/>
    </row>
    <row r="312" spans="1:8" s="10" customFormat="1" ht="15" customHeight="1" outlineLevel="2">
      <c r="A312" s="9"/>
      <c r="B312" s="9"/>
      <c r="C312" s="9"/>
      <c r="D312" s="9"/>
      <c r="E312" s="9"/>
      <c r="F312" s="9"/>
      <c r="G312" s="9"/>
      <c r="H312" s="9"/>
    </row>
    <row r="313" spans="1:8" s="10" customFormat="1" ht="15" customHeight="1" outlineLevel="2">
      <c r="A313" s="9"/>
      <c r="B313" s="9"/>
      <c r="C313" s="9"/>
      <c r="D313" s="9"/>
      <c r="E313" s="9"/>
      <c r="F313" s="9"/>
      <c r="G313" s="9"/>
      <c r="H313" s="9"/>
    </row>
    <row r="314" spans="1:8" s="10" customFormat="1" ht="15" customHeight="1" outlineLevel="2">
      <c r="A314" s="9"/>
      <c r="B314" s="9"/>
      <c r="C314" s="9"/>
      <c r="D314" s="9"/>
      <c r="E314" s="9"/>
      <c r="F314" s="9"/>
      <c r="G314" s="9"/>
      <c r="H314" s="9"/>
    </row>
    <row r="315" spans="1:8" s="10" customFormat="1" ht="15" customHeight="1" outlineLevel="2">
      <c r="A315" s="9"/>
      <c r="B315" s="9"/>
      <c r="C315" s="9"/>
      <c r="D315" s="9"/>
      <c r="E315" s="9"/>
      <c r="F315" s="9"/>
      <c r="G315" s="9"/>
      <c r="H315" s="9"/>
    </row>
    <row r="316" spans="1:8" s="10" customFormat="1" ht="15" customHeight="1" outlineLevel="2">
      <c r="A316" s="9"/>
      <c r="B316" s="9"/>
      <c r="C316" s="9"/>
      <c r="D316" s="9"/>
      <c r="E316" s="9"/>
      <c r="F316" s="9"/>
      <c r="G316" s="9"/>
      <c r="H316" s="9"/>
    </row>
    <row r="317" spans="1:8" s="10" customFormat="1" ht="15" customHeight="1" outlineLevel="2">
      <c r="A317" s="9"/>
      <c r="B317" s="9"/>
      <c r="C317" s="9"/>
      <c r="D317" s="9"/>
      <c r="E317" s="9"/>
      <c r="F317" s="9"/>
      <c r="G317" s="9"/>
      <c r="H317" s="9"/>
    </row>
    <row r="318" spans="1:8" s="10" customFormat="1" ht="15" customHeight="1" outlineLevel="2">
      <c r="A318" s="9"/>
      <c r="B318" s="9"/>
      <c r="C318" s="9"/>
      <c r="D318" s="9"/>
      <c r="E318" s="9"/>
      <c r="F318" s="9"/>
      <c r="G318" s="9"/>
      <c r="H318" s="9"/>
    </row>
    <row r="319" spans="1:8" s="10" customFormat="1" ht="15" customHeight="1" outlineLevel="2">
      <c r="A319" s="9"/>
      <c r="B319" s="9"/>
      <c r="C319" s="9"/>
      <c r="D319" s="9"/>
      <c r="E319" s="9"/>
      <c r="F319" s="9"/>
      <c r="G319" s="9"/>
      <c r="H319" s="9"/>
    </row>
    <row r="320" spans="1:8" s="10" customFormat="1" ht="15" customHeight="1" outlineLevel="2">
      <c r="A320" s="9"/>
      <c r="B320" s="9"/>
      <c r="C320" s="9"/>
      <c r="D320" s="9"/>
      <c r="E320" s="9"/>
      <c r="F320" s="9"/>
      <c r="G320" s="9"/>
      <c r="H320" s="9"/>
    </row>
    <row r="321" spans="1:12" s="10" customFormat="1" ht="15" customHeight="1" outlineLevel="2">
      <c r="A321" s="9"/>
      <c r="B321" s="9"/>
      <c r="C321" s="9"/>
      <c r="D321" s="9"/>
      <c r="E321" s="9"/>
      <c r="F321" s="9"/>
      <c r="G321" s="9"/>
      <c r="H321" s="9"/>
    </row>
    <row r="322" spans="1:12" s="10" customFormat="1" ht="15" customHeight="1" outlineLevel="2">
      <c r="A322" s="9"/>
      <c r="B322" s="9"/>
      <c r="C322" s="9"/>
      <c r="D322" s="9"/>
      <c r="E322" s="9"/>
      <c r="F322" s="9"/>
      <c r="G322" s="9"/>
      <c r="H322" s="9"/>
    </row>
    <row r="323" spans="1:12" s="353" customFormat="1" ht="15" customHeight="1" outlineLevel="2" collapsed="1"/>
    <row r="324" spans="1:12" s="334" customFormat="1" ht="24.75" customHeight="1" outlineLevel="1" thickBot="1">
      <c r="A324" s="334" t="s">
        <v>112</v>
      </c>
    </row>
    <row r="325" spans="1:12" s="1" customFormat="1" ht="36" customHeight="1" outlineLevel="2" thickBot="1">
      <c r="A325" s="11" t="s">
        <v>13</v>
      </c>
      <c r="B325" s="33" t="s">
        <v>1</v>
      </c>
      <c r="C325" s="33" t="s">
        <v>10</v>
      </c>
      <c r="D325" s="34" t="s">
        <v>11</v>
      </c>
      <c r="E325" s="12" t="s">
        <v>19</v>
      </c>
      <c r="F325" s="13" t="s">
        <v>20</v>
      </c>
      <c r="G325" s="3" t="s">
        <v>24</v>
      </c>
      <c r="H325" s="352" t="s">
        <v>113</v>
      </c>
      <c r="I325" s="352"/>
    </row>
    <row r="326" spans="1:12" s="1" customFormat="1" ht="18" customHeight="1" outlineLevel="2">
      <c r="A326" s="17" t="s">
        <v>8</v>
      </c>
      <c r="B326" s="269">
        <v>994.61387991000015</v>
      </c>
      <c r="C326" s="269">
        <v>161.56850548000003</v>
      </c>
      <c r="D326" s="268">
        <v>63.750626449999999</v>
      </c>
      <c r="E326" s="203">
        <v>1219.9330118400003</v>
      </c>
      <c r="F326" s="171">
        <v>2349.3700118400002</v>
      </c>
      <c r="G326" s="46"/>
      <c r="H326" s="177">
        <f>E326/'[12]Адміністрування НПФ'!E316-1</f>
        <v>4.8121275563074883E-2</v>
      </c>
      <c r="I326" s="177">
        <f>F326/'[12]Адміністрування НПФ'!F316-1</f>
        <v>3.3472134573148127E-2</v>
      </c>
      <c r="J326" s="47"/>
      <c r="K326" s="47"/>
      <c r="L326" s="47"/>
    </row>
    <row r="327" spans="1:12" s="1" customFormat="1" ht="18" customHeight="1" outlineLevel="2">
      <c r="A327" s="17" t="s">
        <v>6</v>
      </c>
      <c r="B327" s="269">
        <v>32.520278009999998</v>
      </c>
      <c r="C327" s="269">
        <v>0</v>
      </c>
      <c r="D327" s="268">
        <v>0</v>
      </c>
      <c r="E327" s="203">
        <v>32.520278009999998</v>
      </c>
      <c r="F327" s="172">
        <v>32.520278009999998</v>
      </c>
      <c r="G327" s="46"/>
      <c r="H327" s="177">
        <f>E327/'[12]Адміністрування НПФ'!E317-1</f>
        <v>0.16852951723984733</v>
      </c>
      <c r="I327" s="177">
        <f>F327/'[12]Адміністрування НПФ'!F317-1</f>
        <v>0.16852951723984733</v>
      </c>
      <c r="J327" s="47"/>
      <c r="K327" s="47"/>
      <c r="L327" s="47"/>
    </row>
    <row r="328" spans="1:12" s="1" customFormat="1" ht="18" customHeight="1" outlineLevel="2">
      <c r="A328" s="16" t="s">
        <v>3</v>
      </c>
      <c r="B328" s="269">
        <v>21.91131309</v>
      </c>
      <c r="C328" s="269">
        <v>0</v>
      </c>
      <c r="D328" s="268">
        <v>7.0059836999999998</v>
      </c>
      <c r="E328" s="203">
        <v>28.917296790000002</v>
      </c>
      <c r="F328" s="172">
        <v>36.595296789999999</v>
      </c>
      <c r="G328" s="217"/>
      <c r="H328" s="177">
        <f>E328/'[12]Адміністрування НПФ'!E318-1</f>
        <v>0</v>
      </c>
      <c r="I328" s="177">
        <f>F328/'[12]Адміністрування НПФ'!F318-1</f>
        <v>0</v>
      </c>
      <c r="J328" s="47"/>
      <c r="K328" s="47"/>
      <c r="L328" s="47"/>
    </row>
    <row r="329" spans="1:12" s="1" customFormat="1" ht="18" customHeight="1" outlineLevel="2">
      <c r="A329" s="35" t="s">
        <v>2</v>
      </c>
      <c r="B329" s="268">
        <v>48.042866719999992</v>
      </c>
      <c r="C329" s="268">
        <v>1.6092351299999998</v>
      </c>
      <c r="D329" s="268">
        <v>6.7535140299999989</v>
      </c>
      <c r="E329" s="204">
        <v>56.405615879999992</v>
      </c>
      <c r="F329" s="172">
        <v>56.405615879999992</v>
      </c>
      <c r="G329" s="46"/>
      <c r="H329" s="177">
        <f>E329/'[12]Адміністрування НПФ'!E319-1</f>
        <v>6.5820294051727402E-2</v>
      </c>
      <c r="I329" s="177">
        <f>F329/'[12]Адміністрування НПФ'!F319-1</f>
        <v>6.5820294051727402E-2</v>
      </c>
      <c r="J329" s="47"/>
      <c r="K329" s="47"/>
      <c r="L329" s="47"/>
    </row>
    <row r="330" spans="1:12" s="1" customFormat="1" ht="18" customHeight="1" outlineLevel="2">
      <c r="A330" s="36" t="s">
        <v>4</v>
      </c>
      <c r="B330" s="170">
        <v>38.315770719999989</v>
      </c>
      <c r="C330" s="170">
        <v>0</v>
      </c>
      <c r="D330" s="170">
        <v>3.4053</v>
      </c>
      <c r="E330" s="205">
        <v>41.721070719999986</v>
      </c>
      <c r="F330" s="173">
        <v>48.734070719999984</v>
      </c>
      <c r="G330" s="46"/>
      <c r="H330" s="177">
        <f>E330/'[12]Адміністрування НПФ'!E320-1</f>
        <v>9.6666933944770772E-2</v>
      </c>
      <c r="I330" s="177">
        <f>F330/'[12]Адміністрування НПФ'!F320-1</f>
        <v>8.1620827324847767E-2</v>
      </c>
    </row>
    <row r="331" spans="1:12" s="1" customFormat="1" ht="18" customHeight="1" outlineLevel="2">
      <c r="A331" s="17" t="s">
        <v>79</v>
      </c>
      <c r="B331" s="269">
        <v>176.89319359999996</v>
      </c>
      <c r="C331" s="269">
        <v>41.706157299999994</v>
      </c>
      <c r="D331" s="269">
        <v>13.641471320000001</v>
      </c>
      <c r="E331" s="203">
        <v>232.24082221999996</v>
      </c>
      <c r="F331" s="172">
        <v>232.24082221999996</v>
      </c>
      <c r="G331" s="46"/>
      <c r="H331" s="177">
        <f>E331/'[12]Адміністрування НПФ'!E321-1</f>
        <v>5.7529095426239296E-2</v>
      </c>
      <c r="I331" s="177">
        <f>F331/'[12]Адміністрування НПФ'!F321-1</f>
        <v>5.7529095426239296E-2</v>
      </c>
    </row>
    <row r="332" spans="1:12" s="1" customFormat="1" ht="18" customHeight="1" outlineLevel="2">
      <c r="A332" s="17" t="s">
        <v>78</v>
      </c>
      <c r="B332" s="269">
        <v>21.346060469999998</v>
      </c>
      <c r="C332" s="269">
        <v>0</v>
      </c>
      <c r="D332" s="269">
        <v>0</v>
      </c>
      <c r="E332" s="203">
        <v>21.346060469999998</v>
      </c>
      <c r="F332" s="172">
        <v>21.346060469999998</v>
      </c>
      <c r="G332" s="175"/>
      <c r="H332" s="177">
        <f>E332/'[12]Адміністрування НПФ'!E322-1</f>
        <v>0.93550440560847092</v>
      </c>
      <c r="I332" s="177">
        <f>F332/'[12]Адміністрування НПФ'!F322-1</f>
        <v>0.93550440560847092</v>
      </c>
    </row>
    <row r="333" spans="1:12" s="1" customFormat="1" ht="30" customHeight="1" outlineLevel="2">
      <c r="A333" s="17" t="s">
        <v>15</v>
      </c>
      <c r="B333" s="269">
        <v>1263.1045862000003</v>
      </c>
      <c r="C333" s="269">
        <v>204.60377469999995</v>
      </c>
      <c r="D333" s="269">
        <v>87.699143920000012</v>
      </c>
      <c r="E333" s="203">
        <v>1555.4075048200004</v>
      </c>
      <c r="F333" s="172">
        <v>2715.4335048200005</v>
      </c>
      <c r="G333" s="46"/>
      <c r="H333" s="177">
        <f>E333/'[12]Адміністрування НПФ'!E323-1</f>
        <v>2.1765522247658264E-2</v>
      </c>
      <c r="I333" s="177">
        <f>F333/'[12]Адміністрування НПФ'!F323-1</f>
        <v>2.3367918014474798E-2</v>
      </c>
    </row>
    <row r="334" spans="1:12" s="1" customFormat="1" ht="18" customHeight="1" outlineLevel="2" thickBot="1">
      <c r="A334" s="18" t="s">
        <v>5</v>
      </c>
      <c r="B334" s="41">
        <f>SUM(B330:B333)</f>
        <v>1499.6596109900001</v>
      </c>
      <c r="C334" s="41">
        <f>SUM(C330:C333)</f>
        <v>246.30993199999995</v>
      </c>
      <c r="D334" s="41">
        <f>SUM(D330:D333)</f>
        <v>104.74591524000002</v>
      </c>
      <c r="E334" s="28">
        <f t="shared" ref="E334" si="17">SUM(B334:D334)</f>
        <v>1850.71545823</v>
      </c>
      <c r="F334" s="29">
        <f>SUM(F330:F333)</f>
        <v>3017.7544582300006</v>
      </c>
      <c r="G334" s="47"/>
      <c r="H334" s="177">
        <f>E334/'[12]Адміністрування НПФ'!E324-1</f>
        <v>3.3368714842578306E-2</v>
      </c>
      <c r="I334" s="177">
        <f>F334/'[12]Адміністрування НПФ'!F324-1</f>
        <v>3.0259532533345235E-2</v>
      </c>
    </row>
    <row r="335" spans="1:12" s="1" customFormat="1" ht="18" customHeight="1" outlineLevel="3">
      <c r="A335" s="3" t="s">
        <v>21</v>
      </c>
      <c r="B335" s="7">
        <f>B334/B336</f>
        <v>0.57751450683891681</v>
      </c>
      <c r="C335" s="7">
        <f>C334/C336</f>
        <v>0.60150756292629082</v>
      </c>
      <c r="D335" s="7">
        <f>D334/D336</f>
        <v>0.57471848709835205</v>
      </c>
      <c r="E335" s="7">
        <f>E334/E336</f>
        <v>0.58043603532419852</v>
      </c>
      <c r="F335" s="54">
        <f>F334/F336</f>
        <v>0.54941728351323094</v>
      </c>
      <c r="H335" s="178">
        <f>E335/'[12]Адміністрування НПФ'!E325-1</f>
        <v>-6.8009797376886727E-3</v>
      </c>
      <c r="I335" s="178">
        <f>F335/'[12]Адміністрування НПФ'!F325-1</f>
        <v>-2.1712312896561281E-3</v>
      </c>
    </row>
    <row r="336" spans="1:12" s="1" customFormat="1" ht="18" customHeight="1" outlineLevel="2" thickBot="1">
      <c r="A336" s="37" t="s">
        <v>18</v>
      </c>
      <c r="B336" s="39">
        <f>SUM(B326:B333)</f>
        <v>2596.7479487200007</v>
      </c>
      <c r="C336" s="39">
        <f>SUM(C326:C333)</f>
        <v>409.48767261</v>
      </c>
      <c r="D336" s="39">
        <f>SUM(D326:D333)</f>
        <v>182.25603942000001</v>
      </c>
      <c r="E336" s="39">
        <f>SUM(B336:D336)</f>
        <v>3188.4916607500008</v>
      </c>
      <c r="F336" s="15">
        <f>SUM(F326:F333)</f>
        <v>5492.6456607500004</v>
      </c>
      <c r="G336" s="154"/>
      <c r="H336" s="177">
        <f>E336/'[12]Адміністрування НПФ'!E326-1</f>
        <v>4.0444758563754624E-2</v>
      </c>
      <c r="I336" s="177">
        <f>F336/'[12]Адміністрування НПФ'!F326-1</f>
        <v>3.2501331731412231E-2</v>
      </c>
    </row>
    <row r="337" spans="1:15" s="51" customFormat="1" ht="18" customHeight="1" outlineLevel="2">
      <c r="A337" s="335" t="s">
        <v>71</v>
      </c>
      <c r="B337" s="335"/>
      <c r="C337" s="335"/>
      <c r="D337" s="335"/>
      <c r="E337" s="335"/>
      <c r="F337" s="335"/>
      <c r="G337" s="1"/>
      <c r="H337" s="48"/>
      <c r="I337" s="48"/>
      <c r="J337" s="48"/>
      <c r="K337" s="48"/>
      <c r="L337" s="50"/>
      <c r="M337" s="50"/>
      <c r="N337" s="50"/>
      <c r="O337" s="50"/>
    </row>
    <row r="338" spans="1:15" s="1" customFormat="1" ht="12.6" customHeight="1" outlineLevel="2"/>
    <row r="339" spans="1:15" s="1" customFormat="1" ht="12.6" customHeight="1" outlineLevel="2"/>
    <row r="340" spans="1:15" s="1" customFormat="1" ht="12.6" customHeight="1" outlineLevel="2"/>
    <row r="341" spans="1:15" s="1" customFormat="1" ht="12.6" customHeight="1" outlineLevel="2"/>
    <row r="342" spans="1:15" s="1" customFormat="1" ht="12.6" customHeight="1" outlineLevel="2"/>
    <row r="343" spans="1:15" s="1" customFormat="1" ht="12.6" customHeight="1" outlineLevel="2"/>
    <row r="344" spans="1:15" s="1" customFormat="1" ht="12.6" customHeight="1" outlineLevel="2"/>
    <row r="345" spans="1:15" s="1" customFormat="1" ht="12.6" customHeight="1" outlineLevel="2"/>
    <row r="346" spans="1:15" s="1" customFormat="1" ht="12.6" customHeight="1" outlineLevel="2"/>
    <row r="347" spans="1:15" s="1" customFormat="1" ht="12.6" customHeight="1" outlineLevel="2"/>
    <row r="348" spans="1:15" s="1" customFormat="1" ht="12.6" customHeight="1" outlineLevel="2"/>
    <row r="349" spans="1:15" s="1" customFormat="1" ht="12.6" customHeight="1" outlineLevel="2"/>
    <row r="350" spans="1:15" s="1" customFormat="1" ht="12.6" customHeight="1" outlineLevel="2"/>
    <row r="351" spans="1:15" s="1" customFormat="1" ht="12.6" customHeight="1" outlineLevel="2"/>
    <row r="352" spans="1:15" s="1" customFormat="1" ht="12.6" customHeight="1" outlineLevel="2"/>
    <row r="353" spans="5:5" s="1" customFormat="1" ht="12.6" customHeight="1" outlineLevel="2"/>
    <row r="354" spans="5:5" s="1" customFormat="1" ht="12.6" customHeight="1" outlineLevel="2"/>
    <row r="355" spans="5:5" s="1" customFormat="1" ht="12.6" customHeight="1" outlineLevel="2"/>
    <row r="356" spans="5:5" s="1" customFormat="1" ht="12.6" customHeight="1" outlineLevel="2"/>
    <row r="357" spans="5:5" s="1" customFormat="1" ht="12.6" customHeight="1" outlineLevel="2"/>
    <row r="358" spans="5:5" s="1" customFormat="1" ht="12.6" customHeight="1" outlineLevel="2"/>
    <row r="359" spans="5:5" s="1" customFormat="1" ht="12.6" customHeight="1" outlineLevel="2"/>
    <row r="360" spans="5:5" s="1" customFormat="1" ht="12.6" customHeight="1" outlineLevel="2"/>
    <row r="361" spans="5:5" s="1" customFormat="1" ht="12.6" customHeight="1" outlineLevel="2"/>
    <row r="362" spans="5:5" s="1" customFormat="1" ht="12.6" customHeight="1" outlineLevel="2"/>
    <row r="363" spans="5:5" s="1" customFormat="1" ht="12.6" customHeight="1" outlineLevel="2"/>
    <row r="364" spans="5:5" s="1" customFormat="1" ht="12.6" customHeight="1" outlineLevel="2"/>
    <row r="365" spans="5:5" s="1" customFormat="1" ht="12.6" customHeight="1" outlineLevel="2"/>
    <row r="366" spans="5:5" s="1" customFormat="1" ht="12.6" customHeight="1" outlineLevel="2"/>
    <row r="367" spans="5:5" s="1" customFormat="1" outlineLevel="2">
      <c r="E367" s="2"/>
    </row>
    <row r="368" spans="5:5" s="1" customFormat="1" outlineLevel="2"/>
    <row r="369" s="1" customFormat="1" outlineLevel="2"/>
    <row r="370" s="1" customFormat="1" outlineLevel="2"/>
    <row r="371" s="1" customFormat="1" outlineLevel="2"/>
    <row r="372" s="1" customFormat="1" outlineLevel="2"/>
    <row r="373" s="1" customFormat="1" outlineLevel="2"/>
    <row r="374" s="1" customFormat="1" outlineLevel="2"/>
    <row r="375" s="1" customFormat="1" outlineLevel="2"/>
    <row r="376" s="1" customFormat="1" outlineLevel="2"/>
    <row r="377" s="1" customFormat="1" outlineLevel="2"/>
    <row r="378" s="1" customFormat="1" outlineLevel="2"/>
    <row r="379" s="1" customFormat="1" outlineLevel="2"/>
    <row r="380" s="1" customFormat="1" outlineLevel="2"/>
    <row r="381" s="1" customFormat="1" outlineLevel="2"/>
    <row r="382" s="1" customFormat="1" outlineLevel="2"/>
    <row r="383" s="1" customFormat="1" outlineLevel="2"/>
    <row r="384" s="1" customFormat="1" outlineLevel="2"/>
    <row r="385" s="1" customFormat="1" outlineLevel="2"/>
    <row r="386" s="1" customFormat="1" outlineLevel="2"/>
    <row r="387" s="1" customFormat="1" outlineLevel="2"/>
    <row r="388" outlineLevel="1"/>
  </sheetData>
  <mergeCells count="71">
    <mergeCell ref="B222:D222"/>
    <mergeCell ref="E222:G222"/>
    <mergeCell ref="B223:D223"/>
    <mergeCell ref="E223:G223"/>
    <mergeCell ref="A231:XFD231"/>
    <mergeCell ref="A229:XFD229"/>
    <mergeCell ref="B227:D227"/>
    <mergeCell ref="E227:G227"/>
    <mergeCell ref="B225:D225"/>
    <mergeCell ref="E225:G225"/>
    <mergeCell ref="B218:D218"/>
    <mergeCell ref="E218:G218"/>
    <mergeCell ref="B219:D219"/>
    <mergeCell ref="E219:G219"/>
    <mergeCell ref="B221:D221"/>
    <mergeCell ref="E221:G221"/>
    <mergeCell ref="A205:E205"/>
    <mergeCell ref="E212:G212"/>
    <mergeCell ref="A107:D107"/>
    <mergeCell ref="A126:L126"/>
    <mergeCell ref="A183:E183"/>
    <mergeCell ref="A109:XFD109"/>
    <mergeCell ref="A161:E161"/>
    <mergeCell ref="A166:XFD166"/>
    <mergeCell ref="A108:XFD108"/>
    <mergeCell ref="A211:XFD211"/>
    <mergeCell ref="B212:D212"/>
    <mergeCell ref="A1:XFD1"/>
    <mergeCell ref="A2:XFD2"/>
    <mergeCell ref="A3:XFD3"/>
    <mergeCell ref="A41:XFD41"/>
    <mergeCell ref="A75:XFD75"/>
    <mergeCell ref="A20:L20"/>
    <mergeCell ref="A73:E73"/>
    <mergeCell ref="A74:XFD74"/>
    <mergeCell ref="A40:XFD40"/>
    <mergeCell ref="B216:D216"/>
    <mergeCell ref="E216:G216"/>
    <mergeCell ref="B217:D217"/>
    <mergeCell ref="B215:D215"/>
    <mergeCell ref="E215:G215"/>
    <mergeCell ref="A337:F337"/>
    <mergeCell ref="A255:H255"/>
    <mergeCell ref="A230:XFD230"/>
    <mergeCell ref="A232:F232"/>
    <mergeCell ref="H232:O232"/>
    <mergeCell ref="A238:XFD238"/>
    <mergeCell ref="A246:F246"/>
    <mergeCell ref="A252:XFD252"/>
    <mergeCell ref="A254:XFD254"/>
    <mergeCell ref="H325:I325"/>
    <mergeCell ref="A288:XFD288"/>
    <mergeCell ref="A323:XFD323"/>
    <mergeCell ref="A239:F239"/>
    <mergeCell ref="A245:XFD245"/>
    <mergeCell ref="A324:XFD324"/>
    <mergeCell ref="A253:F253"/>
    <mergeCell ref="A289:XFD289"/>
    <mergeCell ref="A296:G296"/>
    <mergeCell ref="B213:D213"/>
    <mergeCell ref="E213:G213"/>
    <mergeCell ref="B214:D214"/>
    <mergeCell ref="E214:G214"/>
    <mergeCell ref="A228:G228"/>
    <mergeCell ref="B226:D226"/>
    <mergeCell ref="E226:G226"/>
    <mergeCell ref="E217:G217"/>
    <mergeCell ref="B220:D220"/>
    <mergeCell ref="E220:G220"/>
    <mergeCell ref="E224:G224"/>
    <mergeCell ref="B224:D224"/>
  </mergeCells>
  <conditionalFormatting sqref="A3 D4:L4 C76:D76">
    <cfRule type="cellIs" dxfId="16" priority="26" stopIfTrue="1" operator="lessThan">
      <formula>0</formula>
    </cfRule>
  </conditionalFormatting>
  <conditionalFormatting sqref="A41">
    <cfRule type="cellIs" dxfId="15" priority="25" stopIfTrue="1" operator="lessThan">
      <formula>0</formula>
    </cfRule>
  </conditionalFormatting>
  <conditionalFormatting sqref="C42:E42">
    <cfRule type="cellIs" dxfId="14" priority="24" stopIfTrue="1" operator="lessThan">
      <formula>0</formula>
    </cfRule>
  </conditionalFormatting>
  <conditionalFormatting sqref="C4">
    <cfRule type="cellIs" dxfId="13" priority="23" stopIfTrue="1" operator="lessThan">
      <formula>0</formula>
    </cfRule>
  </conditionalFormatting>
  <conditionalFormatting sqref="A75">
    <cfRule type="cellIs" dxfId="12" priority="22" stopIfTrue="1" operator="lessThan">
      <formula>0</formula>
    </cfRule>
  </conditionalFormatting>
  <conditionalFormatting sqref="C167:E167">
    <cfRule type="cellIs" dxfId="11" priority="20" stopIfTrue="1" operator="lessThan">
      <formula>0</formula>
    </cfRule>
  </conditionalFormatting>
  <conditionalFormatting sqref="A109">
    <cfRule type="cellIs" dxfId="10" priority="21" stopIfTrue="1" operator="lessThan">
      <formula>0</formula>
    </cfRule>
  </conditionalFormatting>
  <conditionalFormatting sqref="A166">
    <cfRule type="cellIs" dxfId="9" priority="19" stopIfTrue="1" operator="lessThan">
      <formula>0</formula>
    </cfRule>
  </conditionalFormatting>
  <conditionalFormatting sqref="A211">
    <cfRule type="cellIs" dxfId="8" priority="18" stopIfTrue="1" operator="lessThan">
      <formula>0</formula>
    </cfRule>
  </conditionalFormatting>
  <conditionalFormatting sqref="D110:L110">
    <cfRule type="cellIs" dxfId="7" priority="17" stopIfTrue="1" operator="lessThan">
      <formula>0</formula>
    </cfRule>
  </conditionalFormatting>
  <conditionalFormatting sqref="C110">
    <cfRule type="cellIs" dxfId="6" priority="16" stopIfTrue="1" operator="lessThan">
      <formula>0</formula>
    </cfRule>
  </conditionalFormatting>
  <conditionalFormatting sqref="C146">
    <cfRule type="cellIs" dxfId="5" priority="14" stopIfTrue="1" operator="lessThan">
      <formula>0</formula>
    </cfRule>
  </conditionalFormatting>
  <conditionalFormatting sqref="D146">
    <cfRule type="cellIs" dxfId="4" priority="13" stopIfTrue="1" operator="lessThan">
      <formula>0</formula>
    </cfRule>
  </conditionalFormatting>
  <conditionalFormatting sqref="E146">
    <cfRule type="cellIs" dxfId="3" priority="12" stopIfTrue="1" operator="lessThan">
      <formula>0</formula>
    </cfRule>
  </conditionalFormatting>
  <conditionalFormatting sqref="C190:E190">
    <cfRule type="cellIs" dxfId="2" priority="3" stopIfTrue="1" operator="lessThan">
      <formula>0</formula>
    </cfRule>
  </conditionalFormatting>
  <conditionalFormatting sqref="H234:O237">
    <cfRule type="cellIs" dxfId="1" priority="2" operator="lessThan">
      <formula>0</formula>
    </cfRule>
  </conditionalFormatting>
  <conditionalFormatting sqref="H326:I336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НПФ в управлінні</vt:lpstr>
      <vt:lpstr>Адміністрування НПФ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2024-12-13T16:21:08Z</dcterms:modified>
</cp:coreProperties>
</file>