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8EB5BA22-5D08-4200-9CB1-DFB8712E3CB4}" xr6:coauthVersionLast="47" xr6:coauthVersionMax="47" xr10:uidLastSave="{00000000-0000-0000-0000-000000000000}"/>
  <bookViews>
    <workbookView xWindow="-120" yWindow="-120" windowWidth="29040" windowHeight="15840" tabRatio="904" xr2:uid="{D3E749D4-F833-4538-9641-C77640912BD8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ВЧА'!$B$37:$E$37</definedName>
    <definedName name="_xlnm._FilterDatabase" localSheetId="1" hidden="1">В_ВЧА!#REF!</definedName>
    <definedName name="_xlnm._FilterDatabase" localSheetId="3" hidden="1">'В_динаміка ВЧА'!$B$3:$G$17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4" l="1"/>
  <c r="B63" i="14"/>
  <c r="B64" i="14"/>
  <c r="B65" i="14"/>
  <c r="E62" i="14"/>
  <c r="E63" i="14"/>
  <c r="E64" i="14"/>
  <c r="E65" i="14"/>
  <c r="D62" i="14"/>
  <c r="D63" i="14"/>
  <c r="D64" i="14"/>
  <c r="D65" i="14"/>
  <c r="C62" i="14"/>
  <c r="C63" i="14"/>
  <c r="C64" i="14"/>
  <c r="C65" i="14"/>
  <c r="E61" i="14"/>
  <c r="D61" i="14"/>
  <c r="C61" i="14"/>
  <c r="B61" i="14"/>
  <c r="E39" i="20"/>
  <c r="E40" i="20"/>
  <c r="E41" i="20"/>
  <c r="E42" i="20"/>
  <c r="D39" i="20"/>
  <c r="D40" i="20"/>
  <c r="D41" i="20"/>
  <c r="D42" i="20"/>
  <c r="C39" i="20"/>
  <c r="C40" i="20"/>
  <c r="C41" i="20"/>
  <c r="C42" i="20"/>
  <c r="B39" i="20"/>
  <c r="B40" i="20"/>
  <c r="B41" i="20"/>
  <c r="B42" i="20"/>
  <c r="H9" i="24"/>
  <c r="F8" i="23"/>
  <c r="E8" i="23"/>
  <c r="K9" i="24"/>
  <c r="I9" i="24"/>
  <c r="G9" i="24"/>
  <c r="F9" i="24"/>
  <c r="E9" i="24"/>
  <c r="K18" i="21"/>
  <c r="C17" i="12"/>
  <c r="C21" i="12"/>
  <c r="C24" i="12"/>
  <c r="D24" i="12" s="1"/>
  <c r="C25" i="12"/>
  <c r="D25" i="12"/>
  <c r="C26" i="12"/>
  <c r="D26" i="12" s="1"/>
  <c r="C27" i="12"/>
  <c r="D27" i="12"/>
  <c r="C28" i="12"/>
  <c r="D28" i="12" s="1"/>
  <c r="C29" i="12"/>
  <c r="D29" i="12"/>
  <c r="C30" i="12"/>
  <c r="D30" i="12" s="1"/>
  <c r="C31" i="12"/>
  <c r="D31" i="12"/>
  <c r="B24" i="12"/>
  <c r="B25" i="12"/>
  <c r="B26" i="12"/>
  <c r="B27" i="12"/>
  <c r="B28" i="12"/>
  <c r="B29" i="12"/>
  <c r="B30" i="12"/>
  <c r="B31" i="12"/>
  <c r="C23" i="12"/>
  <c r="D23" i="12" s="1"/>
  <c r="B23" i="12"/>
  <c r="C22" i="12"/>
  <c r="B22" i="12"/>
  <c r="E38" i="20"/>
  <c r="D38" i="20"/>
  <c r="C38" i="20"/>
  <c r="B38" i="20"/>
  <c r="E35" i="17"/>
  <c r="D35" i="17"/>
  <c r="C35" i="17"/>
  <c r="B35" i="17"/>
  <c r="E60" i="14"/>
  <c r="E59" i="14"/>
  <c r="E58" i="14"/>
  <c r="E57" i="14"/>
  <c r="E56" i="14"/>
  <c r="E66" i="14" s="1"/>
  <c r="D60" i="14"/>
  <c r="D59" i="14"/>
  <c r="D58" i="14"/>
  <c r="D57" i="14"/>
  <c r="D56" i="14"/>
  <c r="C60" i="14"/>
  <c r="C59" i="14"/>
  <c r="C58" i="14"/>
  <c r="C66" i="14" s="1"/>
  <c r="C67" i="14" s="1"/>
  <c r="C57" i="14"/>
  <c r="C56" i="14"/>
  <c r="B60" i="14"/>
  <c r="B59" i="14"/>
  <c r="B58" i="14"/>
  <c r="B57" i="14"/>
  <c r="B56" i="14"/>
  <c r="I18" i="21"/>
  <c r="H18" i="21"/>
  <c r="G18" i="21"/>
  <c r="F18" i="21"/>
  <c r="E18" i="21"/>
  <c r="D21" i="12"/>
  <c r="D22" i="12"/>
  <c r="D17" i="12"/>
  <c r="E67" i="14" l="1"/>
</calcChain>
</file>

<file path=xl/sharedStrings.xml><?xml version="1.0" encoding="utf-8"?>
<sst xmlns="http://schemas.openxmlformats.org/spreadsheetml/2006/main" count="373" uniqueCount="127">
  <si>
    <t>Індекс ПФТС</t>
  </si>
  <si>
    <t>Відкриті ІСІ</t>
  </si>
  <si>
    <t>Інтервальні ІСІ</t>
  </si>
  <si>
    <t>Закриті ІСІ</t>
  </si>
  <si>
    <t>CAC 40 (Франція)</t>
  </si>
  <si>
    <t>HANG SENG (Гонг-Конг)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</si>
  <si>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</si>
  <si>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</si>
  <si>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</si>
  <si>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</si>
  <si>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</si>
  <si>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</si>
  <si>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</si>
  <si>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</si>
  <si>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</si>
  <si>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</si>
  <si>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</si>
  <si>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</si>
  <si>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</si>
  <si>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</si>
  <si>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</si>
  <si>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</si>
  <si>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</si>
  <si>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</si>
  <si>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</si>
  <si>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</si>
  <si>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</si>
  <si>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</si>
  <si>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</si>
  <si>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</si>
  <si>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</si>
  <si>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</si>
  <si>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</si>
  <si>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</si>
  <si>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</si>
  <si>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</si>
  <si>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</si>
  <si>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</si>
  <si>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</si>
  <si>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</si>
  <si>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</si>
  <si>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</si>
  <si>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</si>
  <si>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</si>
  <si>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</si>
  <si>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</si>
  <si>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</si>
  <si>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</si>
  <si>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</si>
  <si>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</si>
  <si>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</si>
  <si>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</si>
  <si>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</si>
  <si>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</si>
  <si>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</si>
  <si>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</si>
  <si>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</si>
  <si>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</si>
  <si>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</si>
  <si>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</si>
  <si>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</si>
  <si>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</si>
  <si>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</si>
  <si>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</si>
  <si>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</si>
  <si>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</si>
  <si>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</si>
  <si>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</si>
  <si>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</si>
  <si>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</si>
  <si>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</si>
  <si>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</si>
  <si>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</si>
  <si>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</si>
  <si>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</si>
  <si>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</si>
  <si>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</si>
  <si>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</si>
  <si>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</si>
  <si>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</si>
  <si>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</si>
  <si>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</si>
  <si>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</si>
  <si>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</si>
  <si>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</si>
  <si>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</si>
  <si>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</si>
  <si>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</si>
  <si>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</si>
  <si>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</si>
  <si>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</si>
  <si>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</si>
  <si>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</si>
  <si>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</si>
  <si>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</si>
  <si>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</si>
  <si>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</si>
  <si>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</si>
  <si>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</si>
  <si>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</si>
  <si>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</si>
  <si>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</si>
  <si>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ТАСК Ресурс</t>
  </si>
  <si>
    <t>КІНТО-Голд</t>
  </si>
  <si>
    <t>DJI (США)</t>
  </si>
  <si>
    <t>S&amp;P 500 (США)</t>
  </si>
  <si>
    <t>липень</t>
  </si>
  <si>
    <t>серпень</t>
  </si>
  <si>
    <t>Перспектива</t>
  </si>
  <si>
    <t>SSE COMPOSITE (Китай)</t>
  </si>
  <si>
    <t>WIG20 (Польща)</t>
  </si>
  <si>
    <t>ІНЖУР ЕНЕРДЖІ</t>
  </si>
  <si>
    <t>закритий строковий недиверсифікований</t>
  </si>
  <si>
    <t>ТОВ «ІНЖУР»</t>
  </si>
  <si>
    <t>https://www.inzhur.reit/</t>
  </si>
  <si>
    <t>ЗЕМЕЛЬНИЙ ІНВЕСТИЦІЙНИЙ ФОНД ҐРУНТОВНО</t>
  </si>
  <si>
    <t>ТОВ "КУА "ІЗІ ЛАЙФ"</t>
  </si>
  <si>
    <t>easylife.com.ua</t>
  </si>
  <si>
    <t>Закритий строковий спеціалізований</t>
  </si>
  <si>
    <t>ПрАТ "КIНТО"</t>
  </si>
  <si>
    <t>www.kinto.com</t>
  </si>
  <si>
    <t>з початку 2026 року</t>
  </si>
  <si>
    <t>ПФТС</t>
  </si>
  <si>
    <t>ІНЖУР REIT</t>
  </si>
  <si>
    <t>www.inzhur.reit/</t>
  </si>
  <si>
    <t>FTSE 100  (Великобританія)*</t>
  </si>
  <si>
    <t>* станом на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</si>
</sst>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10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1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7" applyNumberFormat="1" applyFont="1" applyFill="1" applyBorder="1" applyAlignment="1">
      <alignment horizontal="right" vertical="center" wrapText="1" indent="1"/>
    </xf>
    <xf numFmtId="3" fontId="21" fillId="0" borderId="16" xfId="7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8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1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1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8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8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47" xfId="4" applyFont="1" applyFill="1" applyBorder="1" applyAlignment="1">
      <alignment vertical="center" wrapText="1"/>
    </xf>
    <xf numFmtId="10" fontId="21" fillId="0" borderId="47" xfId="5" applyNumberFormat="1" applyFont="1" applyFill="1" applyBorder="1" applyAlignment="1">
      <alignment horizontal="center" vertical="center" wrapText="1"/>
    </xf>
    <xf numFmtId="10" fontId="21" fillId="0" borderId="47" xfId="5" applyNumberFormat="1" applyFont="1" applyFill="1" applyBorder="1" applyAlignment="1">
      <alignment horizontal="right" vertical="center" wrapText="1" indent="1"/>
    </xf>
    <xf numFmtId="0" fontId="10" fillId="0" borderId="48" xfId="0" applyFont="1" applyFill="1" applyBorder="1" applyAlignment="1">
      <alignment horizontal="center" vertical="center"/>
    </xf>
    <xf numFmtId="0" fontId="15" fillId="0" borderId="47" xfId="4" applyFont="1" applyFill="1" applyBorder="1" applyAlignment="1">
      <alignment vertical="center" wrapText="1"/>
    </xf>
    <xf numFmtId="14" fontId="15" fillId="0" borderId="47" xfId="4" applyNumberFormat="1" applyFont="1" applyFill="1" applyBorder="1" applyAlignment="1">
      <alignment horizontal="center" vertical="center" wrapText="1"/>
    </xf>
    <xf numFmtId="10" fontId="15" fillId="0" borderId="47" xfId="5" applyNumberFormat="1" applyFont="1" applyFill="1" applyBorder="1" applyAlignment="1">
      <alignment horizontal="right" vertical="center" wrapText="1" indent="1"/>
    </xf>
    <xf numFmtId="10" fontId="15" fillId="0" borderId="47" xfId="8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4" fillId="0" borderId="49" xfId="6" applyFont="1" applyFill="1" applyBorder="1" applyAlignment="1">
      <alignment wrapText="1"/>
    </xf>
    <xf numFmtId="10" fontId="20" fillId="0" borderId="46" xfId="0" applyNumberFormat="1" applyFont="1" applyBorder="1" applyAlignment="1">
      <alignment horizontal="right" vertical="center" indent="1"/>
    </xf>
    <xf numFmtId="0" fontId="20" fillId="0" borderId="50" xfId="0" applyFont="1" applyBorder="1" applyAlignment="1">
      <alignment horizontal="left" vertical="center" wrapText="1"/>
    </xf>
    <xf numFmtId="0" fontId="21" fillId="0" borderId="10" xfId="4" applyFont="1" applyFill="1" applyBorder="1" applyAlignment="1">
      <alignment vertical="center" wrapText="1"/>
    </xf>
    <xf numFmtId="10" fontId="21" fillId="0" borderId="12" xfId="5" applyNumberFormat="1" applyFont="1" applyFill="1" applyBorder="1" applyAlignment="1">
      <alignment horizontal="right" vertical="center" indent="1"/>
    </xf>
    <xf numFmtId="10" fontId="20" fillId="0" borderId="52" xfId="0" applyNumberFormat="1" applyFont="1" applyBorder="1" applyAlignment="1">
      <alignment horizontal="right" vertical="center" indent="1"/>
    </xf>
    <xf numFmtId="0" fontId="21" fillId="0" borderId="5" xfId="4" applyFont="1" applyFill="1" applyBorder="1" applyAlignment="1">
      <alignment vertical="center" wrapText="1"/>
    </xf>
    <xf numFmtId="10" fontId="21" fillId="0" borderId="20" xfId="5" applyNumberFormat="1" applyFont="1" applyFill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7" applyFont="1" applyFill="1" applyBorder="1" applyAlignment="1">
      <alignment horizontal="center" vertical="center" wrapText="1"/>
    </xf>
    <xf numFmtId="0" fontId="21" fillId="0" borderId="53" xfId="7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6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</cellXfs>
  <cellStyles count="12">
    <cellStyle name="Відсотковий" xfId="10" builtinId="5"/>
    <cellStyle name="Гиперссылка" xfId="1" xr:uid="{0C630FB4-71A4-42BF-87B9-FF0881357A0A}"/>
    <cellStyle name="Звичайний" xfId="0" builtinId="0"/>
    <cellStyle name="Обычный_Nastya_Otkrit" xfId="2" xr:uid="{C1C03D25-D8EA-4E56-AD8F-5354893A0962}"/>
    <cellStyle name="Обычный_Відкр_1" xfId="3" xr:uid="{C9015AC2-D806-4831-A0B9-F6538482C654}"/>
    <cellStyle name="Обычный_Відкр_2" xfId="4" xr:uid="{A6F050E1-D8CB-4509-A44F-F92A985E35CA}"/>
    <cellStyle name="Обычный_З_2_28.10" xfId="5" xr:uid="{DE6A7034-6045-4CCF-A893-EFB224E6AA93}"/>
    <cellStyle name="Обычный_Інтерв_3" xfId="6" xr:uid="{58EBD8B6-3122-4E96-9E96-E0AA4CEEC7A8}"/>
    <cellStyle name="Обычный_Лист2" xfId="7" xr:uid="{113B5EF4-D63D-46E7-B3CE-4949D5899AAE}"/>
    <cellStyle name="Обычный_Лист5" xfId="8" xr:uid="{671FA393-218F-4556-BCB2-4A57AEDB2218}"/>
    <cellStyle name="Открывавшаяся гиперссылка" xfId="9" xr:uid="{5BF75693-11AC-42C8-8446-43EF0CF8C037}"/>
    <cellStyle name="Процентный 2" xfId="11" xr:uid="{1F958ACE-F492-4926-A7FD-FA82D3FE77B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5064489049048322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534678952850098E-2"/>
          <c:y val="0.29119820370899729"/>
          <c:w val="0.94735272168436879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3168891316110987E-3"/>
                  <c:y val="8.481077715558615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5-4D5B-9D18-E847A763B61C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905-4D5B-9D18-E847A763B61C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905-4D5B-9D18-E847A763B61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6.8949925201926554E-3</c:v>
                </c:pt>
                <c:pt idx="1">
                  <c:v>0.11982945493148844</c:v>
                </c:pt>
                <c:pt idx="2">
                  <c:v>4.1346257670627162E-2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05-4D5B-9D18-E847A763B61C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4195177091463957E-3"/>
                  <c:y val="2.154287443352231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5-4D5B-9D18-E847A763B61C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905-4D5B-9D18-E847A763B61C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905-4D5B-9D18-E847A763B61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-8.6684924414415221E-4</c:v>
                </c:pt>
                <c:pt idx="1">
                  <c:v>8.2578556335777265E-4</c:v>
                </c:pt>
                <c:pt idx="2">
                  <c:v>-7.046089574107961E-2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05-4D5B-9D18-E847A763B61C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868209043085168E-3"/>
                  <c:y val="-1.20450448254204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5-4D5B-9D18-E847A763B61C}"/>
                </c:ext>
              </c:extLst>
            </c:dLbl>
            <c:dLbl>
              <c:idx val="1"/>
              <c:layout>
                <c:manualLayout>
                  <c:x val="1.8105123870142403E-3"/>
                  <c:y val="-2.93648698514556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05-4D5B-9D18-E847A763B61C}"/>
                </c:ext>
              </c:extLst>
            </c:dLbl>
            <c:dLbl>
              <c:idx val="2"/>
              <c:layout>
                <c:manualLayout>
                  <c:x val="2.0937006847878692E-3"/>
                  <c:y val="-1.64708549274766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05-4D5B-9D18-E847A763B61C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905-4D5B-9D18-E847A763B61C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905-4D5B-9D18-E847A763B61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-3.7720009008264904E-3</c:v>
                </c:pt>
                <c:pt idx="1">
                  <c:v>1.5781159337889889E-2</c:v>
                </c:pt>
                <c:pt idx="2">
                  <c:v>6.5902762950862045E-2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905-4D5B-9D18-E847A763B61C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8689133957985058E-3"/>
                  <c:y val="-3.446684101752084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5-4D5B-9D18-E847A763B61C}"/>
                </c:ext>
              </c:extLst>
            </c:dLbl>
            <c:dLbl>
              <c:idx val="1"/>
              <c:layout>
                <c:manualLayout>
                  <c:x val="3.0049600115591435E-3"/>
                  <c:y val="-8.484367990406416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05-4D5B-9D18-E847A763B61C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4905-4D5B-9D18-E847A763B61C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4905-4D5B-9D18-E847A763B61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-1.8155503491245062E-3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5-4D5B-9D18-E847A763B61C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4905-4D5B-9D18-E847A763B61C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905-4D5B-9D18-E847A763B61C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905-4D5B-9D18-E847A763B61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5.9182886573745652E-4</c:v>
                </c:pt>
                <c:pt idx="1">
                  <c:v>3.5427833003756251E-2</c:v>
                </c:pt>
                <c:pt idx="2">
                  <c:v>4.7449054356167177E-2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05-4D5B-9D18-E847A763B6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1460606463"/>
        <c:axId val="1"/>
      </c:barChart>
      <c:catAx>
        <c:axId val="146060646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2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46060646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5160094016725844E-2"/>
          <c:y val="0.85826838987915"/>
          <c:w val="0.63893205982658774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3550594233476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516687157221916"/>
          <c:y val="0.17615772503519703"/>
          <c:w val="0.61376763520544786"/>
          <c:h val="0.596226146272974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B1-4DC5-B9D5-67FC737A0E53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B1-4DC5-B9D5-67FC737A0E5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B1-4DC5-B9D5-67FC737A0E5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9B1-4DC5-B9D5-67FC737A0E5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9B1-4DC5-B9D5-67FC737A0E53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B1-4DC5-B9D5-67FC737A0E53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B1-4DC5-B9D5-67FC737A0E53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B1-4DC5-B9D5-67FC737A0E53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9B1-4DC5-B9D5-67FC737A0E53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9B1-4DC5-B9D5-67FC737A0E53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9B1-4DC5-B9D5-67FC737A0E53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9B1-4DC5-B9D5-67FC737A0E5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CAC 40 (Франція)</c:v>
                </c:pt>
                <c:pt idx="1">
                  <c:v>HANG SENG (Гонг-Конг)</c:v>
                </c:pt>
                <c:pt idx="2">
                  <c:v>FTSE 100  (Великобританія)*</c:v>
                </c:pt>
                <c:pt idx="3">
                  <c:v>WIG20 (Польща)</c:v>
                </c:pt>
                <c:pt idx="4">
                  <c:v>ПФТС</c:v>
                </c:pt>
                <c:pt idx="5">
                  <c:v>DJI (США)</c:v>
                </c:pt>
                <c:pt idx="6">
                  <c:v>DAX (ФРН)</c:v>
                </c:pt>
                <c:pt idx="7">
                  <c:v>S&amp;P 500 (США)</c:v>
                </c:pt>
                <c:pt idx="8">
                  <c:v>NIKKEI 225 (Японія)</c:v>
                </c:pt>
                <c:pt idx="9">
                  <c:v>SSE COMPOSITE (Китай)</c:v>
                </c:pt>
                <c:pt idx="10">
                  <c:v>Перспектива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-2.0581364194019902E-2</c:v>
                </c:pt>
                <c:pt idx="1">
                  <c:v>-1.2263743107342906E-2</c:v>
                </c:pt>
                <c:pt idx="2">
                  <c:v>-4.0292416762895966E-3</c:v>
                </c:pt>
                <c:pt idx="3">
                  <c:v>0</c:v>
                </c:pt>
                <c:pt idx="4">
                  <c:v>8.2578556335777265E-4</c:v>
                </c:pt>
                <c:pt idx="5">
                  <c:v>1.3353712477634172E-2</c:v>
                </c:pt>
                <c:pt idx="6">
                  <c:v>2.4537208282414902E-2</c:v>
                </c:pt>
                <c:pt idx="7">
                  <c:v>2.6225279449699102E-2</c:v>
                </c:pt>
                <c:pt idx="8">
                  <c:v>3.0295972686997574E-2</c:v>
                </c:pt>
                <c:pt idx="9">
                  <c:v>4.0195602594813584E-2</c:v>
                </c:pt>
                <c:pt idx="10">
                  <c:v>0.11982945493148844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B1-4DC5-B9D5-67FC737A0E53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CAC 40 (Франція)</c:v>
                </c:pt>
                <c:pt idx="1">
                  <c:v>HANG SENG (Гонг-Конг)</c:v>
                </c:pt>
                <c:pt idx="2">
                  <c:v>FTSE 100  (Великобританія)*</c:v>
                </c:pt>
                <c:pt idx="3">
                  <c:v>WIG20 (Польща)</c:v>
                </c:pt>
                <c:pt idx="4">
                  <c:v>ПФТС</c:v>
                </c:pt>
                <c:pt idx="5">
                  <c:v>DJI (США)</c:v>
                </c:pt>
                <c:pt idx="6">
                  <c:v>DAX (ФРН)</c:v>
                </c:pt>
                <c:pt idx="7">
                  <c:v>S&amp;P 500 (США)</c:v>
                </c:pt>
                <c:pt idx="8">
                  <c:v>NIKKEI 225 (Японія)</c:v>
                </c:pt>
                <c:pt idx="9">
                  <c:v>SSE COMPOSITE (Китай)</c:v>
                </c:pt>
                <c:pt idx="10">
                  <c:v>Перспектива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2.2700779188907338E-2</c:v>
                </c:pt>
                <c:pt idx="1">
                  <c:v>-2.4794639519885031E-3</c:v>
                </c:pt>
                <c:pt idx="2">
                  <c:v>8.9904927613282393E-2</c:v>
                </c:pt>
                <c:pt idx="3">
                  <c:v>0.26347196311580956</c:v>
                </c:pt>
                <c:pt idx="4">
                  <c:v>-7.046089574107961E-2</c:v>
                </c:pt>
                <c:pt idx="5">
                  <c:v>0.10658051082229281</c:v>
                </c:pt>
                <c:pt idx="6">
                  <c:v>7.2179273438051972E-2</c:v>
                </c:pt>
                <c:pt idx="7">
                  <c:v>0.12280184062522825</c:v>
                </c:pt>
                <c:pt idx="8">
                  <c:v>0.31729469593249648</c:v>
                </c:pt>
                <c:pt idx="9">
                  <c:v>4.3992703157598179E-3</c:v>
                </c:pt>
                <c:pt idx="10">
                  <c:v>4.1346257670627162E-2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9B1-4DC5-B9D5-67FC737A0E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1667311503"/>
        <c:axId val="1"/>
      </c:barChart>
      <c:catAx>
        <c:axId val="1667311503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8000000000000003"/>
          <c:min val="-0.08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6731150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039794200035704"/>
          <c:y val="0.87536838748259449"/>
          <c:w val="0.58430678871558628"/>
          <c:h val="6.5042852320688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9837331355495"/>
          <c:y val="0.32018616703374503"/>
          <c:w val="0.34049313190016267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A9-41AD-9051-E4898793925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1A9-41AD-9051-E4898793925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1A9-41AD-9051-E4898793925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A9-41AD-9051-E4898793925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1A9-41AD-9051-E4898793925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A9-41AD-9051-E4898793925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1A9-41AD-9051-E4898793925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A9-41AD-9051-E4898793925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1A9-41AD-9051-E4898793925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A9-41AD-9051-E4898793925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1A9-41AD-9051-E48987939250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5738063513713083"/>
                  <c:y val="0.3004486635864593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A9-41AD-9051-E4898793925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636369735605668"/>
                  <c:y val="0.1535139157011106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9-41AD-9051-E4898793925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058565702987666"/>
                  <c:y val="0.186409754779920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9-41AD-9051-E4898793925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873666399800033"/>
                  <c:y val="0.4561556352261573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9-41AD-9051-E4898793925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913727076844912"/>
                  <c:y val="0.7259015156723945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9-41AD-9051-E4898793925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0591691188532892"/>
                  <c:y val="0.8048515294615372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9-41AD-9051-E4898793925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7802780785766094"/>
                  <c:y val="0.8092376413387117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9-41AD-9051-E4898793925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7694918665677747"/>
                  <c:y val="0.8004654175843626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A9-41AD-9051-E4898793925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4343608312329689"/>
                  <c:y val="0.6425653900060773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A9-41AD-9051-E4898793925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3.4853627674819802E-2"/>
                  <c:y val="0.453962579287570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9-41AD-9051-E4898793925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4209555898195766"/>
                  <c:y val="0.399136180822887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A9-41AD-9051-E4898793925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УНIВЕР.УА/Тарас Шевченко: Фонд Заощаджень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7098226.4700999856</c:v>
                </c:pt>
                <c:pt idx="1">
                  <c:v>94132692.049999997</c:v>
                </c:pt>
                <c:pt idx="2">
                  <c:v>49634011.609999999</c:v>
                </c:pt>
                <c:pt idx="3">
                  <c:v>39567096</c:v>
                </c:pt>
                <c:pt idx="4">
                  <c:v>15550401.25</c:v>
                </c:pt>
                <c:pt idx="5">
                  <c:v>12232371.689999999</c:v>
                </c:pt>
                <c:pt idx="6">
                  <c:v>11097995.220000001</c:v>
                </c:pt>
                <c:pt idx="7">
                  <c:v>7930984.5700000003</c:v>
                </c:pt>
                <c:pt idx="8">
                  <c:v>7412615.7199999997</c:v>
                </c:pt>
                <c:pt idx="9">
                  <c:v>5580522.4900000002</c:v>
                </c:pt>
                <c:pt idx="10">
                  <c:v>3261727.85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A9-41AD-9051-E489879392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A9-41AD-9051-E48987939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1A9-41AD-9051-E4898793925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A9-41AD-9051-E4898793925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1A9-41AD-9051-E4898793925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A9-41AD-9051-E4898793925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1A9-41AD-9051-E4898793925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A9-41AD-9051-E4898793925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61A9-41AD-9051-E4898793925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A9-41AD-9051-E4898793925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61A9-41AD-9051-E4898793925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61A9-41AD-9051-E4898793925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УНIВЕР.УА/Тарас Шевченко: Фонд Заощаджень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2.8001043052270632E-2</c:v>
                </c:pt>
                <c:pt idx="1">
                  <c:v>0.37133410350051221</c:v>
                </c:pt>
                <c:pt idx="2">
                  <c:v>0.1957959642176553</c:v>
                </c:pt>
                <c:pt idx="3">
                  <c:v>0.1560840532795397</c:v>
                </c:pt>
                <c:pt idx="4">
                  <c:v>6.1343133628589286E-2</c:v>
                </c:pt>
                <c:pt idx="5">
                  <c:v>4.8254189657919118E-2</c:v>
                </c:pt>
                <c:pt idx="6">
                  <c:v>4.3779307867692817E-2</c:v>
                </c:pt>
                <c:pt idx="7">
                  <c:v>3.1286102426700393E-2</c:v>
                </c:pt>
                <c:pt idx="8">
                  <c:v>2.9241243961427785E-2</c:v>
                </c:pt>
                <c:pt idx="9">
                  <c:v>2.2014013099592389E-2</c:v>
                </c:pt>
                <c:pt idx="10">
                  <c:v>1.286684530810041E-2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1A9-41AD-9051-E4898793925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1730955289344E-2"/>
          <c:y val="0.38399560432839297"/>
          <c:w val="0.894963951906841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81D-4536-BB53-F9032893C30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81D-4536-BB53-F9032893C30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81D-4536-BB53-F9032893C30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81D-4536-BB53-F9032893C30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81D-4536-BB53-F9032893C30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81D-4536-BB53-F9032893C30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81D-4536-BB53-F9032893C30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81D-4536-BB53-F9032893C3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296999600790744"/>
                  <c:y val="0.607821919150825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D-4536-BB53-F9032893C30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81D-4536-BB53-F9032893C30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81D-4536-BB53-F9032893C30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81D-4536-BB53-F9032893C30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81D-4536-BB53-F9032893C30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81D-4536-BB53-F9032893C30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81D-4536-BB53-F9032893C30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81D-4536-BB53-F9032893C304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81D-4536-BB53-F9032893C304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81D-4536-BB53-F9032893C304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81D-4536-BB53-F9032893C304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81D-4536-BB53-F9032893C304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81D-4536-BB53-F9032893C30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ВЧА'!$B$56:$B$66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КІНТО-Класичний</c:v>
                </c:pt>
                <c:pt idx="2">
                  <c:v>ОТП Фонд Акцій</c:v>
                </c:pt>
                <c:pt idx="3">
                  <c:v>УНІВЕР.УА/Ярослав Мудрий: Фонд Акцiй</c:v>
                </c:pt>
                <c:pt idx="4">
                  <c:v>Альтус-Депозит</c:v>
                </c:pt>
                <c:pt idx="5">
                  <c:v>ТАСК Ресурс</c:v>
                </c:pt>
                <c:pt idx="6">
                  <c:v>Софіївський</c:v>
                </c:pt>
                <c:pt idx="7">
                  <c:v>КІНТО-Казначейський</c:v>
                </c:pt>
                <c:pt idx="8">
                  <c:v>ВСІ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1774.5122999999971</c:v>
                </c:pt>
                <c:pt idx="1">
                  <c:v>356.67003000000113</c:v>
                </c:pt>
                <c:pt idx="2">
                  <c:v>1219.2754499999994</c:v>
                </c:pt>
                <c:pt idx="3">
                  <c:v>120.99491000000016</c:v>
                </c:pt>
                <c:pt idx="4">
                  <c:v>47.318859999999404</c:v>
                </c:pt>
                <c:pt idx="5">
                  <c:v>2.4001199999999954</c:v>
                </c:pt>
                <c:pt idx="6">
                  <c:v>-36.589309999999585</c:v>
                </c:pt>
                <c:pt idx="7">
                  <c:v>538.3587899999992</c:v>
                </c:pt>
                <c:pt idx="8">
                  <c:v>-758.28700000000003</c:v>
                </c:pt>
                <c:pt idx="9">
                  <c:v>-954.26413000001025</c:v>
                </c:pt>
                <c:pt idx="10">
                  <c:v>153.15671000000111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81D-4536-BB53-F9032893C304}"/>
            </c:ext>
          </c:extLst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9194042504229118E-2"/>
                  <c:y val="0.4004232237649017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1D-4536-BB53-F9032893C30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158514956322041"/>
                  <c:y val="0.4784544160883185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1D-4536-BB53-F9032893C3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548802005448679"/>
                  <c:y val="0.521576917109154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1D-4536-BB53-F9032893C30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712324539734057"/>
                  <c:y val="0.480507868517882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1D-4536-BB53-F9032893C30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49082559178169"/>
                  <c:y val="0.480507868517882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81D-4536-BB53-F9032893C30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1428750236042"/>
                  <c:y val="0.480507868517882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81D-4536-BB53-F9032893C30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522598598066399"/>
                  <c:y val="0.4764009636587548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1D-4536-BB53-F9032893C30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459356617510522"/>
                  <c:y val="0.4784544160883185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1D-4536-BB53-F9032893C3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244938293727124"/>
                  <c:y val="0.609875371580388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81D-4536-BB53-F9032893C30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106108141557487"/>
                  <c:y val="0.694066921192496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81D-4536-BB53-F9032893C30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433278462637919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81D-4536-BB53-F9032893C30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1D-4536-BB53-F9032893C30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1D-4536-BB53-F9032893C30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1D-4536-BB53-F9032893C304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1D-4536-BB53-F9032893C304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1D-4536-BB53-F9032893C30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1D-4536-BB53-F9032893C30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1D-4536-BB53-F9032893C30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1D-4536-BB53-F9032893C304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1D-4536-BB53-F9032893C304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81D-4536-BB53-F9032893C304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81D-4536-BB53-F9032893C30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ВЧА'!$B$56:$B$66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КІНТО-Класичний</c:v>
                </c:pt>
                <c:pt idx="2">
                  <c:v>ОТП Фонд Акцій</c:v>
                </c:pt>
                <c:pt idx="3">
                  <c:v>УНІВЕР.УА/Ярослав Мудрий: Фонд Акцiй</c:v>
                </c:pt>
                <c:pt idx="4">
                  <c:v>Альтус-Депозит</c:v>
                </c:pt>
                <c:pt idx="5">
                  <c:v>ТАСК Ресурс</c:v>
                </c:pt>
                <c:pt idx="6">
                  <c:v>Софіївський</c:v>
                </c:pt>
                <c:pt idx="7">
                  <c:v>КІНТО-Казначейський</c:v>
                </c:pt>
                <c:pt idx="8">
                  <c:v>ВСІ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994.51144559067109</c:v>
                </c:pt>
                <c:pt idx="1">
                  <c:v>10.795227323536224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-11.471581137957752</c:v>
                </c:pt>
                <c:pt idx="7">
                  <c:v>-19.660742756305684</c:v>
                </c:pt>
                <c:pt idx="8">
                  <c:v>-758.22904415967378</c:v>
                </c:pt>
                <c:pt idx="9">
                  <c:v>-2023.6023948786235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81D-4536-BB53-F9032893C3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1648354351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6517591020103073E-2"/>
                  <c:y val="0.37372834218057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81D-4536-BB53-F9032893C30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19322249436445"/>
                  <c:y val="0.414797390771846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81D-4536-BB53-F9032893C3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263803088014868"/>
                  <c:y val="0.496935487954390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81D-4536-BB53-F9032893C30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595855734548955"/>
                  <c:y val="0.52157691710915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81D-4536-BB53-F9032893C30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305849239151813"/>
                  <c:y val="0.51747001225002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81D-4536-BB53-F9032893C30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469371773437191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81D-4536-BB53-F9032893C30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632894307722569"/>
                  <c:y val="0.579073585136934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81D-4536-BB53-F9032893C30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023181356849201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81D-4536-BB53-F9032893C3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808763033065814"/>
                  <c:y val="0.663265134749042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81D-4536-BB53-F9032893C30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21109224123676"/>
                  <c:y val="0.53389763168653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81D-4536-BB53-F9032893C304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C81D-4536-BB53-F9032893C30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81D-4536-BB53-F9032893C30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81D-4536-BB53-F9032893C30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C81D-4536-BB53-F9032893C30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C81D-4536-BB53-F9032893C30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C81D-4536-BB53-F9032893C30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81D-4536-BB53-F9032893C30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81D-4536-BB53-F9032893C30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81D-4536-BB53-F9032893C304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C81D-4536-BB53-F9032893C304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C81D-4536-BB53-F9032893C304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C81D-4536-BB53-F9032893C30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ВЧА'!$B$56:$B$65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КІНТО-Класичний</c:v>
                </c:pt>
                <c:pt idx="2">
                  <c:v>ОТП Фонд Акцій</c:v>
                </c:pt>
                <c:pt idx="3">
                  <c:v>УНІВЕР.УА/Ярослав Мудрий: Фонд Акцiй</c:v>
                </c:pt>
                <c:pt idx="4">
                  <c:v>Альтус-Депозит</c:v>
                </c:pt>
                <c:pt idx="5">
                  <c:v>ТАСК Ресурс</c:v>
                </c:pt>
                <c:pt idx="6">
                  <c:v>Софіївський</c:v>
                </c:pt>
                <c:pt idx="7">
                  <c:v>КІНТО-Казначейський</c:v>
                </c:pt>
                <c:pt idx="8">
                  <c:v>ВСІ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3.7077535820129688E-2</c:v>
                </c:pt>
                <c:pt idx="1">
                  <c:v>9.096305923146317E-3</c:v>
                </c:pt>
                <c:pt idx="2">
                  <c:v>0.11071141334183052</c:v>
                </c:pt>
                <c:pt idx="3">
                  <c:v>1.1022584183565552E-2</c:v>
                </c:pt>
                <c:pt idx="4">
                  <c:v>6.4245692874895744E-3</c:v>
                </c:pt>
                <c:pt idx="5">
                  <c:v>2.3346868974355494E-3</c:v>
                </c:pt>
                <c:pt idx="6">
                  <c:v>-1.2133643001414895E-2</c:v>
                </c:pt>
                <c:pt idx="7">
                  <c:v>3.5861795051171153E-2</c:v>
                </c:pt>
                <c:pt idx="8">
                  <c:v>-0.2956665969955618</c:v>
                </c:pt>
                <c:pt idx="9">
                  <c:v>-1.0035699619972947E-2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C81D-4536-BB53-F9032893C3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4835435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2000"/>
          <c:min val="-2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4835435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8171613753488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47034878434029"/>
          <c:y val="1.8576434877243045E-2"/>
          <c:w val="0.80472004713322554"/>
          <c:h val="0.94533413041970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125-41A8-B142-C3E48AE06204}"/>
              </c:ext>
            </c:extLst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125-41A8-B142-C3E48AE06204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125-41A8-B142-C3E48AE06204}"/>
              </c:ext>
            </c:extLst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125-41A8-B142-C3E48AE06204}"/>
              </c:ext>
            </c:extLst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125-41A8-B142-C3E48AE06204}"/>
              </c:ext>
            </c:extLst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125-41A8-B142-C3E48AE06204}"/>
              </c:ext>
            </c:extLst>
          </c:dPt>
          <c:dPt>
            <c:idx val="2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125-41A8-B142-C3E48AE06204}"/>
              </c:ext>
            </c:extLst>
          </c:dPt>
          <c:cat>
            <c:strRef>
              <c:f>'В_діаграма(дох)'!$A$2:$A$22</c:f>
              <c:strCache>
                <c:ptCount val="21"/>
                <c:pt idx="0">
                  <c:v>Софіївський</c:v>
                </c:pt>
                <c:pt idx="1">
                  <c:v>ВСІ</c:v>
                </c:pt>
                <c:pt idx="2">
                  <c:v>КІНТО-Еквіті</c:v>
                </c:pt>
                <c:pt idx="3">
                  <c:v>ТАСК Ресурс</c:v>
                </c:pt>
                <c:pt idx="4">
                  <c:v>Надбання</c:v>
                </c:pt>
                <c:pt idx="5">
                  <c:v>Альтус-Депозит</c:v>
                </c:pt>
                <c:pt idx="6">
                  <c:v>Альтус-Збалансований</c:v>
                </c:pt>
                <c:pt idx="7">
                  <c:v>КІНТО-Класичний</c:v>
                </c:pt>
                <c:pt idx="8">
                  <c:v>УНІВЕР.УА/Ярослав Мудрий: Фонд Акцiй</c:v>
                </c:pt>
                <c:pt idx="9">
                  <c:v>ОТП Класичний</c:v>
                </c:pt>
                <c:pt idx="10">
                  <c:v>УНIВЕР.УА/Тарас Шевченко: Фонд Заощаджень</c:v>
                </c:pt>
                <c:pt idx="11">
                  <c:v>УНIВЕР.УА/Михайло Грушевський: Фонд Державних Паперiв</c:v>
                </c:pt>
                <c:pt idx="12">
                  <c:v>КІНТО-Казначейський</c:v>
                </c:pt>
                <c:pt idx="13">
                  <c:v>ОТП Фонд Акцій</c:v>
                </c:pt>
                <c:pt idx="14">
                  <c:v>Середня доходність фондів</c:v>
                </c:pt>
                <c:pt idx="15">
                  <c:v>ПФТС</c:v>
                </c:pt>
                <c:pt idx="16">
                  <c:v>Перспектива</c:v>
                </c:pt>
                <c:pt idx="17">
                  <c:v>Депозити у євро</c:v>
                </c:pt>
                <c:pt idx="18">
                  <c:v>Депозити у дол. США</c:v>
                </c:pt>
                <c:pt idx="19">
                  <c:v>Депозити у грн.</c:v>
                </c:pt>
                <c:pt idx="20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'В_діаграма(дох)'!$B$2:$B$22</c:f>
              <c:numCache>
                <c:formatCode>0.00%</c:formatCode>
                <c:ptCount val="21"/>
                <c:pt idx="0">
                  <c:v>-8.2687385555282322E-3</c:v>
                </c:pt>
                <c:pt idx="1">
                  <c:v>-4.4226682815040608E-4</c:v>
                </c:pt>
                <c:pt idx="2">
                  <c:v>9.7753417497226103E-4</c:v>
                </c:pt>
                <c:pt idx="3">
                  <c:v>2.3346043070966438E-3</c:v>
                </c:pt>
                <c:pt idx="4">
                  <c:v>4.2262288399355086E-3</c:v>
                </c:pt>
                <c:pt idx="5">
                  <c:v>6.4255359721050453E-3</c:v>
                </c:pt>
                <c:pt idx="6">
                  <c:v>8.1557313731388525E-3</c:v>
                </c:pt>
                <c:pt idx="7">
                  <c:v>8.8199134542501501E-3</c:v>
                </c:pt>
                <c:pt idx="8">
                  <c:v>1.1022601483221761E-2</c:v>
                </c:pt>
                <c:pt idx="9">
                  <c:v>1.1422834585248287E-2</c:v>
                </c:pt>
                <c:pt idx="10">
                  <c:v>1.2695527897932379E-2</c:v>
                </c:pt>
                <c:pt idx="11">
                  <c:v>1.6326097514458571E-2</c:v>
                </c:pt>
                <c:pt idx="12">
                  <c:v>3.7192779621825434E-2</c:v>
                </c:pt>
                <c:pt idx="13">
                  <c:v>0.11004784688995217</c:v>
                </c:pt>
                <c:pt idx="14">
                  <c:v>1.5781159337889889E-2</c:v>
                </c:pt>
                <c:pt idx="15">
                  <c:v>0.11982945493148844</c:v>
                </c:pt>
                <c:pt idx="16">
                  <c:v>8.2578556335777265E-4</c:v>
                </c:pt>
                <c:pt idx="17">
                  <c:v>1.2328452107719157E-2</c:v>
                </c:pt>
                <c:pt idx="18">
                  <c:v>-2.1327661739505288E-3</c:v>
                </c:pt>
                <c:pt idx="19">
                  <c:v>1.1185479452054796E-2</c:v>
                </c:pt>
                <c:pt idx="20">
                  <c:v>0.12264474125415248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25-41A8-B142-C3E48AE06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8351103"/>
        <c:axId val="1"/>
      </c:barChart>
      <c:catAx>
        <c:axId val="164835110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48351103"/>
        <c:crosses val="autoZero"/>
        <c:crossBetween val="between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600684513879372E-2"/>
          <c:y val="0.34134477816150738"/>
          <c:w val="0.9432298904393992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C67-4D48-BF3D-86F29A6459DB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C67-4D48-BF3D-86F29A6459D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322038330218567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7-4D48-BF3D-86F29A6459DB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C67-4D48-BF3D-86F29A6459D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1881145549977"/>
                  <c:y val="0.48268285036900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7-4D48-BF3D-86F29A6459DB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C67-4D48-BF3D-86F29A6459D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7-4D48-BF3D-86F29A6459DB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C67-4D48-BF3D-86F29A6459DB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C67-4D48-BF3D-86F29A6459DB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C67-4D48-BF3D-86F29A6459DB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C67-4D48-BF3D-86F29A6459DB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C67-4D48-BF3D-86F29A6459DB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C67-4D48-BF3D-86F29A6459DB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C67-4D48-BF3D-86F29A6459DB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C67-4D48-BF3D-86F29A6459D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ВЧА'!$B$35:$B$35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ВЧА'!$C$35:$C$35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C67-4D48-BF3D-86F29A6459DB}"/>
            </c:ext>
          </c:extLst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442073823530833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67-4D48-BF3D-86F29A6459D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7041490719115076"/>
                  <c:y val="0.229341022827262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67-4D48-BF3D-86F29A6459D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02319741480093"/>
                  <c:y val="0.221340754589102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67-4D48-BF3D-86F29A6459D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362388192868024"/>
                  <c:y val="0.296009924811932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67-4D48-BF3D-86F29A6459DB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CC67-4D48-BF3D-86F29A6459D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474682582130846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67-4D48-BF3D-86F29A6459D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67-4D48-BF3D-86F29A6459D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67-4D48-BF3D-86F29A6459D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67-4D48-BF3D-86F29A6459D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67-4D48-BF3D-86F29A6459D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67-4D48-BF3D-86F29A6459D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67-4D48-BF3D-86F29A6459DB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C67-4D48-BF3D-86F29A6459DB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C67-4D48-BF3D-86F29A6459DB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C67-4D48-BF3D-86F29A6459DB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C67-4D48-BF3D-86F29A6459DB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ВЧА'!$B$35:$B$35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ВЧА'!$E$35:$E$35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C67-4D48-BF3D-86F29A6459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670375839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60157184668596"/>
                  <c:y val="0.256008583621130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C67-4D48-BF3D-86F29A6459D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28137156299533"/>
                  <c:y val="0.216007242430328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C67-4D48-BF3D-86F29A6459D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682208191070116"/>
                  <c:y val="0.245341559303583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C67-4D48-BF3D-86F29A6459D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2289318641006"/>
                  <c:y val="0.25334182754174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67-4D48-BF3D-86F29A6459D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0.41601394838433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C67-4D48-BF3D-86F29A6459D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429347728781270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67-4D48-BF3D-86F29A6459D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67-4D48-BF3D-86F29A6459D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67-4D48-BF3D-86F29A6459D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67-4D48-BF3D-86F29A6459D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67-4D48-BF3D-86F29A6459D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67-4D48-BF3D-86F29A6459D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67-4D48-BF3D-86F29A6459DB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CC67-4D48-BF3D-86F29A6459DB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CC67-4D48-BF3D-86F29A6459DB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CC67-4D48-BF3D-86F29A6459D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ВЧА'!$D$35:$D$35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CC67-4D48-BF3D-86F29A6459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7037583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037583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0.0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  <c:majorUnit val="0.0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12035239788604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289504703807860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523502374433306"/>
          <c:y val="0.1270479950169188"/>
          <c:w val="0.7695667358405871"/>
          <c:h val="0.828956719961876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71-44C5-96A9-D31155C4271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471-44C5-96A9-D31155C4271A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471-44C5-96A9-D31155C4271A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71-44C5-96A9-D31155C4271A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471-44C5-96A9-D31155C4271A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471-44C5-96A9-D31155C4271A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71-44C5-96A9-D31155C4271A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71-44C5-96A9-D31155C4271A}"/>
              </c:ext>
            </c:extLst>
          </c:dPt>
          <c:dPt>
            <c:idx val="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471-44C5-96A9-D31155C4271A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н.д.</c:v>
                </c:pt>
                <c:pt idx="1">
                  <c:v>Середня доходність фондів</c:v>
                </c:pt>
                <c:pt idx="2">
                  <c:v>ПФТС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0.11982945493148844</c:v>
                </c:pt>
                <c:pt idx="3">
                  <c:v>8.2578556335777265E-4</c:v>
                </c:pt>
                <c:pt idx="4">
                  <c:v>1.2328452107719157E-2</c:v>
                </c:pt>
                <c:pt idx="5">
                  <c:v>-2.1327661739505288E-3</c:v>
                </c:pt>
                <c:pt idx="6">
                  <c:v>1.1185479452054796E-2</c:v>
                </c:pt>
                <c:pt idx="7">
                  <c:v>0.12264474125415248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71-44C5-96A9-D31155C42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60606927"/>
        <c:axId val="1"/>
      </c:barChart>
      <c:catAx>
        <c:axId val="14606069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460606927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222956731385718E-2"/>
          <c:y val="0.37871060282132496"/>
          <c:w val="0.91039268093159775"/>
          <c:h val="0.408297368666740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ВЧА'!$C$37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9638663968649626E-2"/>
                  <c:y val="0.322495747715034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72-480A-A9AB-E6E83986FF08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E72-480A-A9AB-E6E83986FF0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219936108834964"/>
                  <c:y val="0.63611546567644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72-480A-A9AB-E6E83986FF0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988031377270983"/>
                  <c:y val="0.633156789091902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72-480A-A9AB-E6E83986FF08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E72-480A-A9AB-E6E83986FF0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131112412272747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72-480A-A9AB-E6E83986FF0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12205054462049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72-480A-A9AB-E6E83986FF0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035463848102843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72-480A-A9AB-E6E83986FF0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72-480A-A9AB-E6E83986FF0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2-480A-A9AB-E6E83986FF0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72-480A-A9AB-E6E83986FF0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72-480A-A9AB-E6E83986FF0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2-480A-A9AB-E6E83986FF0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72-480A-A9AB-E6E83986FF08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E72-480A-A9AB-E6E83986FF0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72-480A-A9AB-E6E83986FF0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ВЧА'!$B$38:$B$42</c:f>
              <c:strCache>
                <c:ptCount val="5"/>
                <c:pt idx="0">
                  <c:v>ІНЖУР REIT</c:v>
                </c:pt>
                <c:pt idx="1">
                  <c:v>ЗЕМЕЛЬНИЙ ІНВЕСТИЦІЙНИЙ ФОНД ҐРУНТОВНО</c:v>
                </c:pt>
                <c:pt idx="2">
                  <c:v>КІНТО-Голд</c:v>
                </c:pt>
                <c:pt idx="3">
                  <c:v>Індекс Української Біржі</c:v>
                </c:pt>
                <c:pt idx="4">
                  <c:v>ІНЖУР ЕНЕРДЖІ</c:v>
                </c:pt>
              </c:strCache>
            </c:strRef>
          </c:cat>
          <c:val>
            <c:numRef>
              <c:f>'3_динаміка ВЧА'!$C$38:$C$42</c:f>
              <c:numCache>
                <c:formatCode>#,##0.00</c:formatCode>
                <c:ptCount val="5"/>
                <c:pt idx="0">
                  <c:v>446600.05334000016</c:v>
                </c:pt>
                <c:pt idx="1">
                  <c:v>1465.3440400000063</c:v>
                </c:pt>
                <c:pt idx="2">
                  <c:v>1072.32734</c:v>
                </c:pt>
                <c:pt idx="3">
                  <c:v>-5.89896999999974</c:v>
                </c:pt>
                <c:pt idx="4">
                  <c:v>-3094.0234800000189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E72-480A-A9AB-E6E83986FF08}"/>
            </c:ext>
          </c:extLst>
        </c:ser>
        <c:ser>
          <c:idx val="0"/>
          <c:order val="1"/>
          <c:tx>
            <c:strRef>
              <c:f>'3_динаміка ВЧА'!$E$37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DE72-480A-A9AB-E6E83986FF08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E72-480A-A9AB-E6E83986FF08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DE72-480A-A9AB-E6E83986FF08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DE72-480A-A9AB-E6E83986FF08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DE72-480A-A9AB-E6E83986FF08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DE72-480A-A9AB-E6E83986FF08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DE72-480A-A9AB-E6E83986FF08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E72-480A-A9AB-E6E83986FF0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72-480A-A9AB-E6E83986FF0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72-480A-A9AB-E6E83986FF08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DE72-480A-A9AB-E6E83986FF08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DE72-480A-A9AB-E6E83986FF08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DE72-480A-A9AB-E6E83986FF08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E72-480A-A9AB-E6E83986FF08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DE72-480A-A9AB-E6E83986FF08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E72-480A-A9AB-E6E83986FF0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72-480A-A9AB-E6E83986FF0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ВЧА'!$B$38:$B$42</c:f>
              <c:strCache>
                <c:ptCount val="5"/>
                <c:pt idx="0">
                  <c:v>ІНЖУР REIT</c:v>
                </c:pt>
                <c:pt idx="1">
                  <c:v>ЗЕМЕЛЬНИЙ ІНВЕСТИЦІЙНИЙ ФОНД ҐРУНТОВНО</c:v>
                </c:pt>
                <c:pt idx="2">
                  <c:v>КІНТО-Голд</c:v>
                </c:pt>
                <c:pt idx="3">
                  <c:v>Індекс Української Біржі</c:v>
                </c:pt>
                <c:pt idx="4">
                  <c:v>ІНЖУР ЕНЕРДЖІ</c:v>
                </c:pt>
              </c:strCache>
            </c:strRef>
          </c:cat>
          <c:val>
            <c:numRef>
              <c:f>'3_динаміка ВЧА'!$E$38:$E$42</c:f>
              <c:numCache>
                <c:formatCode>#,##0.00</c:formatCode>
                <c:ptCount val="5"/>
                <c:pt idx="0">
                  <c:v>133091.37853195294</c:v>
                </c:pt>
                <c:pt idx="1">
                  <c:v>1180.0556826272291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E72-480A-A9AB-E6E83986FF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553536975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ВЧА'!$D$37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426222482454551"/>
                  <c:y val="0.420132075004907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E72-480A-A9AB-E6E83986FF0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494015688635491"/>
                  <c:y val="0.5591898744783625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E72-480A-A9AB-E6E83986FF0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12205054462049"/>
                  <c:y val="0.491140313033905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E72-480A-A9AB-E6E83986FF08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DE72-480A-A9AB-E6E83986FF08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DE72-480A-A9AB-E6E83986FF08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DE72-480A-A9AB-E6E83986FF08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DE72-480A-A9AB-E6E83986FF0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141649085977010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E72-480A-A9AB-E6E83986FF0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E72-480A-A9AB-E6E83986FF0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72-480A-A9AB-E6E83986FF0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E72-480A-A9AB-E6E83986FF0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72-480A-A9AB-E6E83986FF0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72-480A-A9AB-E6E83986FF0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72-480A-A9AB-E6E83986FF08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72-480A-A9AB-E6E83986FF08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72-480A-A9AB-E6E83986FF0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72-480A-A9AB-E6E83986FF0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ВЧА'!$D$38:$D$42</c:f>
              <c:numCache>
                <c:formatCode>0.00%</c:formatCode>
                <c:ptCount val="5"/>
                <c:pt idx="0">
                  <c:v>7.2878500933378651E-2</c:v>
                </c:pt>
                <c:pt idx="1">
                  <c:v>3.561724041879779E-2</c:v>
                </c:pt>
                <c:pt idx="2">
                  <c:v>0.12441217716734766</c:v>
                </c:pt>
                <c:pt idx="3">
                  <c:v>-1.3972614497979755E-3</c:v>
                </c:pt>
                <c:pt idx="4">
                  <c:v>-2.6590638802619173E-3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DE72-480A-A9AB-E6E83986FF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53536975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535369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74851815559312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8.60858572383846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83646715233991"/>
          <c:y val="0.16930218590215651"/>
          <c:w val="0.81221330056125651"/>
          <c:h val="0.78051177229468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85E-491A-A80D-23CE7F5B3D0D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85E-491A-A80D-23CE7F5B3D0D}"/>
              </c:ext>
            </c:extLst>
          </c:dPt>
          <c:dPt>
            <c:idx val="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85E-491A-A80D-23CE7F5B3D0D}"/>
              </c:ext>
            </c:extLst>
          </c:dPt>
          <c:dPt>
            <c:idx val="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85E-491A-A80D-23CE7F5B3D0D}"/>
              </c:ext>
            </c:extLst>
          </c:dPt>
          <c:dPt>
            <c:idx val="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85E-491A-A80D-23CE7F5B3D0D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85E-491A-A80D-23CE7F5B3D0D}"/>
              </c:ext>
            </c:extLst>
          </c:dPt>
          <c:dPt>
            <c:idx val="1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85E-491A-A80D-23CE7F5B3D0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85E-491A-A80D-23CE7F5B3D0D}"/>
              </c:ext>
            </c:extLst>
          </c:dPt>
          <c:cat>
            <c:strRef>
              <c:f>'З_діаграма(дох)'!$A$2:$A$13</c:f>
              <c:strCache>
                <c:ptCount val="12"/>
                <c:pt idx="0">
                  <c:v>ІНЖУР ЕНЕРДЖІ</c:v>
                </c:pt>
                <c:pt idx="1">
                  <c:v>Індекс Української Біржі</c:v>
                </c:pt>
                <c:pt idx="2">
                  <c:v>ЗЕМЕЛЬНИЙ ІНВЕСТИЦІЙНИЙ ФОНД ҐРУНТОВНО</c:v>
                </c:pt>
                <c:pt idx="3">
                  <c:v>ІНЖУР REIT</c:v>
                </c:pt>
                <c:pt idx="4">
                  <c:v>КІНТО-Голд</c:v>
                </c:pt>
                <c:pt idx="5">
                  <c:v>Середня доходність фондів</c:v>
                </c:pt>
                <c:pt idx="6">
                  <c:v>ПФТС</c:v>
                </c:pt>
                <c:pt idx="7">
                  <c:v>Перспектива</c:v>
                </c:pt>
                <c:pt idx="8">
                  <c:v>Депозити у євро</c:v>
                </c:pt>
                <c:pt idx="9">
                  <c:v>Депозити у дол. США</c:v>
                </c:pt>
                <c:pt idx="10">
                  <c:v>Депозити у грн.</c:v>
                </c:pt>
                <c:pt idx="11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'З_діаграма(дох)'!$B$2:$B$13</c:f>
              <c:numCache>
                <c:formatCode>0.00%</c:formatCode>
                <c:ptCount val="12"/>
                <c:pt idx="0">
                  <c:v>-2.6590704048031766E-3</c:v>
                </c:pt>
                <c:pt idx="1">
                  <c:v>-1.3955624008011869E-3</c:v>
                </c:pt>
                <c:pt idx="2">
                  <c:v>6.8403979820286231E-3</c:v>
                </c:pt>
                <c:pt idx="3">
                  <c:v>4.9940654700963094E-2</c:v>
                </c:pt>
                <c:pt idx="4">
                  <c:v>0.12441274514139389</c:v>
                </c:pt>
                <c:pt idx="5">
                  <c:v>3.5427833003756251E-2</c:v>
                </c:pt>
                <c:pt idx="6">
                  <c:v>0.11982945493148844</c:v>
                </c:pt>
                <c:pt idx="7">
                  <c:v>8.2578556335777265E-4</c:v>
                </c:pt>
                <c:pt idx="8">
                  <c:v>1.2328452107719157E-2</c:v>
                </c:pt>
                <c:pt idx="9">
                  <c:v>-2.1327661739505288E-3</c:v>
                </c:pt>
                <c:pt idx="10">
                  <c:v>1.1185479452054796E-2</c:v>
                </c:pt>
                <c:pt idx="11">
                  <c:v>0.12264474125415248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5E-491A-A80D-23CE7F5B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70370271"/>
        <c:axId val="1"/>
      </c:barChart>
      <c:catAx>
        <c:axId val="16703702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7037027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B776A0EA-C861-9CD0-9CDB-0035011B3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06EFAA25-AD54-3291-EE1A-ECCFA812A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31</xdr:row>
      <xdr:rowOff>104775</xdr:rowOff>
    </xdr:from>
    <xdr:to>
      <xdr:col>4</xdr:col>
      <xdr:colOff>533400</xdr:colOff>
      <xdr:row>55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AB383034-A6FF-D814-9289-00E46FC3E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5E0E47C2-34E7-57BE-13D4-8AFE628C2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19</xdr:col>
      <xdr:colOff>409575</xdr:colOff>
      <xdr:row>54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F85B8B54-5FB3-9600-3015-0D614A0AE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0.50941</cdr:x>
      <cdr:y>0.50099</cdr:y>
    </cdr:from>
    <cdr:to>
      <cdr:x>0.52774</cdr:x>
      <cdr:y>0.52474</cdr:y>
    </cdr:to>
    <cdr:sp macro="" textlink="">
      <cdr:nvSpPr>
        <cdr:cNvPr id="77825" name="Text Box 1">
          <a:extLst xmlns:a="http://schemas.openxmlformats.org/drawingml/2006/main">
            <a:ext uri="{FF2B5EF4-FFF2-40B4-BE49-F238E27FC236}">
              <a16:creationId xmlns:a16="http://schemas.microsoft.com/office/drawing/2014/main" id="{E3FD2F83-2AF7-825E-1A7A-5BE2264B6E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5555" y="4631944"/>
          <a:ext cx="186080" cy="219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uk-UA" sz="1175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ч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8596FCAC-AB6E-A23A-D038-77DF4980D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0</xdr:rowOff>
    </xdr:from>
    <xdr:to>
      <xdr:col>18</xdr:col>
      <xdr:colOff>266700</xdr:colOff>
      <xdr:row>46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AA8E6DEA-842F-6372-9DA6-000BD2E4D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123825</xdr:rowOff>
    </xdr:from>
    <xdr:to>
      <xdr:col>9</xdr:col>
      <xdr:colOff>295275</xdr:colOff>
      <xdr:row>31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4E9EA165-A537-4D56-E77B-AB1C31B1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40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918F522E-51BC-2C7B-1E83-C6D978701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DD79-FE16-460C-B02C-B2681D01E364}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30.140625" style="3" bestFit="1" customWidth="1"/>
    <col min="2" max="6" width="16.7109375" customWidth="1"/>
  </cols>
  <sheetData>
    <row r="1" spans="1:14" ht="16.5" thickBot="1" x14ac:dyDescent="0.25">
      <c r="A1" s="71" t="s">
        <v>82</v>
      </c>
      <c r="B1" s="71"/>
      <c r="C1" s="71"/>
      <c r="D1" s="72"/>
      <c r="E1" s="72"/>
      <c r="F1" s="72"/>
    </row>
    <row r="2" spans="1:14" ht="15.75" thickBot="1" x14ac:dyDescent="0.25">
      <c r="A2" s="25" t="s">
        <v>49</v>
      </c>
      <c r="B2" s="25" t="s">
        <v>0</v>
      </c>
      <c r="C2" s="25" t="s">
        <v>108</v>
      </c>
      <c r="D2" s="25" t="s">
        <v>1</v>
      </c>
      <c r="E2" s="25" t="s">
        <v>2</v>
      </c>
      <c r="F2" s="25" t="s">
        <v>3</v>
      </c>
      <c r="G2" s="2"/>
      <c r="I2" s="1"/>
    </row>
    <row r="3" spans="1:14" ht="14.25" x14ac:dyDescent="0.2">
      <c r="A3" s="85" t="s">
        <v>106</v>
      </c>
      <c r="B3" s="86">
        <v>6.8949925201926554E-3</v>
      </c>
      <c r="C3" s="86">
        <v>-8.6684924414415221E-4</v>
      </c>
      <c r="D3" s="86">
        <v>-3.7720009008264904E-3</v>
      </c>
      <c r="E3" s="86">
        <v>-1.8155503491245062E-3</v>
      </c>
      <c r="F3" s="86">
        <v>5.9182886573745652E-4</v>
      </c>
      <c r="G3" s="58"/>
      <c r="H3" s="58"/>
      <c r="I3" s="2"/>
      <c r="J3" s="2"/>
      <c r="K3" s="2"/>
      <c r="L3" s="2"/>
    </row>
    <row r="4" spans="1:14" ht="14.25" x14ac:dyDescent="0.2">
      <c r="A4" s="85" t="s">
        <v>107</v>
      </c>
      <c r="B4" s="86">
        <v>0.11982945493148844</v>
      </c>
      <c r="C4" s="86">
        <v>8.2578556335777265E-4</v>
      </c>
      <c r="D4" s="86">
        <v>1.5781159337889889E-2</v>
      </c>
      <c r="E4" s="86" t="s">
        <v>18</v>
      </c>
      <c r="F4" s="86">
        <v>3.5427833003756251E-2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121</v>
      </c>
      <c r="B5" s="77">
        <v>4.1346257670627162E-2</v>
      </c>
      <c r="C5" s="77">
        <v>-7.046089574107961E-2</v>
      </c>
      <c r="D5" s="77">
        <v>6.5902762950862045E-2</v>
      </c>
      <c r="E5" s="77" t="s">
        <v>18</v>
      </c>
      <c r="F5" s="77">
        <v>4.7449054356167177E-2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72</v>
      </c>
      <c r="B26" s="18" t="s">
        <v>77</v>
      </c>
      <c r="C26" s="18" t="s">
        <v>60</v>
      </c>
      <c r="D26" s="74"/>
      <c r="E26" s="70"/>
      <c r="F26" s="70"/>
    </row>
    <row r="27" spans="1:6" ht="14.25" x14ac:dyDescent="0.2">
      <c r="A27" s="27" t="s">
        <v>4</v>
      </c>
      <c r="B27" s="28">
        <v>-2.0581364194019902E-2</v>
      </c>
      <c r="C27" s="65">
        <v>2.2700779188907338E-2</v>
      </c>
      <c r="D27" s="74"/>
      <c r="E27" s="70"/>
      <c r="F27" s="70"/>
    </row>
    <row r="28" spans="1:6" ht="14.25" x14ac:dyDescent="0.2">
      <c r="A28" s="27" t="s">
        <v>5</v>
      </c>
      <c r="B28" s="28">
        <v>-1.2263743107342906E-2</v>
      </c>
      <c r="C28" s="65">
        <v>-2.4794639519885031E-3</v>
      </c>
      <c r="D28" s="74"/>
      <c r="E28" s="70"/>
      <c r="F28" s="70"/>
    </row>
    <row r="29" spans="1:6" ht="14.25" x14ac:dyDescent="0.2">
      <c r="A29" s="27" t="s">
        <v>125</v>
      </c>
      <c r="B29" s="28">
        <v>-4.0292416762895966E-3</v>
      </c>
      <c r="C29" s="65">
        <v>8.9904927613282393E-2</v>
      </c>
      <c r="D29" s="74"/>
      <c r="E29" s="70"/>
      <c r="F29" s="70"/>
    </row>
    <row r="30" spans="1:6" ht="14.25" x14ac:dyDescent="0.2">
      <c r="A30" s="27" t="s">
        <v>110</v>
      </c>
      <c r="B30" s="28">
        <v>0</v>
      </c>
      <c r="C30" s="65">
        <v>0.26347196311580956</v>
      </c>
      <c r="D30" s="74"/>
      <c r="E30" s="70"/>
      <c r="F30" s="70"/>
    </row>
    <row r="31" spans="1:6" ht="14.25" x14ac:dyDescent="0.2">
      <c r="A31" s="27" t="s">
        <v>122</v>
      </c>
      <c r="B31" s="28">
        <v>8.2578556335777265E-4</v>
      </c>
      <c r="C31" s="65">
        <v>-7.046089574107961E-2</v>
      </c>
      <c r="D31" s="74"/>
      <c r="E31" s="70"/>
      <c r="F31" s="70"/>
    </row>
    <row r="32" spans="1:6" ht="14.25" x14ac:dyDescent="0.2">
      <c r="A32" s="27" t="s">
        <v>104</v>
      </c>
      <c r="B32" s="28">
        <v>1.3353712477634172E-2</v>
      </c>
      <c r="C32" s="65">
        <v>0.10658051082229281</v>
      </c>
      <c r="D32" s="74"/>
      <c r="E32" s="70"/>
      <c r="F32" s="70"/>
    </row>
    <row r="33" spans="1:6" ht="14.25" x14ac:dyDescent="0.2">
      <c r="A33" s="27" t="s">
        <v>7</v>
      </c>
      <c r="B33" s="28">
        <v>2.4537208282414902E-2</v>
      </c>
      <c r="C33" s="65">
        <v>7.2179273438051972E-2</v>
      </c>
      <c r="D33" s="74"/>
      <c r="E33" s="70"/>
      <c r="F33" s="70"/>
    </row>
    <row r="34" spans="1:6" ht="14.25" x14ac:dyDescent="0.2">
      <c r="A34" s="27" t="s">
        <v>105</v>
      </c>
      <c r="B34" s="28">
        <v>2.6225279449699102E-2</v>
      </c>
      <c r="C34" s="65">
        <v>0.12280184062522825</v>
      </c>
      <c r="D34" s="74"/>
      <c r="E34" s="70"/>
      <c r="F34" s="70"/>
    </row>
    <row r="35" spans="1:6" ht="14.25" x14ac:dyDescent="0.2">
      <c r="A35" s="27" t="s">
        <v>6</v>
      </c>
      <c r="B35" s="28">
        <v>3.0295972686997574E-2</v>
      </c>
      <c r="C35" s="65">
        <v>0.31729469593249648</v>
      </c>
      <c r="D35" s="74"/>
      <c r="E35" s="70"/>
      <c r="F35" s="70"/>
    </row>
    <row r="36" spans="1:6" ht="14.25" x14ac:dyDescent="0.2">
      <c r="A36" s="27" t="s">
        <v>109</v>
      </c>
      <c r="B36" s="28">
        <v>4.0195602594813584E-2</v>
      </c>
      <c r="C36" s="65">
        <v>4.3992703157598179E-3</v>
      </c>
      <c r="D36" s="74"/>
      <c r="E36" s="70"/>
      <c r="F36" s="70"/>
    </row>
    <row r="37" spans="1:6" ht="15" thickBot="1" x14ac:dyDescent="0.25">
      <c r="A37" s="75" t="s">
        <v>108</v>
      </c>
      <c r="B37" s="76">
        <v>0.11982945493148844</v>
      </c>
      <c r="C37" s="77">
        <v>4.1346257670627162E-2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3" t="s">
        <v>126</v>
      </c>
      <c r="B39" s="70"/>
      <c r="C39" s="70"/>
      <c r="D39" s="74"/>
      <c r="E39" s="70"/>
      <c r="F39" s="70"/>
    </row>
  </sheetData>
  <autoFilter ref="A26:C26" xr:uid="{D57058F9-6FA6-44CC-86B8-7E6B2D49DA35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9170-5533-42EC-93FA-F6F3CDE93142}">
  <sheetPr>
    <tabColor indexed="43"/>
    <pageSetUpPr fitToPage="1"/>
  </sheetPr>
  <dimension ref="A1:K9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53.85546875" style="29" bestFit="1" customWidth="1"/>
    <col min="3" max="4" width="12.7109375" style="3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25.140625" style="29" customWidth="1"/>
    <col min="10" max="10" width="22.85546875" style="29" bestFit="1" customWidth="1"/>
    <col min="11" max="11" width="35.85546875" style="29" customWidth="1"/>
    <col min="12" max="16384" width="9.140625" style="29"/>
  </cols>
  <sheetData>
    <row r="1" spans="1:11" ht="16.5" thickBot="1" x14ac:dyDescent="0.25">
      <c r="A1" s="173" t="s">
        <v>99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1" ht="30.75" thickBot="1" x14ac:dyDescent="0.25">
      <c r="A2" s="15" t="s">
        <v>33</v>
      </c>
      <c r="B2" s="48" t="s">
        <v>20</v>
      </c>
      <c r="C2" s="18" t="s">
        <v>30</v>
      </c>
      <c r="D2" s="18" t="s">
        <v>31</v>
      </c>
      <c r="E2" s="17" t="s">
        <v>34</v>
      </c>
      <c r="F2" s="17" t="s">
        <v>55</v>
      </c>
      <c r="G2" s="17" t="s">
        <v>56</v>
      </c>
      <c r="H2" s="18" t="s">
        <v>57</v>
      </c>
      <c r="I2" s="18" t="s">
        <v>11</v>
      </c>
      <c r="J2" s="18" t="s">
        <v>12</v>
      </c>
    </row>
    <row r="3" spans="1:11" ht="14.25" customHeight="1" x14ac:dyDescent="0.2">
      <c r="A3" s="21">
        <v>1</v>
      </c>
      <c r="B3" s="81" t="s">
        <v>123</v>
      </c>
      <c r="C3" s="108" t="s">
        <v>32</v>
      </c>
      <c r="D3" s="109" t="s">
        <v>112</v>
      </c>
      <c r="E3" s="82">
        <v>6574608281.0100002</v>
      </c>
      <c r="F3" s="83">
        <v>567346561</v>
      </c>
      <c r="G3" s="82">
        <v>11.5883</v>
      </c>
      <c r="H3" s="52">
        <v>10</v>
      </c>
      <c r="I3" s="81" t="s">
        <v>113</v>
      </c>
      <c r="J3" s="84" t="s">
        <v>124</v>
      </c>
      <c r="K3" s="49"/>
    </row>
    <row r="4" spans="1:11" ht="14.25" customHeight="1" x14ac:dyDescent="0.2">
      <c r="A4" s="21">
        <v>2</v>
      </c>
      <c r="B4" s="81" t="s">
        <v>111</v>
      </c>
      <c r="C4" s="108" t="s">
        <v>32</v>
      </c>
      <c r="D4" s="109" t="s">
        <v>112</v>
      </c>
      <c r="E4" s="82">
        <v>1160482189.55</v>
      </c>
      <c r="F4" s="83">
        <v>176283</v>
      </c>
      <c r="G4" s="82">
        <v>6583.0635000000002</v>
      </c>
      <c r="H4" s="52">
        <v>4000</v>
      </c>
      <c r="I4" s="81" t="s">
        <v>113</v>
      </c>
      <c r="J4" s="84" t="s">
        <v>114</v>
      </c>
      <c r="K4" s="49"/>
    </row>
    <row r="5" spans="1:11" ht="14.25" customHeight="1" x14ac:dyDescent="0.2">
      <c r="A5" s="21">
        <v>3</v>
      </c>
      <c r="B5" s="81" t="s">
        <v>115</v>
      </c>
      <c r="C5" s="108" t="s">
        <v>32</v>
      </c>
      <c r="D5" s="109" t="s">
        <v>112</v>
      </c>
      <c r="E5" s="82">
        <v>42606769.450000003</v>
      </c>
      <c r="F5" s="83">
        <v>32605</v>
      </c>
      <c r="G5" s="82">
        <v>1306.7556999999999</v>
      </c>
      <c r="H5" s="52">
        <v>1000</v>
      </c>
      <c r="I5" s="81" t="s">
        <v>116</v>
      </c>
      <c r="J5" s="84" t="s">
        <v>117</v>
      </c>
      <c r="K5" s="49"/>
    </row>
    <row r="6" spans="1:11" ht="14.25" customHeight="1" x14ac:dyDescent="0.2">
      <c r="A6" s="21">
        <v>4</v>
      </c>
      <c r="B6" s="81" t="s">
        <v>103</v>
      </c>
      <c r="C6" s="108" t="s">
        <v>32</v>
      </c>
      <c r="D6" s="109" t="s">
        <v>118</v>
      </c>
      <c r="E6" s="82">
        <v>9691478.3300000001</v>
      </c>
      <c r="F6" s="83">
        <v>181502</v>
      </c>
      <c r="G6" s="82">
        <v>53.396000000000001</v>
      </c>
      <c r="H6" s="52">
        <v>10</v>
      </c>
      <c r="I6" s="81" t="s">
        <v>119</v>
      </c>
      <c r="J6" s="84" t="s">
        <v>120</v>
      </c>
      <c r="K6" s="49"/>
    </row>
    <row r="7" spans="1:11" ht="14.25" customHeight="1" x14ac:dyDescent="0.2">
      <c r="A7" s="21">
        <v>5</v>
      </c>
      <c r="B7" s="81" t="s">
        <v>71</v>
      </c>
      <c r="C7" s="108" t="s">
        <v>32</v>
      </c>
      <c r="D7" s="109" t="s">
        <v>112</v>
      </c>
      <c r="E7" s="82">
        <v>4215909.34</v>
      </c>
      <c r="F7" s="83">
        <v>152637</v>
      </c>
      <c r="G7" s="82">
        <v>27.6205</v>
      </c>
      <c r="H7" s="52">
        <v>100</v>
      </c>
      <c r="I7" s="81" t="s">
        <v>119</v>
      </c>
      <c r="J7" s="84" t="s">
        <v>120</v>
      </c>
      <c r="K7" s="49"/>
    </row>
    <row r="8" spans="1:11" ht="15.75" thickBot="1" x14ac:dyDescent="0.25">
      <c r="A8" s="174" t="s">
        <v>41</v>
      </c>
      <c r="B8" s="175"/>
      <c r="C8" s="110" t="s">
        <v>42</v>
      </c>
      <c r="D8" s="110" t="s">
        <v>42</v>
      </c>
      <c r="E8" s="96">
        <f>SUM(E3:E7)</f>
        <v>7791604627.6800003</v>
      </c>
      <c r="F8" s="97">
        <f>SUM(F3:F7)</f>
        <v>567889588</v>
      </c>
      <c r="G8" s="110" t="s">
        <v>42</v>
      </c>
      <c r="H8" s="110" t="s">
        <v>42</v>
      </c>
      <c r="I8" s="110" t="s">
        <v>42</v>
      </c>
      <c r="J8" s="110" t="s">
        <v>42</v>
      </c>
    </row>
    <row r="9" spans="1:11" ht="15" thickBot="1" x14ac:dyDescent="0.25">
      <c r="A9" s="191"/>
      <c r="B9" s="191"/>
      <c r="C9" s="191"/>
      <c r="D9" s="191"/>
      <c r="E9" s="191"/>
      <c r="F9" s="191"/>
      <c r="G9" s="191"/>
      <c r="H9" s="191"/>
      <c r="I9" s="154"/>
      <c r="J9" s="154"/>
    </row>
  </sheetData>
  <mergeCells count="3">
    <mergeCell ref="A1:J1"/>
    <mergeCell ref="A8:B8"/>
    <mergeCell ref="A9:H9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5CEC-E67A-45C4-8B21-F5D5945BDA3B}">
  <sheetPr>
    <tabColor indexed="43"/>
    <pageSetUpPr fitToPage="1"/>
  </sheetPr>
  <dimension ref="A1:K15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189" t="s">
        <v>100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s="22" customFormat="1" ht="15.75" customHeight="1" thickBot="1" x14ac:dyDescent="0.25">
      <c r="A2" s="180" t="s">
        <v>33</v>
      </c>
      <c r="B2" s="100"/>
      <c r="C2" s="101"/>
      <c r="D2" s="102"/>
      <c r="E2" s="182" t="s">
        <v>59</v>
      </c>
      <c r="F2" s="182"/>
      <c r="G2" s="182"/>
      <c r="H2" s="182"/>
      <c r="I2" s="182"/>
      <c r="J2" s="182"/>
      <c r="K2" s="182"/>
    </row>
    <row r="3" spans="1:11" s="22" customFormat="1" ht="60.75" thickBot="1" x14ac:dyDescent="0.25">
      <c r="A3" s="181"/>
      <c r="B3" s="103" t="s">
        <v>20</v>
      </c>
      <c r="C3" s="26" t="s">
        <v>8</v>
      </c>
      <c r="D3" s="26" t="s">
        <v>9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s="22" customFormat="1" collapsed="1" x14ac:dyDescent="0.2">
      <c r="A4" s="21">
        <v>1</v>
      </c>
      <c r="B4" s="27" t="s">
        <v>71</v>
      </c>
      <c r="C4" s="104">
        <v>40555</v>
      </c>
      <c r="D4" s="104">
        <v>40626</v>
      </c>
      <c r="E4" s="98">
        <v>-1.3955624008011869E-3</v>
      </c>
      <c r="F4" s="98">
        <v>-2.9888136070431726E-3</v>
      </c>
      <c r="G4" s="98">
        <v>-3.2694479829381562E-3</v>
      </c>
      <c r="H4" s="98">
        <v>3.8352950906568761E-2</v>
      </c>
      <c r="I4" s="98">
        <v>-1.4296369521539121E-2</v>
      </c>
      <c r="J4" s="105">
        <v>-0.72379499999999997</v>
      </c>
      <c r="K4" s="118">
        <v>-8.5224764865123648E-2</v>
      </c>
    </row>
    <row r="5" spans="1:11" s="22" customFormat="1" x14ac:dyDescent="0.2">
      <c r="A5" s="155">
        <v>2</v>
      </c>
      <c r="B5" s="160" t="s">
        <v>103</v>
      </c>
      <c r="C5" s="161">
        <v>41848</v>
      </c>
      <c r="D5" s="161">
        <v>42032</v>
      </c>
      <c r="E5" s="162">
        <v>0.12441274514139389</v>
      </c>
      <c r="F5" s="162">
        <v>0.13031329381879764</v>
      </c>
      <c r="G5" s="162">
        <v>1.9955569393692141E-2</v>
      </c>
      <c r="H5" s="162">
        <v>0.42614854957305814</v>
      </c>
      <c r="I5" s="162">
        <v>8.3458968526608723E-2</v>
      </c>
      <c r="J5" s="163">
        <v>4.3395999999999999</v>
      </c>
      <c r="K5" s="164">
        <v>0.17134858532172337</v>
      </c>
    </row>
    <row r="6" spans="1:11" s="22" customFormat="1" x14ac:dyDescent="0.2">
      <c r="A6" s="155">
        <v>3</v>
      </c>
      <c r="B6" s="160" t="s">
        <v>115</v>
      </c>
      <c r="C6" s="161">
        <v>45198</v>
      </c>
      <c r="D6" s="161">
        <v>45449</v>
      </c>
      <c r="E6" s="162">
        <v>6.8403979820286231E-3</v>
      </c>
      <c r="F6" s="162">
        <v>1.2238445853012481E-2</v>
      </c>
      <c r="G6" s="162">
        <v>4.041373692054151E-2</v>
      </c>
      <c r="H6" s="162">
        <v>0.18287155152694523</v>
      </c>
      <c r="I6" s="162">
        <v>9.2086849877048849E-3</v>
      </c>
      <c r="J6" s="163">
        <v>0.30675569999999985</v>
      </c>
      <c r="K6" s="164">
        <v>0.24295805951238103</v>
      </c>
    </row>
    <row r="7" spans="1:11" s="22" customFormat="1" x14ac:dyDescent="0.2">
      <c r="A7" s="155">
        <v>4</v>
      </c>
      <c r="B7" s="160" t="s">
        <v>111</v>
      </c>
      <c r="C7" s="161">
        <v>45471</v>
      </c>
      <c r="D7" s="161">
        <v>45513</v>
      </c>
      <c r="E7" s="162">
        <v>-2.6590704048031766E-3</v>
      </c>
      <c r="F7" s="162">
        <v>-5.9097288666457581E-3</v>
      </c>
      <c r="G7" s="162">
        <v>1.8336579717164625E-2</v>
      </c>
      <c r="H7" s="162">
        <v>7.9735915839473037E-2</v>
      </c>
      <c r="I7" s="162">
        <v>5.1429415922618071E-2</v>
      </c>
      <c r="J7" s="163">
        <v>0.64576587500000016</v>
      </c>
      <c r="K7" s="164">
        <v>0.60371855538568098</v>
      </c>
    </row>
    <row r="8" spans="1:11" s="22" customFormat="1" x14ac:dyDescent="0.2">
      <c r="A8" s="155">
        <v>5</v>
      </c>
      <c r="B8" s="160" t="s">
        <v>123</v>
      </c>
      <c r="C8" s="161">
        <v>45797</v>
      </c>
      <c r="D8" s="161">
        <v>45849</v>
      </c>
      <c r="E8" s="162">
        <v>4.9940654700963094E-2</v>
      </c>
      <c r="F8" s="162">
        <v>4.4555615648098179E-2</v>
      </c>
      <c r="G8" s="162">
        <v>7.6479331165815179E-2</v>
      </c>
      <c r="H8" s="162">
        <v>0.15998998998998992</v>
      </c>
      <c r="I8" s="162">
        <v>0.10744457186544332</v>
      </c>
      <c r="J8" s="163">
        <v>0.15883000000000003</v>
      </c>
      <c r="K8" s="164">
        <v>1.9983453984925368</v>
      </c>
    </row>
    <row r="9" spans="1:11" s="22" customFormat="1" ht="15.75" collapsed="1" thickBot="1" x14ac:dyDescent="0.25">
      <c r="A9" s="155"/>
      <c r="B9" s="156" t="s">
        <v>91</v>
      </c>
      <c r="C9" s="157" t="s">
        <v>42</v>
      </c>
      <c r="D9" s="157" t="s">
        <v>42</v>
      </c>
      <c r="E9" s="158">
        <f>AVERAGE(E4:E8)</f>
        <v>3.5427833003756251E-2</v>
      </c>
      <c r="F9" s="158">
        <f>AVERAGE(F4:F8)</f>
        <v>3.5641762569243875E-2</v>
      </c>
      <c r="G9" s="158">
        <f>AVERAGE(G4:G8)</f>
        <v>3.038315384285506E-2</v>
      </c>
      <c r="H9" s="158">
        <f>AVERAGE(H4:H8)</f>
        <v>0.17741979156720702</v>
      </c>
      <c r="I9" s="158">
        <f>AVERAGE(I4:I8)</f>
        <v>4.7449054356167177E-2</v>
      </c>
      <c r="J9" s="157" t="s">
        <v>42</v>
      </c>
      <c r="K9" s="158">
        <f>AVERAGE(K4:K8)</f>
        <v>0.5862291667694397</v>
      </c>
    </row>
    <row r="10" spans="1:11" s="22" customFormat="1" hidden="1" x14ac:dyDescent="0.2">
      <c r="A10" s="194" t="s">
        <v>80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</row>
    <row r="11" spans="1:11" s="22" customFormat="1" ht="15" hidden="1" thickBot="1" x14ac:dyDescent="0.25">
      <c r="A11" s="193" t="s">
        <v>81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</row>
    <row r="12" spans="1:11" s="22" customFormat="1" ht="15.75" hidden="1" customHeight="1" x14ac:dyDescent="0.2">
      <c r="C12" s="64"/>
      <c r="D12" s="64"/>
    </row>
    <row r="13" spans="1:11" ht="15" thickBot="1" x14ac:dyDescent="0.25">
      <c r="A13" s="192"/>
      <c r="B13" s="192"/>
      <c r="C13" s="192"/>
      <c r="D13" s="192"/>
      <c r="E13" s="192"/>
      <c r="F13" s="192"/>
      <c r="G13" s="192"/>
      <c r="H13" s="192"/>
      <c r="I13" s="159"/>
      <c r="J13" s="159"/>
      <c r="K13" s="159"/>
    </row>
    <row r="14" spans="1:11" x14ac:dyDescent="0.2">
      <c r="B14" s="29"/>
      <c r="C14" s="106"/>
      <c r="E14" s="106"/>
    </row>
    <row r="15" spans="1:11" x14ac:dyDescent="0.2">
      <c r="E15" s="106"/>
      <c r="F15" s="106"/>
    </row>
  </sheetData>
  <mergeCells count="6">
    <mergeCell ref="A13:H13"/>
    <mergeCell ref="A11:K11"/>
    <mergeCell ref="A1:J1"/>
    <mergeCell ref="A2:A3"/>
    <mergeCell ref="E2:K2"/>
    <mergeCell ref="A10:K10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C8D2-177F-4875-95C5-434C8ACAC717}">
  <sheetPr>
    <tabColor indexed="43"/>
  </sheetPr>
  <dimension ref="A1:H119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85" t="s">
        <v>101</v>
      </c>
      <c r="B1" s="185"/>
      <c r="C1" s="185"/>
      <c r="D1" s="185"/>
      <c r="E1" s="185"/>
      <c r="F1" s="185"/>
      <c r="G1" s="185"/>
    </row>
    <row r="2" spans="1:8" s="29" customFormat="1" ht="15.75" customHeight="1" thickBot="1" x14ac:dyDescent="0.25">
      <c r="A2" s="198" t="s">
        <v>33</v>
      </c>
      <c r="B2" s="88"/>
      <c r="C2" s="186" t="s">
        <v>21</v>
      </c>
      <c r="D2" s="195"/>
      <c r="E2" s="196" t="s">
        <v>58</v>
      </c>
      <c r="F2" s="197"/>
      <c r="G2" s="89"/>
    </row>
    <row r="3" spans="1:8" s="29" customFormat="1" ht="45.75" thickBot="1" x14ac:dyDescent="0.25">
      <c r="A3" s="181"/>
      <c r="B3" s="35" t="s">
        <v>20</v>
      </c>
      <c r="C3" s="35" t="s">
        <v>44</v>
      </c>
      <c r="D3" s="35" t="s">
        <v>23</v>
      </c>
      <c r="E3" s="35" t="s">
        <v>24</v>
      </c>
      <c r="F3" s="35" t="s">
        <v>23</v>
      </c>
      <c r="G3" s="36" t="s">
        <v>85</v>
      </c>
    </row>
    <row r="4" spans="1:8" s="29" customFormat="1" x14ac:dyDescent="0.2">
      <c r="A4" s="21">
        <v>1</v>
      </c>
      <c r="B4" s="37" t="s">
        <v>123</v>
      </c>
      <c r="C4" s="38">
        <v>446600.05334000016</v>
      </c>
      <c r="D4" s="98">
        <v>7.2878500933378651E-2</v>
      </c>
      <c r="E4" s="39">
        <v>12131172</v>
      </c>
      <c r="F4" s="98">
        <v>2.1849488037155251E-2</v>
      </c>
      <c r="G4" s="40">
        <v>133091.37853195294</v>
      </c>
    </row>
    <row r="5" spans="1:8" s="29" customFormat="1" x14ac:dyDescent="0.2">
      <c r="A5" s="21">
        <v>2</v>
      </c>
      <c r="B5" s="37" t="s">
        <v>115</v>
      </c>
      <c r="C5" s="38">
        <v>1465.3440400000063</v>
      </c>
      <c r="D5" s="98">
        <v>3.561724041879779E-2</v>
      </c>
      <c r="E5" s="39">
        <v>906</v>
      </c>
      <c r="F5" s="98">
        <v>2.8581343260039749E-2</v>
      </c>
      <c r="G5" s="40">
        <v>1180.0556826272291</v>
      </c>
    </row>
    <row r="6" spans="1:8" s="29" customFormat="1" x14ac:dyDescent="0.2">
      <c r="A6" s="21">
        <v>3</v>
      </c>
      <c r="B6" s="37" t="s">
        <v>103</v>
      </c>
      <c r="C6" s="38">
        <v>1072.32734</v>
      </c>
      <c r="D6" s="98">
        <v>0.12441217716734766</v>
      </c>
      <c r="E6" s="39">
        <v>0</v>
      </c>
      <c r="F6" s="98">
        <v>0</v>
      </c>
      <c r="G6" s="40">
        <v>0</v>
      </c>
    </row>
    <row r="7" spans="1:8" s="29" customFormat="1" x14ac:dyDescent="0.2">
      <c r="A7" s="21">
        <v>4</v>
      </c>
      <c r="B7" s="37" t="s">
        <v>71</v>
      </c>
      <c r="C7" s="38">
        <v>-5.89896999999974</v>
      </c>
      <c r="D7" s="98">
        <v>-1.3972614497979755E-3</v>
      </c>
      <c r="E7" s="39">
        <v>0</v>
      </c>
      <c r="F7" s="98">
        <v>0</v>
      </c>
      <c r="G7" s="40">
        <v>0</v>
      </c>
    </row>
    <row r="8" spans="1:8" s="29" customFormat="1" x14ac:dyDescent="0.2">
      <c r="A8" s="21">
        <v>5</v>
      </c>
      <c r="B8" s="37" t="s">
        <v>111</v>
      </c>
      <c r="C8" s="38">
        <v>-3094.0234800000189</v>
      </c>
      <c r="D8" s="98">
        <v>-2.6590638802619173E-3</v>
      </c>
      <c r="E8" s="39">
        <v>0</v>
      </c>
      <c r="F8" s="98">
        <v>0</v>
      </c>
      <c r="G8" s="40">
        <v>0</v>
      </c>
    </row>
    <row r="9" spans="1:8" s="29" customFormat="1" ht="15.75" thickBot="1" x14ac:dyDescent="0.25">
      <c r="A9" s="113"/>
      <c r="B9" s="90" t="s">
        <v>41</v>
      </c>
      <c r="C9" s="91">
        <v>446037.80227000016</v>
      </c>
      <c r="D9" s="95">
        <v>6.072203995572583E-2</v>
      </c>
      <c r="E9" s="92">
        <v>12132078</v>
      </c>
      <c r="F9" s="95">
        <v>2.182980487299218E-2</v>
      </c>
      <c r="G9" s="114">
        <v>133091.37853195294</v>
      </c>
    </row>
    <row r="10" spans="1:8" s="29" customFormat="1" ht="15" customHeight="1" thickBot="1" x14ac:dyDescent="0.25">
      <c r="A10" s="176"/>
      <c r="B10" s="176"/>
      <c r="C10" s="176"/>
      <c r="D10" s="176"/>
      <c r="E10" s="176"/>
      <c r="F10" s="176"/>
      <c r="G10" s="176"/>
      <c r="H10" s="7"/>
    </row>
    <row r="11" spans="1:8" s="29" customFormat="1" x14ac:dyDescent="0.2">
      <c r="D11" s="6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x14ac:dyDescent="0.2">
      <c r="D28" s="6"/>
    </row>
    <row r="29" spans="2:5" s="29" customFormat="1" x14ac:dyDescent="0.2">
      <c r="D29" s="6"/>
    </row>
    <row r="30" spans="2:5" s="29" customFormat="1" x14ac:dyDescent="0.2">
      <c r="D30" s="6"/>
    </row>
    <row r="31" spans="2:5" s="29" customFormat="1" ht="15" thickBot="1" x14ac:dyDescent="0.25">
      <c r="B31" s="79"/>
      <c r="C31" s="79"/>
      <c r="D31" s="80"/>
      <c r="E31" s="79"/>
    </row>
    <row r="32" spans="2:5" s="29" customFormat="1" x14ac:dyDescent="0.2"/>
    <row r="33" spans="2:6" s="29" customFormat="1" x14ac:dyDescent="0.2"/>
    <row r="34" spans="2:6" s="29" customFormat="1" x14ac:dyDescent="0.2"/>
    <row r="35" spans="2:6" s="29" customFormat="1" x14ac:dyDescent="0.2"/>
    <row r="36" spans="2:6" s="29" customFormat="1" x14ac:dyDescent="0.2"/>
    <row r="37" spans="2:6" s="29" customFormat="1" ht="30.75" thickBot="1" x14ac:dyDescent="0.25">
      <c r="B37" s="47" t="s">
        <v>20</v>
      </c>
      <c r="C37" s="35" t="s">
        <v>47</v>
      </c>
      <c r="D37" s="35" t="s">
        <v>48</v>
      </c>
      <c r="E37" s="36" t="s">
        <v>45</v>
      </c>
    </row>
    <row r="38" spans="2:6" s="29" customFormat="1" x14ac:dyDescent="0.2">
      <c r="B38" s="37" t="str">
        <f t="shared" ref="B38:D42" si="0">B4</f>
        <v>ІНЖУР REIT</v>
      </c>
      <c r="C38" s="38">
        <f t="shared" si="0"/>
        <v>446600.05334000016</v>
      </c>
      <c r="D38" s="150">
        <f t="shared" si="0"/>
        <v>7.2878500933378651E-2</v>
      </c>
      <c r="E38" s="40">
        <f>G4</f>
        <v>133091.37853195294</v>
      </c>
    </row>
    <row r="39" spans="2:6" x14ac:dyDescent="0.2">
      <c r="B39" s="37" t="str">
        <f t="shared" si="0"/>
        <v>ЗЕМЕЛЬНИЙ ІНВЕСТИЦІЙНИЙ ФОНД ҐРУНТОВНО</v>
      </c>
      <c r="C39" s="38">
        <f t="shared" si="0"/>
        <v>1465.3440400000063</v>
      </c>
      <c r="D39" s="150">
        <f t="shared" si="0"/>
        <v>3.561724041879779E-2</v>
      </c>
      <c r="E39" s="40">
        <f>G5</f>
        <v>1180.0556826272291</v>
      </c>
      <c r="F39" s="19"/>
    </row>
    <row r="40" spans="2:6" x14ac:dyDescent="0.2">
      <c r="B40" s="37" t="str">
        <f t="shared" si="0"/>
        <v>КІНТО-Голд</v>
      </c>
      <c r="C40" s="38">
        <f t="shared" si="0"/>
        <v>1072.32734</v>
      </c>
      <c r="D40" s="150">
        <f t="shared" si="0"/>
        <v>0.12441217716734766</v>
      </c>
      <c r="E40" s="40">
        <f>G6</f>
        <v>0</v>
      </c>
      <c r="F40" s="19"/>
    </row>
    <row r="41" spans="2:6" x14ac:dyDescent="0.2">
      <c r="B41" s="37" t="str">
        <f t="shared" si="0"/>
        <v>Індекс Української Біржі</v>
      </c>
      <c r="C41" s="38">
        <f t="shared" si="0"/>
        <v>-5.89896999999974</v>
      </c>
      <c r="D41" s="150">
        <f t="shared" si="0"/>
        <v>-1.3972614497979755E-3</v>
      </c>
      <c r="E41" s="40">
        <f>G7</f>
        <v>0</v>
      </c>
      <c r="F41" s="19"/>
    </row>
    <row r="42" spans="2:6" x14ac:dyDescent="0.2">
      <c r="B42" s="37" t="str">
        <f t="shared" si="0"/>
        <v>ІНЖУР ЕНЕРДЖІ</v>
      </c>
      <c r="C42" s="38">
        <f t="shared" si="0"/>
        <v>-3094.0234800000189</v>
      </c>
      <c r="D42" s="150">
        <f t="shared" si="0"/>
        <v>-2.6590638802619173E-3</v>
      </c>
      <c r="E42" s="40">
        <f>G8</f>
        <v>0</v>
      </c>
      <c r="F42" s="19"/>
    </row>
    <row r="43" spans="2:6" x14ac:dyDescent="0.2">
      <c r="B43" s="29"/>
      <c r="C43" s="29"/>
      <c r="D43" s="6"/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</sheetData>
  <mergeCells count="5">
    <mergeCell ref="A1:G1"/>
    <mergeCell ref="A10:G10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8688-2544-45AB-8FE7-65100CB96C1D}">
  <sheetPr>
    <tabColor indexed="43"/>
  </sheetPr>
  <dimension ref="A1:D17"/>
  <sheetViews>
    <sheetView zoomScale="85" workbookViewId="0">
      <selection activeCell="A3" sqref="A3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20</v>
      </c>
      <c r="B1" s="67" t="s">
        <v>74</v>
      </c>
      <c r="C1" s="10"/>
      <c r="D1" s="10"/>
    </row>
    <row r="2" spans="1:4" ht="14.25" x14ac:dyDescent="0.2">
      <c r="A2" s="27" t="s">
        <v>111</v>
      </c>
      <c r="B2" s="135">
        <v>-2.6590704048031766E-3</v>
      </c>
      <c r="C2" s="10"/>
      <c r="D2" s="10"/>
    </row>
    <row r="3" spans="1:4" ht="14.25" x14ac:dyDescent="0.2">
      <c r="A3" s="27" t="s">
        <v>71</v>
      </c>
      <c r="B3" s="136">
        <v>-1.3955624008011869E-3</v>
      </c>
      <c r="C3" s="10"/>
      <c r="D3" s="10"/>
    </row>
    <row r="4" spans="1:4" ht="14.25" x14ac:dyDescent="0.2">
      <c r="A4" s="27" t="s">
        <v>115</v>
      </c>
      <c r="B4" s="136">
        <v>6.8403979820286231E-3</v>
      </c>
      <c r="C4" s="10"/>
      <c r="D4" s="10"/>
    </row>
    <row r="5" spans="1:4" ht="14.25" x14ac:dyDescent="0.2">
      <c r="A5" s="27" t="s">
        <v>123</v>
      </c>
      <c r="B5" s="136">
        <v>4.9940654700963094E-2</v>
      </c>
      <c r="C5" s="10"/>
      <c r="D5" s="10"/>
    </row>
    <row r="6" spans="1:4" ht="14.25" x14ac:dyDescent="0.2">
      <c r="A6" s="27" t="s">
        <v>103</v>
      </c>
      <c r="B6" s="136">
        <v>0.12441274514139389</v>
      </c>
      <c r="C6" s="10"/>
      <c r="D6" s="10"/>
    </row>
    <row r="7" spans="1:4" ht="15" x14ac:dyDescent="0.2">
      <c r="A7" s="171" t="s">
        <v>25</v>
      </c>
      <c r="B7" s="172">
        <v>3.5427833003756251E-2</v>
      </c>
      <c r="C7" s="10"/>
      <c r="D7" s="10"/>
    </row>
    <row r="8" spans="1:4" ht="14.25" x14ac:dyDescent="0.2">
      <c r="A8" s="27" t="s">
        <v>122</v>
      </c>
      <c r="B8" s="136">
        <v>0.11982945493148844</v>
      </c>
      <c r="C8" s="10"/>
      <c r="D8" s="10"/>
    </row>
    <row r="9" spans="1:4" ht="14.25" x14ac:dyDescent="0.2">
      <c r="A9" s="27" t="s">
        <v>108</v>
      </c>
      <c r="B9" s="136">
        <v>8.2578556335777265E-4</v>
      </c>
      <c r="C9" s="10"/>
      <c r="D9" s="10"/>
    </row>
    <row r="10" spans="1:4" ht="14.25" x14ac:dyDescent="0.2">
      <c r="A10" s="27" t="s">
        <v>26</v>
      </c>
      <c r="B10" s="136">
        <v>1.2328452107719157E-2</v>
      </c>
      <c r="C10" s="10"/>
      <c r="D10" s="10"/>
    </row>
    <row r="11" spans="1:4" ht="14.25" x14ac:dyDescent="0.2">
      <c r="A11" s="27" t="s">
        <v>27</v>
      </c>
      <c r="B11" s="136">
        <v>-2.1327661739505288E-3</v>
      </c>
      <c r="C11" s="10"/>
      <c r="D11" s="10"/>
    </row>
    <row r="12" spans="1:4" ht="14.25" x14ac:dyDescent="0.2">
      <c r="A12" s="27" t="s">
        <v>28</v>
      </c>
      <c r="B12" s="136">
        <v>1.1185479452054796E-2</v>
      </c>
      <c r="C12" s="10"/>
      <c r="D12" s="10"/>
    </row>
    <row r="13" spans="1:4" ht="15" thickBot="1" x14ac:dyDescent="0.25">
      <c r="A13" s="75" t="s">
        <v>92</v>
      </c>
      <c r="B13" s="137">
        <v>0.12264474125415248</v>
      </c>
      <c r="C13" s="10"/>
      <c r="D13" s="10"/>
    </row>
    <row r="14" spans="1:4" x14ac:dyDescent="0.2">
      <c r="C14" s="10"/>
      <c r="D14" s="10"/>
    </row>
    <row r="15" spans="1:4" x14ac:dyDescent="0.2">
      <c r="A15" s="10"/>
      <c r="B15" s="10"/>
      <c r="C15" s="10"/>
      <c r="D15" s="10"/>
    </row>
    <row r="16" spans="1:4" x14ac:dyDescent="0.2">
      <c r="B16" s="10"/>
      <c r="C16" s="10"/>
      <c r="D16" s="10"/>
    </row>
    <row r="17" spans="3:3" x14ac:dyDescent="0.2">
      <c r="C17" s="10"/>
    </row>
  </sheetData>
  <autoFilter ref="A1:B1" xr:uid="{F3EF4402-9050-4A75-9FBB-77D57146D9B8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9BDC-4FAF-44ED-B852-0FF853B0088B}">
  <sheetPr>
    <tabColor indexed="42"/>
  </sheetPr>
  <dimension ref="A1:I31"/>
  <sheetViews>
    <sheetView zoomScale="80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73" t="s">
        <v>93</v>
      </c>
      <c r="B1" s="173"/>
      <c r="C1" s="173"/>
      <c r="D1" s="173"/>
      <c r="E1" s="173"/>
      <c r="F1" s="173"/>
      <c r="G1" s="173"/>
      <c r="H1" s="173"/>
      <c r="I1" s="13"/>
    </row>
    <row r="2" spans="1:9" ht="30.75" thickBot="1" x14ac:dyDescent="0.25">
      <c r="A2" s="15" t="s">
        <v>33</v>
      </c>
      <c r="B2" s="16" t="s">
        <v>75</v>
      </c>
      <c r="C2" s="17" t="s">
        <v>34</v>
      </c>
      <c r="D2" s="17" t="s">
        <v>35</v>
      </c>
      <c r="E2" s="17" t="s">
        <v>36</v>
      </c>
      <c r="F2" s="17" t="s">
        <v>10</v>
      </c>
      <c r="G2" s="17" t="s">
        <v>11</v>
      </c>
      <c r="H2" s="18" t="s">
        <v>12</v>
      </c>
      <c r="I2" s="19"/>
    </row>
    <row r="3" spans="1:9" x14ac:dyDescent="0.2">
      <c r="A3" s="21">
        <v>1</v>
      </c>
      <c r="B3" s="81" t="s">
        <v>15</v>
      </c>
      <c r="C3" s="82">
        <v>94132692.049999997</v>
      </c>
      <c r="D3" s="83">
        <v>9919</v>
      </c>
      <c r="E3" s="82">
        <v>9490.14</v>
      </c>
      <c r="F3" s="83">
        <v>1000</v>
      </c>
      <c r="G3" s="81" t="s">
        <v>16</v>
      </c>
      <c r="H3" s="84" t="s">
        <v>40</v>
      </c>
      <c r="I3" s="19"/>
    </row>
    <row r="4" spans="1:9" x14ac:dyDescent="0.2">
      <c r="A4" s="21">
        <v>2</v>
      </c>
      <c r="B4" s="81" t="s">
        <v>69</v>
      </c>
      <c r="C4" s="82">
        <v>49634011.609999999</v>
      </c>
      <c r="D4" s="83">
        <v>4198</v>
      </c>
      <c r="E4" s="82">
        <v>11823.251899999999</v>
      </c>
      <c r="F4" s="83">
        <v>1000</v>
      </c>
      <c r="G4" s="81" t="s">
        <v>14</v>
      </c>
      <c r="H4" s="84" t="s">
        <v>38</v>
      </c>
      <c r="I4" s="19"/>
    </row>
    <row r="5" spans="1:9" ht="14.25" customHeight="1" x14ac:dyDescent="0.2">
      <c r="A5" s="21">
        <v>3</v>
      </c>
      <c r="B5" s="81" t="s">
        <v>64</v>
      </c>
      <c r="C5" s="82">
        <v>39567096</v>
      </c>
      <c r="D5" s="83">
        <v>43816</v>
      </c>
      <c r="E5" s="82">
        <v>903.02850000000001</v>
      </c>
      <c r="F5" s="83">
        <v>100</v>
      </c>
      <c r="G5" s="81" t="s">
        <v>83</v>
      </c>
      <c r="H5" s="84" t="s">
        <v>65</v>
      </c>
      <c r="I5" s="19"/>
    </row>
    <row r="6" spans="1:9" x14ac:dyDescent="0.2">
      <c r="A6" s="21">
        <v>4</v>
      </c>
      <c r="B6" s="81" t="s">
        <v>90</v>
      </c>
      <c r="C6" s="82">
        <v>15550401.25</v>
      </c>
      <c r="D6" s="83">
        <v>13979</v>
      </c>
      <c r="E6" s="82">
        <v>1112.4100000000001</v>
      </c>
      <c r="F6" s="83">
        <v>100</v>
      </c>
      <c r="G6" s="81" t="s">
        <v>83</v>
      </c>
      <c r="H6" s="84" t="s">
        <v>65</v>
      </c>
      <c r="I6" s="19"/>
    </row>
    <row r="7" spans="1:9" ht="14.25" customHeight="1" x14ac:dyDescent="0.2">
      <c r="A7" s="21">
        <v>5</v>
      </c>
      <c r="B7" s="81" t="s">
        <v>50</v>
      </c>
      <c r="C7" s="82">
        <v>12232371.689999999</v>
      </c>
      <c r="D7" s="83">
        <v>5278059</v>
      </c>
      <c r="E7" s="82">
        <v>2.3199999999999998</v>
      </c>
      <c r="F7" s="83">
        <v>1</v>
      </c>
      <c r="G7" s="81" t="s">
        <v>16</v>
      </c>
      <c r="H7" s="84" t="s">
        <v>40</v>
      </c>
      <c r="I7" s="19"/>
    </row>
    <row r="8" spans="1:9" x14ac:dyDescent="0.2">
      <c r="A8" s="21">
        <v>6</v>
      </c>
      <c r="B8" s="81" t="s">
        <v>68</v>
      </c>
      <c r="C8" s="82">
        <v>11097995.220000001</v>
      </c>
      <c r="D8" s="83">
        <v>8326</v>
      </c>
      <c r="E8" s="82">
        <v>1332.9323999999999</v>
      </c>
      <c r="F8" s="83">
        <v>1000</v>
      </c>
      <c r="G8" s="81" t="s">
        <v>14</v>
      </c>
      <c r="H8" s="84" t="s">
        <v>38</v>
      </c>
      <c r="I8" s="19"/>
    </row>
    <row r="9" spans="1:9" x14ac:dyDescent="0.2">
      <c r="A9" s="21">
        <v>7</v>
      </c>
      <c r="B9" s="81" t="s">
        <v>70</v>
      </c>
      <c r="C9" s="82">
        <v>7930984.5700000003</v>
      </c>
      <c r="D9" s="83">
        <v>1078</v>
      </c>
      <c r="E9" s="82">
        <v>7357.1284999999998</v>
      </c>
      <c r="F9" s="83">
        <v>1000</v>
      </c>
      <c r="G9" s="81" t="s">
        <v>14</v>
      </c>
      <c r="H9" s="84" t="s">
        <v>38</v>
      </c>
      <c r="I9" s="19"/>
    </row>
    <row r="10" spans="1:9" x14ac:dyDescent="0.2">
      <c r="A10" s="21">
        <v>8</v>
      </c>
      <c r="B10" s="81" t="s">
        <v>54</v>
      </c>
      <c r="C10" s="82">
        <v>7412615.7199999997</v>
      </c>
      <c r="D10" s="83">
        <v>1254</v>
      </c>
      <c r="E10" s="82">
        <v>5911.18</v>
      </c>
      <c r="F10" s="83">
        <v>1000</v>
      </c>
      <c r="G10" s="81" t="s">
        <v>37</v>
      </c>
      <c r="H10" s="84" t="s">
        <v>53</v>
      </c>
      <c r="I10" s="19"/>
    </row>
    <row r="11" spans="1:9" x14ac:dyDescent="0.2">
      <c r="A11" s="21">
        <v>9</v>
      </c>
      <c r="B11" s="81" t="s">
        <v>52</v>
      </c>
      <c r="C11" s="82">
        <v>5580522.4900000002</v>
      </c>
      <c r="D11" s="83">
        <v>643</v>
      </c>
      <c r="E11" s="82">
        <v>8678.8799999999992</v>
      </c>
      <c r="F11" s="83">
        <v>1000</v>
      </c>
      <c r="G11" s="81" t="s">
        <v>13</v>
      </c>
      <c r="H11" s="84" t="s">
        <v>53</v>
      </c>
      <c r="I11" s="19"/>
    </row>
    <row r="12" spans="1:9" x14ac:dyDescent="0.2">
      <c r="A12" s="21">
        <v>10</v>
      </c>
      <c r="B12" s="81" t="s">
        <v>66</v>
      </c>
      <c r="C12" s="82">
        <v>3261727.85</v>
      </c>
      <c r="D12" s="83">
        <v>3059</v>
      </c>
      <c r="E12" s="82">
        <v>1066.2726</v>
      </c>
      <c r="F12" s="83">
        <v>1000</v>
      </c>
      <c r="G12" s="81" t="s">
        <v>83</v>
      </c>
      <c r="H12" s="84" t="s">
        <v>65</v>
      </c>
      <c r="I12" s="19"/>
    </row>
    <row r="13" spans="1:9" x14ac:dyDescent="0.2">
      <c r="A13" s="21">
        <v>11</v>
      </c>
      <c r="B13" s="81" t="s">
        <v>51</v>
      </c>
      <c r="C13" s="82">
        <v>2978936.2</v>
      </c>
      <c r="D13" s="83">
        <v>2556</v>
      </c>
      <c r="E13" s="82">
        <v>1165.4680000000001</v>
      </c>
      <c r="F13" s="83">
        <v>1000</v>
      </c>
      <c r="G13" s="81" t="s">
        <v>67</v>
      </c>
      <c r="H13" s="84" t="s">
        <v>73</v>
      </c>
      <c r="I13" s="19"/>
    </row>
    <row r="14" spans="1:9" x14ac:dyDescent="0.2">
      <c r="A14" s="21">
        <v>12</v>
      </c>
      <c r="B14" s="81" t="s">
        <v>61</v>
      </c>
      <c r="C14" s="82">
        <v>1806382.15</v>
      </c>
      <c r="D14" s="83">
        <v>804</v>
      </c>
      <c r="E14" s="82">
        <v>2246.7440000000001</v>
      </c>
      <c r="F14" s="83">
        <v>1000</v>
      </c>
      <c r="G14" s="81" t="s">
        <v>62</v>
      </c>
      <c r="H14" s="84" t="s">
        <v>63</v>
      </c>
      <c r="I14" s="19"/>
    </row>
    <row r="15" spans="1:9" x14ac:dyDescent="0.2">
      <c r="A15" s="21">
        <v>13</v>
      </c>
      <c r="B15" s="81" t="s">
        <v>19</v>
      </c>
      <c r="C15" s="82">
        <v>1282481.5</v>
      </c>
      <c r="D15" s="83">
        <v>14070</v>
      </c>
      <c r="E15" s="82">
        <v>91.150099999999995</v>
      </c>
      <c r="F15" s="83">
        <v>100</v>
      </c>
      <c r="G15" s="81" t="s">
        <v>39</v>
      </c>
      <c r="H15" s="84" t="s">
        <v>86</v>
      </c>
      <c r="I15" s="19"/>
    </row>
    <row r="16" spans="1:9" x14ac:dyDescent="0.2">
      <c r="A16" s="21">
        <v>14</v>
      </c>
      <c r="B16" s="81" t="s">
        <v>102</v>
      </c>
      <c r="C16" s="82">
        <v>1030426.6200999999</v>
      </c>
      <c r="D16" s="83">
        <v>953</v>
      </c>
      <c r="E16" s="82">
        <v>1081.2451000000001</v>
      </c>
      <c r="F16" s="83">
        <v>1000</v>
      </c>
      <c r="G16" s="81" t="s">
        <v>17</v>
      </c>
      <c r="H16" s="84" t="s">
        <v>29</v>
      </c>
      <c r="I16" s="19"/>
    </row>
    <row r="17" spans="1:8" ht="15" customHeight="1" thickBot="1" x14ac:dyDescent="0.25">
      <c r="A17" s="174" t="s">
        <v>41</v>
      </c>
      <c r="B17" s="175"/>
      <c r="C17" s="96">
        <f>SUM(C3:C16)</f>
        <v>253498644.92009997</v>
      </c>
      <c r="D17" s="97">
        <f>SUM(D3:D16)</f>
        <v>5382714</v>
      </c>
      <c r="E17" s="56" t="s">
        <v>42</v>
      </c>
      <c r="F17" s="56" t="s">
        <v>42</v>
      </c>
      <c r="G17" s="56" t="s">
        <v>42</v>
      </c>
      <c r="H17" s="56" t="s">
        <v>42</v>
      </c>
    </row>
    <row r="18" spans="1:8" ht="15" customHeight="1" x14ac:dyDescent="0.2">
      <c r="A18" s="177" t="s">
        <v>84</v>
      </c>
      <c r="B18" s="177"/>
      <c r="C18" s="177"/>
      <c r="D18" s="177"/>
      <c r="E18" s="177"/>
      <c r="F18" s="177"/>
      <c r="G18" s="177"/>
      <c r="H18" s="177"/>
    </row>
    <row r="19" spans="1:8" ht="15" customHeight="1" thickBot="1" x14ac:dyDescent="0.25">
      <c r="A19" s="176"/>
      <c r="B19" s="176"/>
      <c r="C19" s="176"/>
      <c r="D19" s="176"/>
      <c r="E19" s="176"/>
      <c r="F19" s="176"/>
      <c r="G19" s="176"/>
      <c r="H19" s="176"/>
    </row>
    <row r="21" spans="1:8" x14ac:dyDescent="0.2">
      <c r="B21" s="20" t="s">
        <v>46</v>
      </c>
      <c r="C21" s="23">
        <f>C17-SUM(C3:C12)</f>
        <v>7098226.4700999856</v>
      </c>
      <c r="D21" s="125">
        <f>C21/$C$17</f>
        <v>2.8001043052270632E-2</v>
      </c>
    </row>
    <row r="22" spans="1:8" x14ac:dyDescent="0.2">
      <c r="B22" s="81" t="str">
        <f t="shared" ref="B22:C28" si="0">B3</f>
        <v>ОТП Класичний</v>
      </c>
      <c r="C22" s="82">
        <f t="shared" si="0"/>
        <v>94132692.049999997</v>
      </c>
      <c r="D22" s="125">
        <f>C22/$C$17</f>
        <v>0.37133410350051221</v>
      </c>
      <c r="H22" s="19"/>
    </row>
    <row r="23" spans="1:8" x14ac:dyDescent="0.2">
      <c r="B23" s="81" t="str">
        <f t="shared" si="0"/>
        <v>УНIВЕР.УА/Михайло Грушевський: Фонд Державних Паперiв</v>
      </c>
      <c r="C23" s="82">
        <f t="shared" si="0"/>
        <v>49634011.609999999</v>
      </c>
      <c r="D23" s="125">
        <f t="shared" ref="D23:D31" si="1">C23/$C$17</f>
        <v>0.1957959642176553</v>
      </c>
      <c r="H23" s="19"/>
    </row>
    <row r="24" spans="1:8" x14ac:dyDescent="0.2">
      <c r="B24" s="81" t="str">
        <f t="shared" si="0"/>
        <v>КІНТО-Класичний</v>
      </c>
      <c r="C24" s="82">
        <f t="shared" si="0"/>
        <v>39567096</v>
      </c>
      <c r="D24" s="125">
        <f t="shared" si="1"/>
        <v>0.1560840532795397</v>
      </c>
      <c r="H24" s="19"/>
    </row>
    <row r="25" spans="1:8" x14ac:dyDescent="0.2">
      <c r="B25" s="81" t="str">
        <f t="shared" si="0"/>
        <v>КІНТО-Казначейський</v>
      </c>
      <c r="C25" s="82">
        <f t="shared" si="0"/>
        <v>15550401.25</v>
      </c>
      <c r="D25" s="125">
        <f t="shared" si="1"/>
        <v>6.1343133628589286E-2</v>
      </c>
      <c r="H25" s="19"/>
    </row>
    <row r="26" spans="1:8" x14ac:dyDescent="0.2">
      <c r="B26" s="81" t="str">
        <f t="shared" si="0"/>
        <v>ОТП Фонд Акцій</v>
      </c>
      <c r="C26" s="82">
        <f t="shared" si="0"/>
        <v>12232371.689999999</v>
      </c>
      <c r="D26" s="125">
        <f t="shared" si="1"/>
        <v>4.8254189657919118E-2</v>
      </c>
      <c r="H26" s="19"/>
    </row>
    <row r="27" spans="1:8" x14ac:dyDescent="0.2">
      <c r="B27" s="81" t="str">
        <f t="shared" si="0"/>
        <v>УНІВЕР.УА/Ярослав Мудрий: Фонд Акцiй</v>
      </c>
      <c r="C27" s="82">
        <f t="shared" si="0"/>
        <v>11097995.220000001</v>
      </c>
      <c r="D27" s="125">
        <f t="shared" si="1"/>
        <v>4.3779307867692817E-2</v>
      </c>
      <c r="H27" s="19"/>
    </row>
    <row r="28" spans="1:8" x14ac:dyDescent="0.2">
      <c r="B28" s="81" t="str">
        <f t="shared" si="0"/>
        <v>УНIВЕР.УА/Тарас Шевченко: Фонд Заощаджень</v>
      </c>
      <c r="C28" s="82">
        <f t="shared" si="0"/>
        <v>7930984.5700000003</v>
      </c>
      <c r="D28" s="125">
        <f t="shared" si="1"/>
        <v>3.1286102426700393E-2</v>
      </c>
      <c r="H28" s="19"/>
    </row>
    <row r="29" spans="1:8" x14ac:dyDescent="0.2">
      <c r="B29" s="81" t="str">
        <f t="shared" ref="B29:C31" si="2">B10</f>
        <v>Альтус-Депозит</v>
      </c>
      <c r="C29" s="82">
        <f t="shared" si="2"/>
        <v>7412615.7199999997</v>
      </c>
      <c r="D29" s="125">
        <f t="shared" si="1"/>
        <v>2.9241243961427785E-2</v>
      </c>
      <c r="H29" s="19"/>
    </row>
    <row r="30" spans="1:8" x14ac:dyDescent="0.2">
      <c r="B30" s="81" t="str">
        <f t="shared" si="2"/>
        <v>Альтус-Збалансований</v>
      </c>
      <c r="C30" s="82">
        <f t="shared" si="2"/>
        <v>5580522.4900000002</v>
      </c>
      <c r="D30" s="125">
        <f t="shared" si="1"/>
        <v>2.2014013099592389E-2</v>
      </c>
    </row>
    <row r="31" spans="1:8" x14ac:dyDescent="0.2">
      <c r="B31" s="81" t="str">
        <f t="shared" si="2"/>
        <v>КІНТО-Еквіті</v>
      </c>
      <c r="C31" s="82">
        <f t="shared" si="2"/>
        <v>3261727.85</v>
      </c>
      <c r="D31" s="125">
        <f t="shared" si="1"/>
        <v>1.286684530810041E-2</v>
      </c>
    </row>
  </sheetData>
  <mergeCells count="4">
    <mergeCell ref="A1:H1"/>
    <mergeCell ref="A17:B17"/>
    <mergeCell ref="A19:H19"/>
    <mergeCell ref="A18:H18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A468-ECC0-4DD6-9610-D9884B40E79D}">
  <sheetPr>
    <tabColor indexed="42"/>
    <pageSetUpPr fitToPage="1"/>
  </sheetPr>
  <dimension ref="A1:L59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79" t="s">
        <v>94</v>
      </c>
      <c r="B1" s="179"/>
      <c r="C1" s="179"/>
      <c r="D1" s="179"/>
      <c r="E1" s="179"/>
      <c r="F1" s="179"/>
      <c r="G1" s="179"/>
      <c r="H1" s="179"/>
      <c r="I1" s="179"/>
      <c r="J1" s="99"/>
    </row>
    <row r="2" spans="1:11" s="20" customFormat="1" ht="15.75" customHeight="1" thickBot="1" x14ac:dyDescent="0.25">
      <c r="A2" s="180" t="s">
        <v>33</v>
      </c>
      <c r="B2" s="100"/>
      <c r="C2" s="101"/>
      <c r="D2" s="102"/>
      <c r="E2" s="182" t="s">
        <v>59</v>
      </c>
      <c r="F2" s="182"/>
      <c r="G2" s="182"/>
      <c r="H2" s="182"/>
      <c r="I2" s="182"/>
      <c r="J2" s="182"/>
      <c r="K2" s="182"/>
    </row>
    <row r="3" spans="1:11" s="22" customFormat="1" ht="60.75" thickBot="1" x14ac:dyDescent="0.25">
      <c r="A3" s="181"/>
      <c r="B3" s="103" t="s">
        <v>20</v>
      </c>
      <c r="C3" s="26" t="s">
        <v>8</v>
      </c>
      <c r="D3" s="26" t="s">
        <v>9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s="20" customFormat="1" collapsed="1" x14ac:dyDescent="0.2">
      <c r="A4" s="21">
        <v>1</v>
      </c>
      <c r="B4" s="142" t="s">
        <v>64</v>
      </c>
      <c r="C4" s="143">
        <v>38118</v>
      </c>
      <c r="D4" s="143">
        <v>38182</v>
      </c>
      <c r="E4" s="144">
        <v>8.8199134542501501E-3</v>
      </c>
      <c r="F4" s="144">
        <v>1.5174753501877136E-2</v>
      </c>
      <c r="G4" s="144">
        <v>5.3448148947034202E-2</v>
      </c>
      <c r="H4" s="144">
        <v>0.15635722857963863</v>
      </c>
      <c r="I4" s="144">
        <v>0.10690162639535061</v>
      </c>
      <c r="J4" s="145">
        <v>8.0302849999999992</v>
      </c>
      <c r="K4" s="118">
        <v>0.1097081894449583</v>
      </c>
    </row>
    <row r="5" spans="1:11" s="20" customFormat="1" collapsed="1" x14ac:dyDescent="0.2">
      <c r="A5" s="21">
        <v>2</v>
      </c>
      <c r="B5" s="142" t="s">
        <v>52</v>
      </c>
      <c r="C5" s="143">
        <v>38828</v>
      </c>
      <c r="D5" s="143">
        <v>39028</v>
      </c>
      <c r="E5" s="144">
        <v>8.1557313731388525E-3</v>
      </c>
      <c r="F5" s="144">
        <v>1.5916122258106347E-2</v>
      </c>
      <c r="G5" s="144">
        <v>3.4053093802386858E-2</v>
      </c>
      <c r="H5" s="144">
        <v>9.5262253250244067E-2</v>
      </c>
      <c r="I5" s="144">
        <v>5.11127124750963E-2</v>
      </c>
      <c r="J5" s="145">
        <v>7.6788799999999995</v>
      </c>
      <c r="K5" s="119">
        <v>0.12165720924881951</v>
      </c>
    </row>
    <row r="6" spans="1:11" s="20" customFormat="1" collapsed="1" x14ac:dyDescent="0.2">
      <c r="A6" s="21">
        <v>3</v>
      </c>
      <c r="B6" s="142" t="s">
        <v>68</v>
      </c>
      <c r="C6" s="143">
        <v>38919</v>
      </c>
      <c r="D6" s="143">
        <v>39092</v>
      </c>
      <c r="E6" s="144">
        <v>1.1022601483221761E-2</v>
      </c>
      <c r="F6" s="144">
        <v>7.3185822069194995E-3</v>
      </c>
      <c r="G6" s="144">
        <v>8.694092889969407E-2</v>
      </c>
      <c r="H6" s="144">
        <v>0.13397925503908348</v>
      </c>
      <c r="I6" s="144">
        <v>0.10246186512593169</v>
      </c>
      <c r="J6" s="145">
        <v>0.33293240000000002</v>
      </c>
      <c r="K6" s="119">
        <v>1.5531394142134447E-2</v>
      </c>
    </row>
    <row r="7" spans="1:11" s="20" customFormat="1" collapsed="1" x14ac:dyDescent="0.2">
      <c r="A7" s="21">
        <v>4</v>
      </c>
      <c r="B7" s="142" t="s">
        <v>15</v>
      </c>
      <c r="C7" s="143">
        <v>39413</v>
      </c>
      <c r="D7" s="143">
        <v>39589</v>
      </c>
      <c r="E7" s="144">
        <v>1.1422834585248287E-2</v>
      </c>
      <c r="F7" s="144">
        <v>2.0832638625198685E-2</v>
      </c>
      <c r="G7" s="144">
        <v>5.6435534449420288E-2</v>
      </c>
      <c r="H7" s="144">
        <v>0.14184680468090116</v>
      </c>
      <c r="I7" s="144">
        <v>9.5025840613205403E-2</v>
      </c>
      <c r="J7" s="145">
        <v>8.4901400000000002</v>
      </c>
      <c r="K7" s="119">
        <v>0.13904004531763303</v>
      </c>
    </row>
    <row r="8" spans="1:11" s="20" customFormat="1" collapsed="1" x14ac:dyDescent="0.2">
      <c r="A8" s="21">
        <v>5</v>
      </c>
      <c r="B8" s="142" t="s">
        <v>102</v>
      </c>
      <c r="C8" s="143">
        <v>39429</v>
      </c>
      <c r="D8" s="143">
        <v>39618</v>
      </c>
      <c r="E8" s="144">
        <v>2.3346043070966438E-3</v>
      </c>
      <c r="F8" s="144">
        <v>3.8696390565133854E-3</v>
      </c>
      <c r="G8" s="144">
        <v>2.6477398407944275E-2</v>
      </c>
      <c r="H8" s="144">
        <v>7.3083638974202891E-3</v>
      </c>
      <c r="I8" s="144">
        <v>-1.3329713624780637E-2</v>
      </c>
      <c r="J8" s="145">
        <v>8.124510000000007E-2</v>
      </c>
      <c r="K8" s="119">
        <v>4.5503430602160666E-3</v>
      </c>
    </row>
    <row r="9" spans="1:11" s="20" customFormat="1" collapsed="1" x14ac:dyDescent="0.2">
      <c r="A9" s="21">
        <v>6</v>
      </c>
      <c r="B9" s="142" t="s">
        <v>19</v>
      </c>
      <c r="C9" s="143">
        <v>39560</v>
      </c>
      <c r="D9" s="143">
        <v>39770</v>
      </c>
      <c r="E9" s="144">
        <v>4.2262288399355086E-3</v>
      </c>
      <c r="F9" s="144">
        <v>8.491678708069994E-3</v>
      </c>
      <c r="G9" s="144">
        <v>-9.9698049267932243E-3</v>
      </c>
      <c r="H9" s="144">
        <v>4.1577345174810931E-2</v>
      </c>
      <c r="I9" s="144">
        <v>-6.9397698145223785E-4</v>
      </c>
      <c r="J9" s="145">
        <v>-8.8499000000000105E-2</v>
      </c>
      <c r="K9" s="119">
        <v>-5.5040275350484169E-3</v>
      </c>
    </row>
    <row r="10" spans="1:11" s="20" customFormat="1" collapsed="1" x14ac:dyDescent="0.2">
      <c r="A10" s="21">
        <v>7</v>
      </c>
      <c r="B10" s="142" t="s">
        <v>66</v>
      </c>
      <c r="C10" s="143">
        <v>39884</v>
      </c>
      <c r="D10" s="143">
        <v>40001</v>
      </c>
      <c r="E10" s="144">
        <v>9.7753417497226103E-4</v>
      </c>
      <c r="F10" s="144">
        <v>2.1996700353961174E-3</v>
      </c>
      <c r="G10" s="144">
        <v>4.1185172810431769E-3</v>
      </c>
      <c r="H10" s="144">
        <v>5.1987352440423518E-3</v>
      </c>
      <c r="I10" s="144">
        <v>-1.3098005968027349E-2</v>
      </c>
      <c r="J10" s="145">
        <v>6.6272600000000015E-2</v>
      </c>
      <c r="K10" s="119">
        <v>3.9796956693674002E-3</v>
      </c>
    </row>
    <row r="11" spans="1:11" s="20" customFormat="1" collapsed="1" x14ac:dyDescent="0.2">
      <c r="A11" s="21">
        <v>8</v>
      </c>
      <c r="B11" s="142" t="s">
        <v>50</v>
      </c>
      <c r="C11" s="143">
        <v>40253</v>
      </c>
      <c r="D11" s="143">
        <v>40359</v>
      </c>
      <c r="E11" s="144">
        <v>0.11004784688995217</v>
      </c>
      <c r="F11" s="144">
        <v>8.9201877934272256E-2</v>
      </c>
      <c r="G11" s="144">
        <v>0.17171717171717171</v>
      </c>
      <c r="H11" s="144">
        <v>0.21465968586387429</v>
      </c>
      <c r="I11" s="144">
        <v>0.14851485148514842</v>
      </c>
      <c r="J11" s="145">
        <v>1.32</v>
      </c>
      <c r="K11" s="119">
        <v>5.7022743457276981E-2</v>
      </c>
    </row>
    <row r="12" spans="1:11" s="20" customFormat="1" collapsed="1" x14ac:dyDescent="0.2">
      <c r="A12" s="21">
        <v>9</v>
      </c>
      <c r="B12" s="142" t="s">
        <v>51</v>
      </c>
      <c r="C12" s="143">
        <v>40114</v>
      </c>
      <c r="D12" s="143">
        <v>40401</v>
      </c>
      <c r="E12" s="144">
        <v>-8.2687385555282322E-3</v>
      </c>
      <c r="F12" s="144">
        <v>-9.5133399865434787E-2</v>
      </c>
      <c r="G12" s="144">
        <v>-1.8090049722825019E-2</v>
      </c>
      <c r="H12" s="144">
        <v>5.245382440885793E-2</v>
      </c>
      <c r="I12" s="144">
        <v>7.2060202067236734E-3</v>
      </c>
      <c r="J12" s="145">
        <v>0.16546800000000017</v>
      </c>
      <c r="K12" s="119">
        <v>1.0219189412881136E-2</v>
      </c>
    </row>
    <row r="13" spans="1:11" s="20" customFormat="1" x14ac:dyDescent="0.2">
      <c r="A13" s="21">
        <v>10</v>
      </c>
      <c r="B13" s="142" t="s">
        <v>54</v>
      </c>
      <c r="C13" s="143">
        <v>40226</v>
      </c>
      <c r="D13" s="143">
        <v>40430</v>
      </c>
      <c r="E13" s="144">
        <v>6.4255359721050453E-3</v>
      </c>
      <c r="F13" s="144">
        <v>1.2164091956699652E-2</v>
      </c>
      <c r="G13" s="144">
        <v>2.8600164960795871E-2</v>
      </c>
      <c r="H13" s="144">
        <v>9.143715980177114E-2</v>
      </c>
      <c r="I13" s="144">
        <v>4.8630045857319004E-2</v>
      </c>
      <c r="J13" s="145">
        <v>4.9111799999999999</v>
      </c>
      <c r="K13" s="119">
        <v>0.12592847886241909</v>
      </c>
    </row>
    <row r="14" spans="1:11" s="20" customFormat="1" x14ac:dyDescent="0.2">
      <c r="A14" s="21">
        <v>11</v>
      </c>
      <c r="B14" s="142" t="s">
        <v>70</v>
      </c>
      <c r="C14" s="143">
        <v>40427</v>
      </c>
      <c r="D14" s="143">
        <v>40543</v>
      </c>
      <c r="E14" s="144">
        <v>1.2695527897932379E-2</v>
      </c>
      <c r="F14" s="144">
        <v>2.6822875003309488E-2</v>
      </c>
      <c r="G14" s="144">
        <v>4.9952730118410393E-2</v>
      </c>
      <c r="H14" s="144">
        <v>0.16967786549934738</v>
      </c>
      <c r="I14" s="144">
        <v>0.11605123667300044</v>
      </c>
      <c r="J14" s="145">
        <v>6.3571285</v>
      </c>
      <c r="K14" s="119">
        <v>0.14571172730702764</v>
      </c>
    </row>
    <row r="15" spans="1:11" s="20" customFormat="1" x14ac:dyDescent="0.2">
      <c r="A15" s="21">
        <v>12</v>
      </c>
      <c r="B15" s="142" t="s">
        <v>61</v>
      </c>
      <c r="C15" s="143">
        <v>40444</v>
      </c>
      <c r="D15" s="143">
        <v>40638</v>
      </c>
      <c r="E15" s="144">
        <v>-4.4226682815040608E-4</v>
      </c>
      <c r="F15" s="144">
        <v>-9.7152915772469317E-4</v>
      </c>
      <c r="G15" s="144">
        <v>2.2288101417438755E-2</v>
      </c>
      <c r="H15" s="144">
        <v>7.3430844639324588E-2</v>
      </c>
      <c r="I15" s="144">
        <v>5.0338105288314061E-2</v>
      </c>
      <c r="J15" s="145">
        <v>1.2467440000000001</v>
      </c>
      <c r="K15" s="119">
        <v>5.7778848204940392E-2</v>
      </c>
    </row>
    <row r="16" spans="1:11" s="20" customFormat="1" x14ac:dyDescent="0.2">
      <c r="A16" s="21">
        <v>13</v>
      </c>
      <c r="B16" s="142" t="s">
        <v>69</v>
      </c>
      <c r="C16" s="143">
        <v>40427</v>
      </c>
      <c r="D16" s="143">
        <v>40708</v>
      </c>
      <c r="E16" s="144">
        <v>1.6326097514458571E-2</v>
      </c>
      <c r="F16" s="144">
        <v>2.1174085415060828E-2</v>
      </c>
      <c r="G16" s="144">
        <v>5.9105299661471378E-2</v>
      </c>
      <c r="H16" s="144">
        <v>0.20457553101261006</v>
      </c>
      <c r="I16" s="144">
        <v>0.12549492211080437</v>
      </c>
      <c r="J16" s="145">
        <v>10.823251899999999</v>
      </c>
      <c r="K16" s="119">
        <v>0.18971507378614305</v>
      </c>
    </row>
    <row r="17" spans="1:12" s="20" customFormat="1" collapsed="1" x14ac:dyDescent="0.2">
      <c r="A17" s="21">
        <v>14</v>
      </c>
      <c r="B17" s="142" t="s">
        <v>90</v>
      </c>
      <c r="C17" s="143">
        <v>41026</v>
      </c>
      <c r="D17" s="143">
        <v>41242</v>
      </c>
      <c r="E17" s="144">
        <v>3.7192779621825434E-2</v>
      </c>
      <c r="F17" s="144">
        <v>4.0336282594093165E-2</v>
      </c>
      <c r="G17" s="144">
        <v>3.6592340477080709E-2</v>
      </c>
      <c r="H17" s="144">
        <v>0.23171911741762963</v>
      </c>
      <c r="I17" s="144">
        <v>9.8023151655434848E-2</v>
      </c>
      <c r="J17" s="145">
        <v>10.1241</v>
      </c>
      <c r="K17" s="119">
        <v>0.20787039177683386</v>
      </c>
    </row>
    <row r="18" spans="1:12" s="20" customFormat="1" ht="15.75" thickBot="1" x14ac:dyDescent="0.25">
      <c r="A18" s="141"/>
      <c r="B18" s="146" t="s">
        <v>91</v>
      </c>
      <c r="C18" s="147" t="s">
        <v>42</v>
      </c>
      <c r="D18" s="147" t="s">
        <v>42</v>
      </c>
      <c r="E18" s="148">
        <f>AVERAGE(E4:E17)</f>
        <v>1.5781159337889889E-2</v>
      </c>
      <c r="F18" s="148">
        <f>AVERAGE(F4:F17)</f>
        <v>1.1956954876596934E-2</v>
      </c>
      <c r="G18" s="148">
        <f>AVERAGE(G4:G17)</f>
        <v>4.2976398249305249E-2</v>
      </c>
      <c r="H18" s="148">
        <f>AVERAGE(H4:H17)</f>
        <v>0.11567742960782543</v>
      </c>
      <c r="I18" s="148">
        <f>AVERAGE(I4:I17)</f>
        <v>6.5902762950862045E-2</v>
      </c>
      <c r="J18" s="147" t="s">
        <v>42</v>
      </c>
      <c r="K18" s="148">
        <f>AVERAGE(K4:K17)</f>
        <v>8.4514950153971605E-2</v>
      </c>
      <c r="L18" s="149"/>
    </row>
    <row r="19" spans="1:12" s="20" customFormat="1" x14ac:dyDescent="0.2">
      <c r="A19" s="183" t="s">
        <v>80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</row>
    <row r="20" spans="1:12" s="20" customFormat="1" ht="15" collapsed="1" thickBot="1" x14ac:dyDescent="0.25">
      <c r="A20" s="178"/>
      <c r="B20" s="178"/>
      <c r="C20" s="178"/>
      <c r="D20" s="178"/>
      <c r="E20" s="178"/>
      <c r="F20" s="178"/>
      <c r="G20" s="178"/>
      <c r="H20" s="178"/>
      <c r="I20" s="153"/>
      <c r="J20" s="153"/>
      <c r="K20" s="153"/>
    </row>
    <row r="21" spans="1:12" s="20" customFormat="1" collapsed="1" x14ac:dyDescent="0.2">
      <c r="E21" s="106"/>
      <c r="J21" s="19"/>
    </row>
    <row r="22" spans="1:12" s="20" customFormat="1" collapsed="1" x14ac:dyDescent="0.2">
      <c r="E22" s="107"/>
      <c r="J22" s="19"/>
    </row>
    <row r="23" spans="1:12" s="20" customFormat="1" x14ac:dyDescent="0.2">
      <c r="E23" s="106"/>
      <c r="F23" s="106"/>
      <c r="J23" s="19"/>
    </row>
    <row r="24" spans="1:12" s="20" customFormat="1" collapsed="1" x14ac:dyDescent="0.2">
      <c r="E24" s="107"/>
      <c r="I24" s="107"/>
      <c r="J24" s="19"/>
    </row>
    <row r="25" spans="1:12" s="20" customFormat="1" collapsed="1" x14ac:dyDescent="0.2"/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x14ac:dyDescent="0.2"/>
    <row r="39" spans="3:8" s="20" customFormat="1" x14ac:dyDescent="0.2"/>
    <row r="40" spans="3:8" s="29" customFormat="1" x14ac:dyDescent="0.2">
      <c r="C40" s="30"/>
      <c r="D40" s="30"/>
      <c r="E40" s="31"/>
      <c r="F40" s="31"/>
      <c r="G40" s="31"/>
      <c r="H40" s="31"/>
    </row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</sheetData>
  <mergeCells count="5">
    <mergeCell ref="A20:H20"/>
    <mergeCell ref="A1:I1"/>
    <mergeCell ref="A2:A3"/>
    <mergeCell ref="E2:K2"/>
    <mergeCell ref="A19:K19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2416-E6B5-4918-9405-3F86A18D8B9D}">
  <sheetPr>
    <tabColor indexed="42"/>
  </sheetPr>
  <dimension ref="A1:H67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85" t="s">
        <v>95</v>
      </c>
      <c r="B1" s="185"/>
      <c r="C1" s="185"/>
      <c r="D1" s="185"/>
      <c r="E1" s="185"/>
      <c r="F1" s="185"/>
      <c r="G1" s="185"/>
    </row>
    <row r="2" spans="1:8" ht="15.75" thickBot="1" x14ac:dyDescent="0.25">
      <c r="A2" s="180" t="s">
        <v>33</v>
      </c>
      <c r="B2" s="88"/>
      <c r="C2" s="186" t="s">
        <v>21</v>
      </c>
      <c r="D2" s="187"/>
      <c r="E2" s="186" t="s">
        <v>22</v>
      </c>
      <c r="F2" s="187"/>
      <c r="G2" s="89"/>
    </row>
    <row r="3" spans="1:8" ht="45.75" thickBot="1" x14ac:dyDescent="0.25">
      <c r="A3" s="181"/>
      <c r="B3" s="42" t="s">
        <v>20</v>
      </c>
      <c r="C3" s="35" t="s">
        <v>44</v>
      </c>
      <c r="D3" s="35" t="s">
        <v>23</v>
      </c>
      <c r="E3" s="35" t="s">
        <v>24</v>
      </c>
      <c r="F3" s="35" t="s">
        <v>23</v>
      </c>
      <c r="G3" s="36" t="s">
        <v>85</v>
      </c>
    </row>
    <row r="4" spans="1:8" ht="15" customHeight="1" x14ac:dyDescent="0.2">
      <c r="A4" s="21">
        <v>1</v>
      </c>
      <c r="B4" s="37" t="s">
        <v>69</v>
      </c>
      <c r="C4" s="38">
        <v>1774.5122999999971</v>
      </c>
      <c r="D4" s="94">
        <v>3.7077535820129688E-2</v>
      </c>
      <c r="E4" s="39">
        <v>84</v>
      </c>
      <c r="F4" s="94">
        <v>2.0418084589207585E-2</v>
      </c>
      <c r="G4" s="40">
        <v>994.51144559067109</v>
      </c>
      <c r="H4" s="53"/>
    </row>
    <row r="5" spans="1:8" ht="14.25" customHeight="1" x14ac:dyDescent="0.2">
      <c r="A5" s="21">
        <v>2</v>
      </c>
      <c r="B5" s="37" t="s">
        <v>64</v>
      </c>
      <c r="C5" s="38">
        <v>356.67003000000113</v>
      </c>
      <c r="D5" s="94">
        <v>9.096305923146317E-3</v>
      </c>
      <c r="E5" s="39">
        <v>12</v>
      </c>
      <c r="F5" s="94">
        <v>2.7394758469546161E-4</v>
      </c>
      <c r="G5" s="40">
        <v>10.795227323536224</v>
      </c>
      <c r="H5" s="53"/>
    </row>
    <row r="6" spans="1:8" x14ac:dyDescent="0.2">
      <c r="A6" s="21">
        <v>3</v>
      </c>
      <c r="B6" s="37" t="s">
        <v>50</v>
      </c>
      <c r="C6" s="38">
        <v>1219.2754499999994</v>
      </c>
      <c r="D6" s="94">
        <v>0.11071141334183052</v>
      </c>
      <c r="E6" s="39">
        <v>0</v>
      </c>
      <c r="F6" s="94">
        <v>0</v>
      </c>
      <c r="G6" s="40">
        <v>0</v>
      </c>
    </row>
    <row r="7" spans="1:8" x14ac:dyDescent="0.2">
      <c r="A7" s="21">
        <v>4</v>
      </c>
      <c r="B7" s="37" t="s">
        <v>68</v>
      </c>
      <c r="C7" s="38">
        <v>120.99491000000016</v>
      </c>
      <c r="D7" s="94">
        <v>1.1022584183565552E-2</v>
      </c>
      <c r="E7" s="39">
        <v>0</v>
      </c>
      <c r="F7" s="94">
        <v>0</v>
      </c>
      <c r="G7" s="40">
        <v>0</v>
      </c>
    </row>
    <row r="8" spans="1:8" x14ac:dyDescent="0.2">
      <c r="A8" s="21">
        <v>5</v>
      </c>
      <c r="B8" s="37" t="s">
        <v>70</v>
      </c>
      <c r="C8" s="38">
        <v>99.425780000000259</v>
      </c>
      <c r="D8" s="94">
        <v>1.2695528778632876E-2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54</v>
      </c>
      <c r="C9" s="38">
        <v>47.318859999999404</v>
      </c>
      <c r="D9" s="94">
        <v>6.4245692874895744E-3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52</v>
      </c>
      <c r="C10" s="38">
        <v>45.149430000000628</v>
      </c>
      <c r="D10" s="94">
        <v>8.1565288392686265E-3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19</v>
      </c>
      <c r="C11" s="38">
        <v>5.3961499999999072</v>
      </c>
      <c r="D11" s="94">
        <v>4.2253636375986199E-3</v>
      </c>
      <c r="E11" s="39">
        <v>0</v>
      </c>
      <c r="F11" s="94">
        <v>0</v>
      </c>
      <c r="G11" s="40">
        <v>0</v>
      </c>
      <c r="H11" s="53"/>
    </row>
    <row r="12" spans="1:8" x14ac:dyDescent="0.2">
      <c r="A12" s="21">
        <v>9</v>
      </c>
      <c r="B12" s="37" t="s">
        <v>66</v>
      </c>
      <c r="C12" s="38">
        <v>3.1853500000000929</v>
      </c>
      <c r="D12" s="94">
        <v>9.7753827056117678E-4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102</v>
      </c>
      <c r="C13" s="38">
        <v>2.4001199999999954</v>
      </c>
      <c r="D13" s="94">
        <v>2.3346868974355494E-3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51</v>
      </c>
      <c r="C14" s="38">
        <v>-36.589309999999585</v>
      </c>
      <c r="D14" s="94">
        <v>-1.2133643001414895E-2</v>
      </c>
      <c r="E14" s="39">
        <v>-10</v>
      </c>
      <c r="F14" s="94">
        <v>-3.897116134060795E-3</v>
      </c>
      <c r="G14" s="40">
        <v>-11.471581137957752</v>
      </c>
    </row>
    <row r="15" spans="1:8" x14ac:dyDescent="0.2">
      <c r="A15" s="21">
        <v>12</v>
      </c>
      <c r="B15" s="37" t="s">
        <v>90</v>
      </c>
      <c r="C15" s="38">
        <v>538.3587899999992</v>
      </c>
      <c r="D15" s="94">
        <v>3.5861795051171153E-2</v>
      </c>
      <c r="E15" s="39">
        <v>-18</v>
      </c>
      <c r="F15" s="94">
        <v>-1.285989854968922E-3</v>
      </c>
      <c r="G15" s="40">
        <v>-19.660742756305684</v>
      </c>
    </row>
    <row r="16" spans="1:8" x14ac:dyDescent="0.2">
      <c r="A16" s="21">
        <v>13</v>
      </c>
      <c r="B16" s="37" t="s">
        <v>61</v>
      </c>
      <c r="C16" s="38">
        <v>-758.28700000000003</v>
      </c>
      <c r="D16" s="94">
        <v>-0.2956665969955618</v>
      </c>
      <c r="E16" s="39">
        <v>-337</v>
      </c>
      <c r="F16" s="94">
        <v>-0.2953549517966696</v>
      </c>
      <c r="G16" s="40">
        <v>-758.22904415967378</v>
      </c>
    </row>
    <row r="17" spans="1:8" x14ac:dyDescent="0.2">
      <c r="A17" s="21">
        <v>14</v>
      </c>
      <c r="B17" s="37" t="s">
        <v>15</v>
      </c>
      <c r="C17" s="38">
        <v>-954.26413000001025</v>
      </c>
      <c r="D17" s="94">
        <v>-1.0035699619972947E-2</v>
      </c>
      <c r="E17" s="39">
        <v>-215</v>
      </c>
      <c r="F17" s="94">
        <v>-2.1215709492796525E-2</v>
      </c>
      <c r="G17" s="40">
        <v>-2023.6023948786235</v>
      </c>
    </row>
    <row r="18" spans="1:8" ht="15.75" thickBot="1" x14ac:dyDescent="0.25">
      <c r="A18" s="87"/>
      <c r="B18" s="90" t="s">
        <v>41</v>
      </c>
      <c r="C18" s="91">
        <v>2463.5467299999882</v>
      </c>
      <c r="D18" s="95">
        <v>9.8135549481388924E-3</v>
      </c>
      <c r="E18" s="92">
        <v>-484</v>
      </c>
      <c r="F18" s="95">
        <v>-8.9909381003633898E-5</v>
      </c>
      <c r="G18" s="93">
        <v>-1807.6570900183533</v>
      </c>
      <c r="H18" s="53"/>
    </row>
    <row r="19" spans="1:8" ht="15" customHeight="1" thickBot="1" x14ac:dyDescent="0.25">
      <c r="A19" s="184"/>
      <c r="B19" s="184"/>
      <c r="C19" s="184"/>
      <c r="D19" s="184"/>
      <c r="E19" s="184"/>
      <c r="F19" s="184"/>
      <c r="G19" s="184"/>
      <c r="H19" s="152"/>
    </row>
    <row r="41" spans="2:5" ht="15" x14ac:dyDescent="0.2">
      <c r="B41" s="60"/>
      <c r="C41" s="61"/>
      <c r="D41" s="62"/>
      <c r="E41" s="63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.75" thickBot="1" x14ac:dyDescent="0.25">
      <c r="B47" s="78"/>
      <c r="C47" s="78"/>
      <c r="D47" s="78"/>
      <c r="E47" s="78"/>
    </row>
    <row r="50" spans="2:6" ht="14.25" customHeight="1" x14ac:dyDescent="0.2"/>
    <row r="51" spans="2:6" x14ac:dyDescent="0.2">
      <c r="F51" s="53"/>
    </row>
    <row r="53" spans="2:6" x14ac:dyDescent="0.2">
      <c r="F53"/>
    </row>
    <row r="54" spans="2:6" x14ac:dyDescent="0.2">
      <c r="F54"/>
    </row>
    <row r="55" spans="2:6" ht="30.75" thickBot="1" x14ac:dyDescent="0.25">
      <c r="B55" s="42" t="s">
        <v>20</v>
      </c>
      <c r="C55" s="35" t="s">
        <v>47</v>
      </c>
      <c r="D55" s="35" t="s">
        <v>48</v>
      </c>
      <c r="E55" s="59" t="s">
        <v>45</v>
      </c>
      <c r="F55"/>
    </row>
    <row r="56" spans="2:6" x14ac:dyDescent="0.2">
      <c r="B56" s="37" t="str">
        <f t="shared" ref="B56:D59" si="0">B4</f>
        <v>УНIВЕР.УА/Михайло Грушевський: Фонд Державних Паперiв</v>
      </c>
      <c r="C56" s="38">
        <f t="shared" si="0"/>
        <v>1774.5122999999971</v>
      </c>
      <c r="D56" s="94">
        <f t="shared" si="0"/>
        <v>3.7077535820129688E-2</v>
      </c>
      <c r="E56" s="40">
        <f>G4</f>
        <v>994.51144559067109</v>
      </c>
    </row>
    <row r="57" spans="2:6" x14ac:dyDescent="0.2">
      <c r="B57" s="37" t="str">
        <f t="shared" si="0"/>
        <v>КІНТО-Класичний</v>
      </c>
      <c r="C57" s="38">
        <f t="shared" si="0"/>
        <v>356.67003000000113</v>
      </c>
      <c r="D57" s="94">
        <f t="shared" si="0"/>
        <v>9.096305923146317E-3</v>
      </c>
      <c r="E57" s="40">
        <f>G5</f>
        <v>10.795227323536224</v>
      </c>
    </row>
    <row r="58" spans="2:6" x14ac:dyDescent="0.2">
      <c r="B58" s="37" t="str">
        <f t="shared" si="0"/>
        <v>ОТП Фонд Акцій</v>
      </c>
      <c r="C58" s="38">
        <f t="shared" si="0"/>
        <v>1219.2754499999994</v>
      </c>
      <c r="D58" s="94">
        <f t="shared" si="0"/>
        <v>0.11071141334183052</v>
      </c>
      <c r="E58" s="40">
        <f>G6</f>
        <v>0</v>
      </c>
    </row>
    <row r="59" spans="2:6" x14ac:dyDescent="0.2">
      <c r="B59" s="37" t="str">
        <f t="shared" si="0"/>
        <v>УНІВЕР.УА/Ярослав Мудрий: Фонд Акцiй</v>
      </c>
      <c r="C59" s="38">
        <f t="shared" si="0"/>
        <v>120.99491000000016</v>
      </c>
      <c r="D59" s="94">
        <f t="shared" si="0"/>
        <v>1.1022584183565552E-2</v>
      </c>
      <c r="E59" s="40">
        <f>G7</f>
        <v>0</v>
      </c>
    </row>
    <row r="60" spans="2:6" x14ac:dyDescent="0.2">
      <c r="B60" s="121" t="str">
        <f>B9</f>
        <v>Альтус-Депозит</v>
      </c>
      <c r="C60" s="122">
        <f>C9</f>
        <v>47.318859999999404</v>
      </c>
      <c r="D60" s="123">
        <f>D9</f>
        <v>6.4245692874895744E-3</v>
      </c>
      <c r="E60" s="124">
        <f>G9</f>
        <v>0</v>
      </c>
    </row>
    <row r="61" spans="2:6" x14ac:dyDescent="0.2">
      <c r="B61" s="120" t="str">
        <f>B13</f>
        <v>ТАСК Ресурс</v>
      </c>
      <c r="C61" s="38">
        <f>C13</f>
        <v>2.4001199999999954</v>
      </c>
      <c r="D61" s="94">
        <f>D13</f>
        <v>2.3346868974355494E-3</v>
      </c>
      <c r="E61" s="40">
        <f>G13</f>
        <v>0</v>
      </c>
    </row>
    <row r="62" spans="2:6" x14ac:dyDescent="0.2">
      <c r="B62" s="120" t="str">
        <f>B14</f>
        <v>Софіївський</v>
      </c>
      <c r="C62" s="38">
        <f t="shared" ref="C62:D65" si="1">C14</f>
        <v>-36.589309999999585</v>
      </c>
      <c r="D62" s="94">
        <f t="shared" si="1"/>
        <v>-1.2133643001414895E-2</v>
      </c>
      <c r="E62" s="40">
        <f>G14</f>
        <v>-11.471581137957752</v>
      </c>
    </row>
    <row r="63" spans="2:6" x14ac:dyDescent="0.2">
      <c r="B63" s="120" t="str">
        <f>B15</f>
        <v>КІНТО-Казначейський</v>
      </c>
      <c r="C63" s="38">
        <f t="shared" si="1"/>
        <v>538.3587899999992</v>
      </c>
      <c r="D63" s="94">
        <f t="shared" si="1"/>
        <v>3.5861795051171153E-2</v>
      </c>
      <c r="E63" s="40">
        <f>G15</f>
        <v>-19.660742756305684</v>
      </c>
    </row>
    <row r="64" spans="2:6" x14ac:dyDescent="0.2">
      <c r="B64" s="120" t="str">
        <f>B16</f>
        <v>ВСІ</v>
      </c>
      <c r="C64" s="38">
        <f t="shared" si="1"/>
        <v>-758.28700000000003</v>
      </c>
      <c r="D64" s="94">
        <f t="shared" si="1"/>
        <v>-0.2956665969955618</v>
      </c>
      <c r="E64" s="40">
        <f>G16</f>
        <v>-758.22904415967378</v>
      </c>
    </row>
    <row r="65" spans="2:5" x14ac:dyDescent="0.2">
      <c r="B65" s="120" t="str">
        <f>B17</f>
        <v>ОТП Класичний</v>
      </c>
      <c r="C65" s="38">
        <f t="shared" si="1"/>
        <v>-954.26413000001025</v>
      </c>
      <c r="D65" s="94">
        <f t="shared" si="1"/>
        <v>-1.0035699619972947E-2</v>
      </c>
      <c r="E65" s="40">
        <f>G17</f>
        <v>-2023.6023948786235</v>
      </c>
    </row>
    <row r="66" spans="2:5" x14ac:dyDescent="0.2">
      <c r="B66" s="128" t="s">
        <v>46</v>
      </c>
      <c r="C66" s="129">
        <f>C18-SUM(C56:C65)</f>
        <v>153.15671000000111</v>
      </c>
      <c r="D66" s="130"/>
      <c r="E66" s="129">
        <f>G18-SUM(E56:E65)</f>
        <v>0</v>
      </c>
    </row>
    <row r="67" spans="2:5" ht="15" x14ac:dyDescent="0.2">
      <c r="B67" s="126" t="s">
        <v>41</v>
      </c>
      <c r="C67" s="127">
        <f>SUM(C56:C66)</f>
        <v>2463.5467299999882</v>
      </c>
      <c r="D67" s="127"/>
      <c r="E67" s="127">
        <f>SUM(E56:E66)</f>
        <v>-1807.6570900183533</v>
      </c>
    </row>
  </sheetData>
  <mergeCells count="5">
    <mergeCell ref="A19:G19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8052-9520-4817-8DC8-D7D5CE5AAC1C}">
  <sheetPr>
    <tabColor indexed="42"/>
  </sheetPr>
  <dimension ref="A1:C104"/>
  <sheetViews>
    <sheetView zoomScale="80" workbookViewId="0">
      <selection activeCell="B4" sqref="B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20</v>
      </c>
      <c r="B1" s="67" t="s">
        <v>74</v>
      </c>
      <c r="C1" s="10"/>
    </row>
    <row r="2" spans="1:3" ht="14.25" x14ac:dyDescent="0.2">
      <c r="A2" s="167" t="s">
        <v>51</v>
      </c>
      <c r="B2" s="170">
        <v>-8.2687385555282322E-3</v>
      </c>
      <c r="C2" s="10"/>
    </row>
    <row r="3" spans="1:3" ht="14.25" x14ac:dyDescent="0.2">
      <c r="A3" s="131" t="s">
        <v>61</v>
      </c>
      <c r="B3" s="138">
        <v>-4.4226682815040608E-4</v>
      </c>
      <c r="C3" s="10"/>
    </row>
    <row r="4" spans="1:3" ht="14.25" x14ac:dyDescent="0.2">
      <c r="A4" s="131" t="s">
        <v>66</v>
      </c>
      <c r="B4" s="138">
        <v>9.7753417497226103E-4</v>
      </c>
      <c r="C4" s="10"/>
    </row>
    <row r="5" spans="1:3" ht="14.25" x14ac:dyDescent="0.2">
      <c r="A5" s="131" t="s">
        <v>102</v>
      </c>
      <c r="B5" s="139">
        <v>2.3346043070966438E-3</v>
      </c>
      <c r="C5" s="10"/>
    </row>
    <row r="6" spans="1:3" ht="14.25" x14ac:dyDescent="0.2">
      <c r="A6" s="131" t="s">
        <v>19</v>
      </c>
      <c r="B6" s="139">
        <v>4.2262288399355086E-3</v>
      </c>
      <c r="C6" s="10"/>
    </row>
    <row r="7" spans="1:3" ht="14.25" x14ac:dyDescent="0.2">
      <c r="A7" s="131" t="s">
        <v>54</v>
      </c>
      <c r="B7" s="139">
        <v>6.4255359721050453E-3</v>
      </c>
      <c r="C7" s="10"/>
    </row>
    <row r="8" spans="1:3" ht="14.25" x14ac:dyDescent="0.2">
      <c r="A8" s="131" t="s">
        <v>52</v>
      </c>
      <c r="B8" s="139">
        <v>8.1557313731388525E-3</v>
      </c>
      <c r="C8" s="10"/>
    </row>
    <row r="9" spans="1:3" ht="14.25" x14ac:dyDescent="0.2">
      <c r="A9" s="131" t="s">
        <v>64</v>
      </c>
      <c r="B9" s="139">
        <v>8.8199134542501501E-3</v>
      </c>
      <c r="C9" s="10"/>
    </row>
    <row r="10" spans="1:3" ht="14.25" x14ac:dyDescent="0.2">
      <c r="A10" s="131" t="s">
        <v>68</v>
      </c>
      <c r="B10" s="139">
        <v>1.1022601483221761E-2</v>
      </c>
      <c r="C10" s="10"/>
    </row>
    <row r="11" spans="1:3" ht="14.25" x14ac:dyDescent="0.2">
      <c r="A11" s="131" t="s">
        <v>15</v>
      </c>
      <c r="B11" s="139">
        <v>1.1422834585248287E-2</v>
      </c>
      <c r="C11" s="10"/>
    </row>
    <row r="12" spans="1:3" ht="14.25" x14ac:dyDescent="0.2">
      <c r="A12" s="131" t="s">
        <v>70</v>
      </c>
      <c r="B12" s="139">
        <v>1.2695527897932379E-2</v>
      </c>
      <c r="C12" s="10"/>
    </row>
    <row r="13" spans="1:3" ht="14.25" x14ac:dyDescent="0.2">
      <c r="A13" s="131" t="s">
        <v>69</v>
      </c>
      <c r="B13" s="139">
        <v>1.6326097514458571E-2</v>
      </c>
      <c r="C13" s="10"/>
    </row>
    <row r="14" spans="1:3" ht="14.25" x14ac:dyDescent="0.2">
      <c r="A14" s="131" t="s">
        <v>90</v>
      </c>
      <c r="B14" s="139">
        <v>3.7192779621825434E-2</v>
      </c>
      <c r="C14" s="10"/>
    </row>
    <row r="15" spans="1:3" ht="14.25" x14ac:dyDescent="0.2">
      <c r="A15" s="132" t="s">
        <v>50</v>
      </c>
      <c r="B15" s="166">
        <v>0.11004784688995217</v>
      </c>
      <c r="C15" s="10"/>
    </row>
    <row r="16" spans="1:3" ht="15" x14ac:dyDescent="0.2">
      <c r="A16" s="168" t="s">
        <v>25</v>
      </c>
      <c r="B16" s="169">
        <v>1.5781159337889889E-2</v>
      </c>
      <c r="C16" s="10"/>
    </row>
    <row r="17" spans="1:3" ht="14.25" x14ac:dyDescent="0.2">
      <c r="A17" s="133" t="s">
        <v>122</v>
      </c>
      <c r="B17" s="138">
        <v>0.11982945493148844</v>
      </c>
      <c r="C17" s="10"/>
    </row>
    <row r="18" spans="1:3" ht="14.25" x14ac:dyDescent="0.2">
      <c r="A18" s="133" t="s">
        <v>108</v>
      </c>
      <c r="B18" s="138">
        <v>8.2578556335777265E-4</v>
      </c>
      <c r="C18" s="57"/>
    </row>
    <row r="19" spans="1:3" ht="14.25" x14ac:dyDescent="0.2">
      <c r="A19" s="133" t="s">
        <v>26</v>
      </c>
      <c r="B19" s="138">
        <v>1.2328452107719157E-2</v>
      </c>
      <c r="C19" s="9"/>
    </row>
    <row r="20" spans="1:3" ht="14.25" x14ac:dyDescent="0.2">
      <c r="A20" s="133" t="s">
        <v>27</v>
      </c>
      <c r="B20" s="138">
        <v>-2.1327661739505288E-3</v>
      </c>
      <c r="C20" s="73"/>
    </row>
    <row r="21" spans="1:3" ht="14.25" x14ac:dyDescent="0.2">
      <c r="A21" s="133" t="s">
        <v>28</v>
      </c>
      <c r="B21" s="138">
        <v>1.1185479452054796E-2</v>
      </c>
      <c r="C21" s="10"/>
    </row>
    <row r="22" spans="1:3" ht="15" thickBot="1" x14ac:dyDescent="0.25">
      <c r="A22" s="134" t="s">
        <v>92</v>
      </c>
      <c r="B22" s="140">
        <v>0.12264474125415248</v>
      </c>
      <c r="C22" s="10"/>
    </row>
    <row r="23" spans="1:3" x14ac:dyDescent="0.2">
      <c r="B23" s="10"/>
      <c r="C23" s="10"/>
    </row>
    <row r="24" spans="1:3" x14ac:dyDescent="0.2"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</sheetData>
  <autoFilter ref="A1:B1" xr:uid="{09585D1B-21DB-4A17-B891-D3521C45C7A1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A09B-68CD-4F5B-8FB8-29C6B0013033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73" t="s">
        <v>96</v>
      </c>
      <c r="B1" s="173"/>
      <c r="C1" s="173"/>
      <c r="D1" s="173"/>
      <c r="E1" s="173"/>
      <c r="F1" s="173"/>
      <c r="G1" s="173"/>
      <c r="H1" s="173"/>
      <c r="I1" s="173"/>
      <c r="J1" s="173"/>
      <c r="K1" s="13"/>
      <c r="L1" s="14"/>
      <c r="M1" s="14"/>
    </row>
    <row r="2" spans="1:13" ht="30.75" thickBot="1" x14ac:dyDescent="0.25">
      <c r="A2" s="15" t="s">
        <v>33</v>
      </c>
      <c r="B2" s="15" t="s">
        <v>20</v>
      </c>
      <c r="C2" s="44" t="s">
        <v>30</v>
      </c>
      <c r="D2" s="44" t="s">
        <v>31</v>
      </c>
      <c r="E2" s="44" t="s">
        <v>34</v>
      </c>
      <c r="F2" s="44" t="s">
        <v>35</v>
      </c>
      <c r="G2" s="44" t="s">
        <v>36</v>
      </c>
      <c r="H2" s="44" t="s">
        <v>10</v>
      </c>
      <c r="I2" s="44" t="s">
        <v>11</v>
      </c>
      <c r="J2" s="25" t="s">
        <v>12</v>
      </c>
    </row>
    <row r="3" spans="1:13" x14ac:dyDescent="0.2">
      <c r="A3" s="21">
        <v>1</v>
      </c>
      <c r="B3" s="81" t="s">
        <v>18</v>
      </c>
      <c r="C3" s="108" t="s">
        <v>18</v>
      </c>
      <c r="D3" s="109" t="s">
        <v>18</v>
      </c>
      <c r="E3" s="82" t="s">
        <v>18</v>
      </c>
      <c r="F3" s="83" t="s">
        <v>18</v>
      </c>
      <c r="G3" s="82" t="s">
        <v>18</v>
      </c>
      <c r="H3" s="52" t="s">
        <v>18</v>
      </c>
      <c r="I3" s="81" t="s">
        <v>18</v>
      </c>
      <c r="J3" s="84" t="s">
        <v>18</v>
      </c>
    </row>
    <row r="4" spans="1:13" ht="15.75" thickBot="1" x14ac:dyDescent="0.25">
      <c r="A4" s="174" t="s">
        <v>41</v>
      </c>
      <c r="B4" s="175"/>
      <c r="C4" s="110" t="s">
        <v>42</v>
      </c>
      <c r="D4" s="110" t="s">
        <v>42</v>
      </c>
      <c r="E4" s="96" t="s">
        <v>18</v>
      </c>
      <c r="F4" s="97" t="s">
        <v>18</v>
      </c>
      <c r="G4" s="110" t="s">
        <v>42</v>
      </c>
      <c r="H4" s="110" t="s">
        <v>42</v>
      </c>
      <c r="I4" s="110" t="s">
        <v>42</v>
      </c>
      <c r="J4" s="110" t="s">
        <v>42</v>
      </c>
    </row>
    <row r="5" spans="1:13" x14ac:dyDescent="0.2">
      <c r="A5" s="177"/>
      <c r="B5" s="177"/>
      <c r="C5" s="177"/>
      <c r="D5" s="177"/>
      <c r="E5" s="177"/>
      <c r="F5" s="177"/>
      <c r="G5" s="177"/>
      <c r="H5" s="177"/>
    </row>
  </sheetData>
  <mergeCells count="3">
    <mergeCell ref="A1:J1"/>
    <mergeCell ref="A4:B4"/>
    <mergeCell ref="A5:H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26B4-9E99-40D3-8D1D-0BD669334043}">
  <sheetPr>
    <tabColor indexed="22"/>
  </sheetPr>
  <dimension ref="A1:K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89" t="s">
        <v>97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customFormat="1" ht="15.75" customHeight="1" thickBot="1" x14ac:dyDescent="0.25">
      <c r="A2" s="180" t="s">
        <v>33</v>
      </c>
      <c r="B2" s="100"/>
      <c r="C2" s="101"/>
      <c r="D2" s="102"/>
      <c r="E2" s="182" t="s">
        <v>59</v>
      </c>
      <c r="F2" s="182"/>
      <c r="G2" s="182"/>
      <c r="H2" s="182"/>
      <c r="I2" s="182"/>
      <c r="J2" s="182"/>
      <c r="K2" s="182"/>
    </row>
    <row r="3" spans="1:11" customFormat="1" ht="45.75" thickBot="1" x14ac:dyDescent="0.25">
      <c r="A3" s="181"/>
      <c r="B3" s="103" t="s">
        <v>20</v>
      </c>
      <c r="C3" s="26" t="s">
        <v>8</v>
      </c>
      <c r="D3" s="26" t="s">
        <v>9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customFormat="1" collapsed="1" x14ac:dyDescent="0.2">
      <c r="A4" s="21">
        <v>1</v>
      </c>
      <c r="B4" s="27" t="s">
        <v>18</v>
      </c>
      <c r="C4" s="104" t="s">
        <v>18</v>
      </c>
      <c r="D4" s="104" t="s">
        <v>18</v>
      </c>
      <c r="E4" s="98" t="s">
        <v>18</v>
      </c>
      <c r="F4" s="98" t="s">
        <v>18</v>
      </c>
      <c r="G4" s="98" t="s">
        <v>18</v>
      </c>
      <c r="H4" s="98" t="s">
        <v>18</v>
      </c>
      <c r="I4" s="98" t="s">
        <v>18</v>
      </c>
      <c r="J4" s="105" t="s">
        <v>18</v>
      </c>
      <c r="K4" s="151" t="s">
        <v>18</v>
      </c>
    </row>
    <row r="5" spans="1:11" ht="15.75" thickBot="1" x14ac:dyDescent="0.25">
      <c r="A5" s="141"/>
      <c r="B5" s="146" t="s">
        <v>91</v>
      </c>
      <c r="C5" s="147" t="s">
        <v>42</v>
      </c>
      <c r="D5" s="147" t="s">
        <v>42</v>
      </c>
      <c r="E5" s="148" t="s">
        <v>18</v>
      </c>
      <c r="F5" s="148" t="s">
        <v>18</v>
      </c>
      <c r="G5" s="148" t="s">
        <v>18</v>
      </c>
      <c r="H5" s="148" t="s">
        <v>18</v>
      </c>
      <c r="I5" s="148" t="s">
        <v>18</v>
      </c>
      <c r="J5" s="147" t="s">
        <v>42</v>
      </c>
      <c r="K5" s="148" t="s">
        <v>18</v>
      </c>
    </row>
    <row r="6" spans="1:11" x14ac:dyDescent="0.2">
      <c r="A6" s="190" t="s">
        <v>80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</row>
    <row r="7" spans="1:11" ht="15" thickBot="1" x14ac:dyDescent="0.25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5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8F8C-D2CA-41FE-9ED4-E51187D3C95A}">
  <sheetPr>
    <tabColor indexed="22"/>
  </sheetPr>
  <dimension ref="A1:K35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85" t="s">
        <v>98</v>
      </c>
      <c r="B1" s="185"/>
      <c r="C1" s="185"/>
      <c r="D1" s="185"/>
      <c r="E1" s="185"/>
      <c r="F1" s="185"/>
      <c r="G1" s="185"/>
    </row>
    <row r="2" spans="1:11" s="31" customFormat="1" ht="15.75" customHeight="1" thickBot="1" x14ac:dyDescent="0.25">
      <c r="A2" s="180" t="s">
        <v>33</v>
      </c>
      <c r="B2" s="88"/>
      <c r="C2" s="186" t="s">
        <v>21</v>
      </c>
      <c r="D2" s="187"/>
      <c r="E2" s="186" t="s">
        <v>22</v>
      </c>
      <c r="F2" s="187"/>
      <c r="G2" s="89"/>
    </row>
    <row r="3" spans="1:11" s="31" customFormat="1" ht="45.75" thickBot="1" x14ac:dyDescent="0.25">
      <c r="A3" s="181"/>
      <c r="B3" s="35" t="s">
        <v>20</v>
      </c>
      <c r="C3" s="35" t="s">
        <v>44</v>
      </c>
      <c r="D3" s="35" t="s">
        <v>23</v>
      </c>
      <c r="E3" s="35" t="s">
        <v>24</v>
      </c>
      <c r="F3" s="35" t="s">
        <v>23</v>
      </c>
      <c r="G3" s="36" t="s">
        <v>85</v>
      </c>
    </row>
    <row r="4" spans="1:11" s="31" customFormat="1" x14ac:dyDescent="0.2">
      <c r="A4" s="21">
        <v>1</v>
      </c>
      <c r="B4" s="165" t="s">
        <v>18</v>
      </c>
      <c r="C4" s="38" t="s">
        <v>18</v>
      </c>
      <c r="D4" s="98" t="s">
        <v>18</v>
      </c>
      <c r="E4" s="39" t="s">
        <v>18</v>
      </c>
      <c r="F4" s="98" t="s">
        <v>18</v>
      </c>
      <c r="G4" s="40" t="s">
        <v>18</v>
      </c>
    </row>
    <row r="5" spans="1:11" s="31" customFormat="1" ht="15.75" thickBot="1" x14ac:dyDescent="0.25">
      <c r="A5" s="111"/>
      <c r="B5" s="90" t="s">
        <v>41</v>
      </c>
      <c r="C5" s="112" t="s">
        <v>18</v>
      </c>
      <c r="D5" s="95" t="s">
        <v>18</v>
      </c>
      <c r="E5" s="92" t="s">
        <v>18</v>
      </c>
      <c r="F5" s="95" t="s">
        <v>18</v>
      </c>
      <c r="G5" s="93" t="s">
        <v>18</v>
      </c>
    </row>
    <row r="6" spans="1:11" s="31" customFormat="1" ht="15" customHeight="1" thickBot="1" x14ac:dyDescent="0.25">
      <c r="A6" s="188"/>
      <c r="B6" s="188"/>
      <c r="C6" s="188"/>
      <c r="D6" s="188"/>
      <c r="E6" s="188"/>
      <c r="F6" s="188"/>
      <c r="G6" s="188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A8" s="29"/>
      <c r="D8" s="41"/>
    </row>
    <row r="9" spans="1:11" s="31" customFormat="1" x14ac:dyDescent="0.2">
      <c r="A9" s="29"/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>
      <c r="D28" s="41"/>
    </row>
    <row r="29" spans="4:9" s="31" customFormat="1" x14ac:dyDescent="0.2"/>
    <row r="30" spans="4:9" s="31" customFormat="1" x14ac:dyDescent="0.2"/>
    <row r="31" spans="4:9" s="31" customFormat="1" x14ac:dyDescent="0.2">
      <c r="H31" s="22"/>
      <c r="I31" s="22"/>
    </row>
    <row r="34" spans="1:5" ht="30.75" thickBot="1" x14ac:dyDescent="0.25">
      <c r="B34" s="42" t="s">
        <v>20</v>
      </c>
      <c r="C34" s="35" t="s">
        <v>47</v>
      </c>
      <c r="D34" s="35" t="s">
        <v>48</v>
      </c>
      <c r="E34" s="36" t="s">
        <v>45</v>
      </c>
    </row>
    <row r="35" spans="1:5" x14ac:dyDescent="0.2">
      <c r="A35" s="22">
        <v>1</v>
      </c>
      <c r="B35" s="37" t="str">
        <f>B4</f>
        <v>н.д.</v>
      </c>
      <c r="C35" s="116" t="str">
        <f>C4</f>
        <v>н.д.</v>
      </c>
      <c r="D35" s="98" t="str">
        <f>D4</f>
        <v>н.д.</v>
      </c>
      <c r="E35" s="117" t="str">
        <f>G4</f>
        <v>н.д.</v>
      </c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E8F8-9CFB-421F-A53F-AA268AD5A1EB}">
  <sheetPr>
    <tabColor indexed="22"/>
  </sheetPr>
  <dimension ref="A1:D22"/>
  <sheetViews>
    <sheetView zoomScale="85" workbookViewId="0">
      <selection activeCell="A3" sqref="A3:B3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20</v>
      </c>
      <c r="B1" s="67" t="s">
        <v>74</v>
      </c>
      <c r="C1" s="10"/>
      <c r="D1" s="10"/>
    </row>
    <row r="2" spans="1:4" ht="14.25" x14ac:dyDescent="0.2">
      <c r="A2" s="27" t="s">
        <v>18</v>
      </c>
      <c r="B2" s="135" t="s">
        <v>18</v>
      </c>
      <c r="C2" s="10"/>
      <c r="D2" s="10"/>
    </row>
    <row r="3" spans="1:4" ht="15" x14ac:dyDescent="0.2">
      <c r="A3" s="171" t="s">
        <v>25</v>
      </c>
      <c r="B3" s="172" t="s">
        <v>18</v>
      </c>
      <c r="C3" s="10"/>
      <c r="D3" s="10"/>
    </row>
    <row r="4" spans="1:4" ht="14.25" x14ac:dyDescent="0.2">
      <c r="A4" s="27" t="s">
        <v>122</v>
      </c>
      <c r="B4" s="136">
        <v>0.11982945493148844</v>
      </c>
      <c r="C4" s="10"/>
      <c r="D4" s="10"/>
    </row>
    <row r="5" spans="1:4" ht="14.25" x14ac:dyDescent="0.2">
      <c r="A5" s="27" t="s">
        <v>108</v>
      </c>
      <c r="B5" s="136">
        <v>8.2578556335777265E-4</v>
      </c>
      <c r="C5" s="10"/>
      <c r="D5" s="10"/>
    </row>
    <row r="6" spans="1:4" ht="14.25" x14ac:dyDescent="0.2">
      <c r="A6" s="27" t="s">
        <v>26</v>
      </c>
      <c r="B6" s="136">
        <v>1.2328452107719157E-2</v>
      </c>
      <c r="C6" s="10"/>
      <c r="D6" s="10"/>
    </row>
    <row r="7" spans="1:4" ht="14.25" x14ac:dyDescent="0.2">
      <c r="A7" s="27" t="s">
        <v>27</v>
      </c>
      <c r="B7" s="136">
        <v>-2.1327661739505288E-3</v>
      </c>
      <c r="C7" s="10"/>
      <c r="D7" s="10"/>
    </row>
    <row r="8" spans="1:4" ht="14.25" x14ac:dyDescent="0.2">
      <c r="A8" s="27" t="s">
        <v>28</v>
      </c>
      <c r="B8" s="136">
        <v>1.1185479452054796E-2</v>
      </c>
      <c r="C8" s="10"/>
      <c r="D8" s="10"/>
    </row>
    <row r="9" spans="1:4" ht="15" thickBot="1" x14ac:dyDescent="0.25">
      <c r="A9" s="75" t="s">
        <v>92</v>
      </c>
      <c r="B9" s="137">
        <v>0.12264474125415248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52CFD32E-4F13-4D73-9B3D-111AB10874B2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2026-09-14T14:00:23Z</dcterms:modified>
</cp:coreProperties>
</file>