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4 2020\! final\"/>
    </mc:Choice>
  </mc:AlternateContent>
  <bookViews>
    <workbookView xWindow="0" yWindow="0" windowWidth="24735" windowHeight="11520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K27" i="54" l="1"/>
  <c r="N26" i="54" l="1"/>
  <c r="J27" i="54"/>
  <c r="L26" i="54"/>
  <c r="M28" i="54"/>
  <c r="N24" i="54"/>
  <c r="M24" i="54"/>
  <c r="N22" i="54"/>
  <c r="J21" i="54"/>
  <c r="L19" i="54"/>
  <c r="M20" i="54"/>
  <c r="N6" i="54" l="1"/>
  <c r="L4" i="54"/>
  <c r="M26" i="54"/>
  <c r="G4" i="36" l="1"/>
  <c r="G15" i="36"/>
  <c r="F15" i="36"/>
  <c r="J23" i="54" l="1"/>
  <c r="K23" i="54"/>
  <c r="K21" i="54"/>
  <c r="K17" i="54"/>
  <c r="K15" i="54"/>
  <c r="K13" i="54"/>
  <c r="K11" i="54"/>
  <c r="K9" i="54"/>
  <c r="K7" i="54"/>
  <c r="J7" i="54"/>
  <c r="J5" i="54"/>
  <c r="J9" i="54"/>
  <c r="F32" i="54"/>
  <c r="E32" i="54"/>
  <c r="D32" i="54"/>
  <c r="C32" i="54"/>
  <c r="B32" i="54"/>
  <c r="F18" i="54"/>
  <c r="E18" i="54"/>
  <c r="D18" i="54"/>
  <c r="C18" i="54"/>
  <c r="B18" i="54"/>
  <c r="K18" i="54" l="1"/>
  <c r="K29" i="54" l="1"/>
  <c r="N29" i="54" s="1"/>
  <c r="K25" i="54"/>
  <c r="N15" i="54"/>
  <c r="J15" i="54"/>
  <c r="N21" i="54"/>
  <c r="N19" i="54"/>
  <c r="H32" i="54"/>
  <c r="K31" i="54"/>
  <c r="N31" i="54" s="1"/>
  <c r="N27" i="54"/>
  <c r="N25" i="54"/>
  <c r="N23" i="54"/>
  <c r="N13" i="54"/>
  <c r="N11" i="54"/>
  <c r="N9" i="54"/>
  <c r="N7" i="54"/>
  <c r="K5" i="54"/>
  <c r="N5" i="54" s="1"/>
  <c r="M19" i="54"/>
  <c r="N30" i="54"/>
  <c r="N14" i="54"/>
  <c r="N12" i="54"/>
  <c r="N10" i="54"/>
  <c r="N8" i="54"/>
  <c r="N4" i="54"/>
  <c r="N3" i="54"/>
  <c r="M3" i="54"/>
  <c r="L3" i="54"/>
  <c r="M10" i="54"/>
  <c r="N18" i="54" l="1"/>
  <c r="N28" i="54"/>
  <c r="N20" i="54"/>
  <c r="K32" i="54"/>
  <c r="N32" i="54" s="1"/>
  <c r="H7" i="30" l="1"/>
  <c r="H9" i="30"/>
  <c r="H20" i="30"/>
  <c r="H13" i="30"/>
  <c r="H11" i="30"/>
  <c r="H19" i="30"/>
  <c r="H6" i="30"/>
  <c r="H15" i="30"/>
  <c r="H8" i="30"/>
  <c r="H5" i="30"/>
  <c r="H12" i="30"/>
  <c r="H16" i="30"/>
  <c r="H14" i="30"/>
  <c r="H17" i="30"/>
  <c r="H18" i="30"/>
  <c r="H3" i="30"/>
  <c r="H10" i="30"/>
  <c r="H4" i="30"/>
  <c r="G32" i="54" l="1"/>
  <c r="G17" i="36" l="1"/>
  <c r="F17" i="36"/>
  <c r="G16" i="36"/>
  <c r="F16" i="36"/>
  <c r="G8" i="36"/>
  <c r="F8" i="36"/>
  <c r="G7" i="36"/>
  <c r="F7" i="36"/>
  <c r="G6" i="36"/>
  <c r="F6" i="36"/>
  <c r="G5" i="36"/>
  <c r="F5" i="36"/>
  <c r="F4" i="36"/>
  <c r="M6" i="54" l="1"/>
  <c r="L30" i="54"/>
  <c r="L28" i="54"/>
  <c r="L24" i="54"/>
  <c r="L22" i="54"/>
  <c r="L20" i="54"/>
  <c r="L14" i="54"/>
  <c r="L12" i="54"/>
  <c r="L10" i="54"/>
  <c r="L8" i="54"/>
  <c r="L6" i="54"/>
  <c r="F20" i="30" l="1"/>
  <c r="F9" i="30"/>
  <c r="F11" i="30"/>
  <c r="F4" i="30"/>
  <c r="F14" i="30"/>
  <c r="F6" i="30"/>
  <c r="F5" i="30"/>
  <c r="F18" i="30"/>
  <c r="F13" i="30"/>
  <c r="F15" i="30"/>
  <c r="F17" i="30"/>
  <c r="F16" i="30"/>
  <c r="F3" i="30"/>
  <c r="F8" i="30"/>
  <c r="F7" i="30"/>
  <c r="F12" i="30"/>
  <c r="F10" i="30"/>
  <c r="F19" i="30"/>
  <c r="L27" i="54" l="1"/>
  <c r="J29" i="54" l="1"/>
  <c r="J17" i="54"/>
  <c r="G17" i="54"/>
  <c r="G18" i="54" s="1"/>
  <c r="M30" i="54"/>
  <c r="M14" i="54"/>
  <c r="J25" i="54"/>
  <c r="J13" i="54"/>
  <c r="L13" i="54" l="1"/>
  <c r="L15" i="54"/>
  <c r="L5" i="54"/>
  <c r="M21" i="54"/>
  <c r="L21" i="54"/>
  <c r="L25" i="54"/>
  <c r="L29" i="54"/>
  <c r="M29" i="54"/>
  <c r="M25" i="54"/>
  <c r="M15" i="54"/>
  <c r="M8" i="54"/>
  <c r="M13" i="54"/>
  <c r="M12" i="54"/>
  <c r="M5" i="54"/>
  <c r="M4" i="54"/>
  <c r="E9" i="36" l="1"/>
  <c r="J31" i="54"/>
  <c r="M9" i="54"/>
  <c r="J11" i="54"/>
  <c r="J18" i="54" s="1"/>
  <c r="L18" i="54" s="1"/>
  <c r="L23" i="54" l="1"/>
  <c r="J32" i="54"/>
  <c r="L31" i="54"/>
  <c r="L11" i="54"/>
  <c r="L9" i="54"/>
  <c r="F9" i="36"/>
  <c r="G9" i="36"/>
  <c r="L7" i="54"/>
  <c r="M31" i="54"/>
  <c r="M27" i="54"/>
  <c r="M7" i="54"/>
  <c r="M11" i="54"/>
  <c r="L32" i="54" l="1"/>
  <c r="M18" i="54"/>
  <c r="M32" i="54"/>
</calcChain>
</file>

<file path=xl/sharedStrings.xml><?xml version="1.0" encoding="utf-8"?>
<sst xmlns="http://schemas.openxmlformats.org/spreadsheetml/2006/main" count="180" uniqueCount="111">
  <si>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</si>
  <si>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</si>
  <si>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</si>
  <si>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</si>
  <si>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</si>
  <si>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</si>
  <si>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</si>
  <si>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</si>
  <si>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</si>
  <si>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</si>
  <si>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</si>
  <si>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</si>
  <si>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</si>
  <si>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</si>
  <si>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</si>
  <si>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</si>
  <si>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</si>
  <si>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</si>
  <si>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</si>
  <si>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</si>
  <si>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</si>
  <si>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</si>
  <si>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</si>
  <si>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</si>
  <si>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облігацій підприємств</t>
  </si>
  <si>
    <t>Показник / Дата</t>
  </si>
  <si>
    <t>http://www.bloomberg.com/markets/stocks/world-indexes</t>
  </si>
  <si>
    <t>Показники біржового фондового ринку України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</si>
  <si>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</si>
  <si>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</si>
  <si>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</si>
  <si>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</si>
  <si>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</si>
  <si>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</si>
  <si>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</si>
  <si>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</si>
  <si>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</si>
  <si>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</si>
  <si>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</si>
  <si>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</si>
  <si>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</si>
  <si>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</si>
  <si>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</si>
  <si>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</si>
  <si>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</si>
  <si>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</si>
  <si>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</si>
  <si>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</si>
  <si>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</si>
  <si>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</si>
  <si>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</si>
  <si>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</si>
  <si>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</si>
  <si>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</si>
  <si>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</si>
  <si>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</si>
  <si>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</si>
  <si>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</si>
  <si>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</si>
  <si>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</si>
  <si>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</si>
  <si>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</si>
  <si>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31.12.2019 (4 кв. 2019)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</si>
  <si>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</si>
  <si>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</si>
  <si>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</si>
  <si>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</si>
  <si>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</si>
  <si>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</si>
  <si>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</si>
  <si>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</si>
  <si>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31.03.2020</t>
  </si>
  <si>
    <t>х</t>
  </si>
  <si>
    <t>30.06.2020</t>
  </si>
  <si>
    <t>30.09.2020</t>
  </si>
  <si>
    <t>30.09.2020 (3 кв. 2020)</t>
  </si>
  <si>
    <t>млн грн</t>
  </si>
  <si>
    <t>Чистий притік/відтік за відповідний квартал, млн грн</t>
  </si>
  <si>
    <t>** З урахуванням депозитарних розписок MHP S.A.</t>
  </si>
  <si>
    <t>Кількість цінних паперів (ЦП) у списках фондових бірж, у т. ч.*:</t>
  </si>
  <si>
    <t>акцій**</t>
  </si>
  <si>
    <t xml:space="preserve">Обсяг торгів на фондових біржах (загальний), млн грн, у т. ч.: </t>
  </si>
  <si>
    <t>4-й квартал 2020 року</t>
  </si>
  <si>
    <t>2019 рік</t>
  </si>
  <si>
    <t>2020 рік</t>
  </si>
  <si>
    <t>Ренкінгування на графіку - за річним показником.</t>
  </si>
  <si>
    <t>Зміна за рік у 4 кв. 2020</t>
  </si>
  <si>
    <t>31.12.2020 (4 кв. 2020)</t>
  </si>
  <si>
    <t>Зміна за 4 кв. 2020</t>
  </si>
  <si>
    <t>Зміна за 2020 рік</t>
  </si>
  <si>
    <t>31.12.2019 (2019)</t>
  </si>
  <si>
    <t>31.12.2020 (2020)</t>
  </si>
  <si>
    <t>31.12.2014 (2014)</t>
  </si>
  <si>
    <t>31.12.2015 (2015)</t>
  </si>
  <si>
    <t>31.12.2016 (2016)</t>
  </si>
  <si>
    <t>31.12.2017 (2017)</t>
  </si>
  <si>
    <t>31.12.2018 (2018)</t>
  </si>
  <si>
    <t>-</t>
  </si>
  <si>
    <t>Кількість ІСІ в управлінні</t>
  </si>
  <si>
    <t>Кількість ІСІ в управлінні на одну КУА з ІСІ в управлінні</t>
  </si>
  <si>
    <t>2015</t>
  </si>
  <si>
    <t>2016</t>
  </si>
  <si>
    <t>31.12.2020</t>
  </si>
  <si>
    <t>1 квартал</t>
  </si>
  <si>
    <t>2 квартал</t>
  </si>
  <si>
    <t>3 квартал</t>
  </si>
  <si>
    <t>4 квартал</t>
  </si>
  <si>
    <t>Чистий притік/відтік наростаючим підсумком, млн грн</t>
  </si>
  <si>
    <t>Зміна за 4-й квартал 2020 року</t>
  </si>
  <si>
    <t>Зміна з початку 2020 року (за рік)</t>
  </si>
  <si>
    <t>* Загалом у списках ФБ України станом на 31.12.2020 року, включаючи «лістинг», перебувало 127 випусків акцій, 15 – акцій КІФ, 27 – інвестиційних сертифікатів, 88 – облігацій підприємств, 15 муніципальних облігацій.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</si>
</sst>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"/>
    <numFmt numFmtId="169" formatCode="_-* #,##0.0_₴_-;\-* #,##0.0_₴_-;_-* &quot;-&quot;??_₴_-;_-@_-"/>
  </numFmts>
  <fonts count="7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10"/>
      <color theme="2" tint="-0.89999084444715716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medium">
        <color indexed="21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63" applyNumberFormat="0" applyAlignment="0" applyProtection="0"/>
    <xf numFmtId="0" fontId="56" fillId="35" borderId="63" applyNumberFormat="0" applyAlignment="0" applyProtection="0"/>
    <xf numFmtId="0" fontId="57" fillId="36" borderId="64" applyNumberFormat="0" applyAlignment="0" applyProtection="0"/>
    <xf numFmtId="0" fontId="57" fillId="36" borderId="64" applyNumberFormat="0" applyAlignment="0" applyProtection="0"/>
    <xf numFmtId="0" fontId="58" fillId="36" borderId="63" applyNumberFormat="0" applyAlignment="0" applyProtection="0"/>
    <xf numFmtId="0" fontId="58" fillId="36" borderId="63" applyNumberFormat="0" applyAlignment="0" applyProtection="0"/>
    <xf numFmtId="0" fontId="59" fillId="0" borderId="60" applyNumberFormat="0" applyFill="0" applyAlignment="0" applyProtection="0"/>
    <xf numFmtId="0" fontId="59" fillId="0" borderId="60" applyNumberFormat="0" applyFill="0" applyAlignment="0" applyProtection="0"/>
    <xf numFmtId="0" fontId="60" fillId="0" borderId="61" applyNumberFormat="0" applyFill="0" applyAlignment="0" applyProtection="0"/>
    <xf numFmtId="0" fontId="60" fillId="0" borderId="61" applyNumberFormat="0" applyFill="0" applyAlignment="0" applyProtection="0"/>
    <xf numFmtId="0" fontId="61" fillId="0" borderId="62" applyNumberFormat="0" applyFill="0" applyAlignment="0" applyProtection="0"/>
    <xf numFmtId="0" fontId="61" fillId="0" borderId="62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3" fillId="37" borderId="66" applyNumberFormat="0" applyAlignment="0" applyProtection="0"/>
    <xf numFmtId="0" fontId="63" fillId="37" borderId="66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7" applyNumberFormat="0" applyFont="0" applyAlignment="0" applyProtection="0"/>
    <xf numFmtId="0" fontId="54" fillId="38" borderId="67" applyNumberFormat="0" applyFont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  <xf numFmtId="43" fontId="75" fillId="0" borderId="0" applyFont="0" applyFill="0" applyBorder="0" applyAlignment="0" applyProtection="0"/>
  </cellStyleXfs>
  <cellXfs count="247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9" fontId="7" fillId="29" borderId="32" xfId="76" applyNumberFormat="1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2" fontId="14" fillId="0" borderId="51" xfId="61" applyNumberFormat="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14" fillId="0" borderId="14" xfId="57" applyFont="1" applyFill="1" applyBorder="1" applyAlignment="1">
      <alignment vertical="center"/>
    </xf>
    <xf numFmtId="0" fontId="6" fillId="0" borderId="0" xfId="60"/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0" fontId="6" fillId="30" borderId="49" xfId="76" applyFont="1" applyFill="1" applyBorder="1" applyAlignment="1">
      <alignment vertical="center"/>
    </xf>
    <xf numFmtId="49" fontId="16" fillId="0" borderId="52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17" fillId="31" borderId="48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9" xfId="76" applyNumberFormat="1" applyFont="1" applyFill="1" applyBorder="1" applyAlignment="1">
      <alignment horizontal="right" vertical="center"/>
    </xf>
    <xf numFmtId="165" fontId="17" fillId="31" borderId="34" xfId="236" applyNumberFormat="1" applyFont="1" applyFill="1" applyBorder="1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6" fillId="0" borderId="17" xfId="57" applyFont="1" applyBorder="1" applyAlignment="1">
      <alignment horizontal="right" vertical="center"/>
    </xf>
    <xf numFmtId="4" fontId="6" fillId="0" borderId="22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9" fontId="7" fillId="31" borderId="32" xfId="76" applyNumberFormat="1" applyFont="1" applyFill="1" applyBorder="1" applyAlignment="1">
      <alignment horizontal="center" vertical="center" wrapText="1"/>
    </xf>
    <xf numFmtId="0" fontId="7" fillId="31" borderId="43" xfId="76" applyFont="1" applyFill="1" applyBorder="1" applyAlignment="1">
      <alignment vertical="center"/>
    </xf>
    <xf numFmtId="0" fontId="7" fillId="31" borderId="35" xfId="76" applyFont="1" applyFill="1" applyBorder="1" applyAlignment="1">
      <alignment vertical="center"/>
    </xf>
    <xf numFmtId="165" fontId="16" fillId="31" borderId="48" xfId="76" applyNumberFormat="1" applyFont="1" applyFill="1" applyBorder="1" applyAlignment="1">
      <alignment vertical="center"/>
    </xf>
    <xf numFmtId="0" fontId="7" fillId="31" borderId="28" xfId="76" applyFont="1" applyFill="1" applyBorder="1" applyAlignment="1">
      <alignment vertical="center"/>
    </xf>
    <xf numFmtId="165" fontId="14" fillId="31" borderId="28" xfId="76" applyNumberFormat="1" applyFont="1" applyFill="1" applyBorder="1" applyAlignment="1">
      <alignment vertical="center"/>
    </xf>
    <xf numFmtId="0" fontId="6" fillId="31" borderId="28" xfId="76" applyFont="1" applyFill="1" applyBorder="1" applyAlignment="1">
      <alignment vertical="center"/>
    </xf>
    <xf numFmtId="0" fontId="6" fillId="31" borderId="49" xfId="76" applyFont="1" applyFill="1" applyBorder="1" applyAlignment="1">
      <alignment vertical="center"/>
    </xf>
    <xf numFmtId="165" fontId="7" fillId="31" borderId="39" xfId="76" applyNumberFormat="1" applyFont="1" applyFill="1" applyBorder="1" applyAlignment="1">
      <alignment vertical="center"/>
    </xf>
    <xf numFmtId="167" fontId="7" fillId="31" borderId="40" xfId="76" applyNumberFormat="1" applyFont="1" applyFill="1" applyBorder="1" applyAlignment="1">
      <alignment vertical="center"/>
    </xf>
    <xf numFmtId="167" fontId="7" fillId="31" borderId="37" xfId="76" applyNumberFormat="1" applyFont="1" applyFill="1" applyBorder="1" applyAlignment="1">
      <alignment vertical="center"/>
    </xf>
    <xf numFmtId="167" fontId="6" fillId="31" borderId="30" xfId="76" applyNumberFormat="1" applyFont="1" applyFill="1" applyBorder="1" applyAlignment="1">
      <alignment vertical="center"/>
    </xf>
    <xf numFmtId="167" fontId="6" fillId="31" borderId="37" xfId="76" applyNumberFormat="1" applyFont="1" applyFill="1" applyBorder="1" applyAlignment="1">
      <alignment vertical="center"/>
    </xf>
    <xf numFmtId="165" fontId="14" fillId="31" borderId="41" xfId="76" applyNumberFormat="1" applyFont="1" applyFill="1" applyBorder="1" applyAlignment="1">
      <alignment horizontal="right" vertical="center"/>
    </xf>
    <xf numFmtId="165" fontId="15" fillId="31" borderId="41" xfId="76" applyNumberFormat="1" applyFont="1" applyFill="1" applyBorder="1" applyAlignment="1">
      <alignment horizontal="right" vertical="center"/>
    </xf>
    <xf numFmtId="0" fontId="16" fillId="29" borderId="33" xfId="58" applyFont="1" applyFill="1" applyBorder="1" applyAlignment="1">
      <alignment horizontal="center" vertical="center" wrapText="1"/>
    </xf>
    <xf numFmtId="165" fontId="17" fillId="29" borderId="34" xfId="76" applyNumberFormat="1" applyFont="1" applyFill="1" applyBorder="1" applyAlignment="1">
      <alignment vertical="center"/>
    </xf>
    <xf numFmtId="165" fontId="17" fillId="29" borderId="48" xfId="76" applyNumberFormat="1" applyFont="1" applyFill="1" applyBorder="1" applyAlignment="1">
      <alignment vertical="center"/>
    </xf>
    <xf numFmtId="165" fontId="17" fillId="29" borderId="28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horizontal="right" vertical="center"/>
    </xf>
    <xf numFmtId="165" fontId="15" fillId="29" borderId="28" xfId="76" applyNumberFormat="1" applyFont="1" applyFill="1" applyBorder="1" applyAlignment="1">
      <alignment vertical="center"/>
    </xf>
    <xf numFmtId="165" fontId="15" fillId="29" borderId="49" xfId="76" applyNumberFormat="1" applyFont="1" applyFill="1" applyBorder="1" applyAlignment="1">
      <alignment horizontal="right" vertical="center"/>
    </xf>
    <xf numFmtId="165" fontId="17" fillId="29" borderId="34" xfId="236" applyNumberFormat="1" applyFont="1" applyFill="1" applyBorder="1" applyAlignment="1">
      <alignment vertical="center"/>
    </xf>
    <xf numFmtId="165" fontId="15" fillId="29" borderId="41" xfId="76" applyNumberFormat="1" applyFont="1" applyFill="1" applyBorder="1" applyAlignment="1">
      <alignment horizontal="right" vertical="center"/>
    </xf>
    <xf numFmtId="165" fontId="4" fillId="0" borderId="44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50" fillId="0" borderId="0" xfId="236" applyNumberFormat="1" applyFont="1" applyBorder="1"/>
    <xf numFmtId="1" fontId="6" fillId="0" borderId="0" xfId="44" applyNumberFormat="1"/>
    <xf numFmtId="14" fontId="4" fillId="0" borderId="71" xfId="59" applyNumberFormat="1" applyFont="1" applyBorder="1" applyAlignment="1">
      <alignment horizontal="center" vertical="center"/>
    </xf>
    <xf numFmtId="0" fontId="4" fillId="0" borderId="72" xfId="61" applyFont="1" applyFill="1" applyBorder="1" applyAlignment="1">
      <alignment horizontal="center" vertical="center" wrapText="1"/>
    </xf>
    <xf numFmtId="0" fontId="15" fillId="0" borderId="72" xfId="61" applyFont="1" applyFill="1" applyBorder="1" applyAlignment="1">
      <alignment horizontal="center" vertical="center" wrapText="1"/>
    </xf>
    <xf numFmtId="2" fontId="4" fillId="0" borderId="72" xfId="61" applyNumberFormat="1" applyFont="1" applyFill="1" applyBorder="1" applyAlignment="1">
      <alignment horizontal="center" vertical="center" wrapText="1"/>
    </xf>
    <xf numFmtId="1" fontId="4" fillId="0" borderId="73" xfId="61" applyNumberFormat="1" applyFont="1" applyFill="1" applyBorder="1" applyAlignment="1">
      <alignment horizontal="center" vertical="center" wrapText="1"/>
    </xf>
    <xf numFmtId="49" fontId="14" fillId="0" borderId="0" xfId="61" applyNumberFormat="1" applyFont="1" applyFill="1" applyBorder="1" applyAlignment="1">
      <alignment horizontal="center" vertical="center" wrapText="1"/>
    </xf>
    <xf numFmtId="0" fontId="6" fillId="0" borderId="14" xfId="57" applyFont="1" applyFill="1" applyBorder="1" applyAlignment="1">
      <alignment vertical="center"/>
    </xf>
    <xf numFmtId="168" fontId="6" fillId="0" borderId="0" xfId="44" applyNumberFormat="1"/>
    <xf numFmtId="168" fontId="6" fillId="0" borderId="0" xfId="44" applyNumberFormat="1" applyFont="1"/>
    <xf numFmtId="168" fontId="6" fillId="0" borderId="0" xfId="236" applyNumberFormat="1" applyFont="1"/>
    <xf numFmtId="4" fontId="14" fillId="0" borderId="18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165" fontId="15" fillId="0" borderId="27" xfId="57" applyNumberFormat="1" applyFont="1" applyFill="1" applyBorder="1" applyAlignment="1">
      <alignment horizontal="right"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4" fontId="14" fillId="0" borderId="13" xfId="57" applyNumberFormat="1" applyFont="1" applyFill="1" applyBorder="1" applyAlignment="1">
      <alignment horizontal="right" vertical="center" wrapText="1"/>
    </xf>
    <xf numFmtId="165" fontId="15" fillId="0" borderId="13" xfId="57" applyNumberFormat="1" applyFont="1" applyFill="1" applyBorder="1" applyAlignment="1">
      <alignment horizontal="right" vertical="center"/>
    </xf>
    <xf numFmtId="0" fontId="16" fillId="30" borderId="33" xfId="58" applyFont="1" applyFill="1" applyBorder="1" applyAlignment="1">
      <alignment horizontal="center" vertical="center" wrapText="1"/>
    </xf>
    <xf numFmtId="0" fontId="6" fillId="29" borderId="28" xfId="76" applyFont="1" applyFill="1" applyBorder="1" applyAlignment="1">
      <alignment horizontal="right" vertical="center"/>
    </xf>
    <xf numFmtId="165" fontId="14" fillId="29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horizontal="right" vertical="center"/>
    </xf>
    <xf numFmtId="0" fontId="6" fillId="0" borderId="59" xfId="80" applyFont="1" applyBorder="1" applyAlignment="1">
      <alignment horizontal="right" vertical="center" indent="1"/>
    </xf>
    <xf numFmtId="167" fontId="6" fillId="29" borderId="46" xfId="76" applyNumberFormat="1" applyFont="1" applyFill="1" applyBorder="1" applyAlignment="1">
      <alignment vertical="center"/>
    </xf>
    <xf numFmtId="167" fontId="6" fillId="0" borderId="46" xfId="76" applyNumberFormat="1" applyFont="1" applyFill="1" applyBorder="1" applyAlignment="1">
      <alignment vertical="center"/>
    </xf>
    <xf numFmtId="167" fontId="6" fillId="30" borderId="46" xfId="76" applyNumberFormat="1" applyFont="1" applyFill="1" applyBorder="1" applyAlignment="1">
      <alignment vertical="center"/>
    </xf>
    <xf numFmtId="167" fontId="6" fillId="31" borderId="46" xfId="76" applyNumberFormat="1" applyFont="1" applyFill="1" applyBorder="1" applyAlignment="1">
      <alignment vertical="center"/>
    </xf>
    <xf numFmtId="165" fontId="15" fillId="31" borderId="46" xfId="76" applyNumberFormat="1" applyFont="1" applyFill="1" applyBorder="1" applyAlignment="1">
      <alignment vertical="center"/>
    </xf>
    <xf numFmtId="165" fontId="15" fillId="29" borderId="46" xfId="76" applyNumberFormat="1" applyFont="1" applyFill="1" applyBorder="1" applyAlignment="1">
      <alignment vertical="center"/>
    </xf>
    <xf numFmtId="0" fontId="73" fillId="0" borderId="75" xfId="57" applyFont="1" applyBorder="1" applyAlignment="1">
      <alignment horizontal="center" vertical="center" wrapText="1"/>
    </xf>
    <xf numFmtId="0" fontId="73" fillId="0" borderId="76" xfId="57" applyFont="1" applyBorder="1" applyAlignment="1">
      <alignment horizontal="center" vertical="center" wrapText="1"/>
    </xf>
    <xf numFmtId="4" fontId="74" fillId="0" borderId="25" xfId="57" applyNumberFormat="1" applyFont="1" applyFill="1" applyBorder="1" applyAlignment="1">
      <alignment horizontal="center" vertical="center"/>
    </xf>
    <xf numFmtId="167" fontId="74" fillId="0" borderId="25" xfId="57" applyNumberFormat="1" applyFont="1" applyFill="1" applyBorder="1" applyAlignment="1">
      <alignment horizontal="right" vertical="center"/>
    </xf>
    <xf numFmtId="4" fontId="74" fillId="0" borderId="69" xfId="57" applyNumberFormat="1" applyFont="1" applyFill="1" applyBorder="1" applyAlignment="1">
      <alignment horizontal="center" vertical="center"/>
    </xf>
    <xf numFmtId="167" fontId="74" fillId="0" borderId="19" xfId="57" applyNumberFormat="1" applyFont="1" applyFill="1" applyBorder="1" applyAlignment="1">
      <alignment vertical="center"/>
    </xf>
    <xf numFmtId="4" fontId="74" fillId="0" borderId="42" xfId="57" applyNumberFormat="1" applyFont="1" applyFill="1" applyBorder="1" applyAlignment="1">
      <alignment horizontal="center" vertical="center"/>
    </xf>
    <xf numFmtId="167" fontId="74" fillId="0" borderId="13" xfId="57" applyNumberFormat="1" applyFont="1" applyFill="1" applyBorder="1" applyAlignment="1">
      <alignment vertical="center"/>
    </xf>
    <xf numFmtId="0" fontId="73" fillId="0" borderId="24" xfId="57" applyNumberFormat="1" applyFont="1" applyFill="1" applyBorder="1" applyAlignment="1">
      <alignment horizontal="center" vertical="center" wrapText="1"/>
    </xf>
    <xf numFmtId="167" fontId="71" fillId="31" borderId="0" xfId="47" applyNumberFormat="1" applyFont="1" applyFill="1" applyBorder="1" applyAlignment="1">
      <alignment vertical="center"/>
    </xf>
    <xf numFmtId="49" fontId="7" fillId="31" borderId="33" xfId="76" applyNumberFormat="1" applyFont="1" applyFill="1" applyBorder="1" applyAlignment="1">
      <alignment horizontal="center" vertical="center" wrapText="1"/>
    </xf>
    <xf numFmtId="0" fontId="7" fillId="31" borderId="34" xfId="76" applyFont="1" applyFill="1" applyBorder="1" applyAlignment="1">
      <alignment vertical="center"/>
    </xf>
    <xf numFmtId="167" fontId="7" fillId="31" borderId="34" xfId="76" applyNumberFormat="1" applyFont="1" applyFill="1" applyBorder="1" applyAlignment="1">
      <alignment vertical="center"/>
    </xf>
    <xf numFmtId="0" fontId="16" fillId="31" borderId="33" xfId="58" applyFont="1" applyFill="1" applyBorder="1" applyAlignment="1">
      <alignment horizontal="center" vertical="center" wrapText="1"/>
    </xf>
    <xf numFmtId="9" fontId="15" fillId="31" borderId="28" xfId="76" applyNumberFormat="1" applyFont="1" applyFill="1" applyBorder="1" applyAlignment="1">
      <alignment horizontal="right" vertical="center"/>
    </xf>
    <xf numFmtId="165" fontId="15" fillId="29" borderId="28" xfId="236" applyNumberFormat="1" applyFont="1" applyFill="1" applyBorder="1" applyAlignment="1">
      <alignment vertical="center"/>
    </xf>
    <xf numFmtId="165" fontId="17" fillId="30" borderId="34" xfId="76" applyNumberFormat="1" applyFont="1" applyFill="1" applyBorder="1" applyAlignment="1">
      <alignment vertical="center"/>
    </xf>
    <xf numFmtId="165" fontId="17" fillId="30" borderId="48" xfId="76" applyNumberFormat="1" applyFont="1" applyFill="1" applyBorder="1" applyAlignment="1">
      <alignment vertical="center"/>
    </xf>
    <xf numFmtId="165" fontId="17" fillId="30" borderId="28" xfId="76" applyNumberFormat="1" applyFont="1" applyFill="1" applyBorder="1" applyAlignment="1">
      <alignment vertical="center"/>
    </xf>
    <xf numFmtId="165" fontId="15" fillId="30" borderId="28" xfId="76" applyNumberFormat="1" applyFont="1" applyFill="1" applyBorder="1" applyAlignment="1">
      <alignment vertical="center"/>
    </xf>
    <xf numFmtId="165" fontId="15" fillId="30" borderId="49" xfId="76" applyNumberFormat="1" applyFont="1" applyFill="1" applyBorder="1" applyAlignment="1">
      <alignment horizontal="right" vertical="center"/>
    </xf>
    <xf numFmtId="165" fontId="15" fillId="30" borderId="28" xfId="76" applyNumberFormat="1" applyFont="1" applyFill="1" applyBorder="1" applyAlignment="1">
      <alignment horizontal="right" vertical="center"/>
    </xf>
    <xf numFmtId="165" fontId="17" fillId="30" borderId="34" xfId="236" applyNumberFormat="1" applyFont="1" applyFill="1" applyBorder="1" applyAlignment="1">
      <alignment vertical="center"/>
    </xf>
    <xf numFmtId="165" fontId="15" fillId="30" borderId="46" xfId="76" applyNumberFormat="1" applyFont="1" applyFill="1" applyBorder="1" applyAlignment="1">
      <alignment vertical="center"/>
    </xf>
    <xf numFmtId="165" fontId="15" fillId="30" borderId="41" xfId="76" applyNumberFormat="1" applyFont="1" applyFill="1" applyBorder="1" applyAlignment="1">
      <alignment horizontal="right" vertical="center"/>
    </xf>
    <xf numFmtId="165" fontId="15" fillId="30" borderId="28" xfId="236" applyNumberFormat="1" applyFont="1" applyFill="1" applyBorder="1" applyAlignment="1">
      <alignment horizontal="right" vertical="center"/>
    </xf>
    <xf numFmtId="169" fontId="6" fillId="0" borderId="0" xfId="237" applyNumberFormat="1" applyFont="1"/>
    <xf numFmtId="10" fontId="6" fillId="0" borderId="0" xfId="57" applyNumberFormat="1"/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72" fillId="0" borderId="25" xfId="95" applyFont="1" applyFill="1" applyBorder="1" applyAlignment="1">
      <alignment horizontal="center" vertical="center" wrapText="1"/>
    </xf>
    <xf numFmtId="0" fontId="72" fillId="0" borderId="45" xfId="95" applyFont="1" applyFill="1" applyBorder="1" applyAlignment="1">
      <alignment horizontal="center" vertical="center" wrapText="1"/>
    </xf>
    <xf numFmtId="0" fontId="73" fillId="0" borderId="70" xfId="57" applyFont="1" applyBorder="1" applyAlignment="1">
      <alignment horizontal="center" vertical="center" wrapText="1"/>
    </xf>
    <xf numFmtId="0" fontId="73" fillId="0" borderId="74" xfId="57" applyFont="1" applyBorder="1" applyAlignment="1">
      <alignment horizontal="center" vertical="center" wrapText="1"/>
    </xf>
    <xf numFmtId="0" fontId="6" fillId="0" borderId="0" xfId="60" applyFont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</cellXfs>
  <cellStyles count="238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" xfId="237" builtinId="3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4-й квартал 2020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5713703195759342E-3"/>
                  <c:y val="2.684216711717005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1.7325563677796482E-3"/>
                  <c:y val="-2.684216711717051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1.4620524292001111E-3"/>
                  <c:y val="3.26654130920202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FTSE 100 (Великобританія)</c:v>
                </c:pt>
                <c:pt idx="1">
                  <c:v>Cyprus SE General Index (Кіпр)</c:v>
                </c:pt>
                <c:pt idx="2">
                  <c:v>РТС (Росія)</c:v>
                </c:pt>
                <c:pt idx="3">
                  <c:v>WSE WIG 20 (Польща)</c:v>
                </c:pt>
                <c:pt idx="4">
                  <c:v>CAC 40 (Франція)</c:v>
                </c:pt>
                <c:pt idx="5">
                  <c:v>HANG SENG (Гонконг)</c:v>
                </c:pt>
                <c:pt idx="6">
                  <c:v>ПФТС (Україна)</c:v>
                </c:pt>
                <c:pt idx="7">
                  <c:v>Ibovespa Sao Paulo SE Index (Бразилія)</c:v>
                </c:pt>
                <c:pt idx="8">
                  <c:v>DAX (ФРН)</c:v>
                </c:pt>
                <c:pt idx="9">
                  <c:v>FTSE/JSE Africa All-Share Index (ПАР)</c:v>
                </c:pt>
                <c:pt idx="10">
                  <c:v>УБ (Україна)</c:v>
                </c:pt>
                <c:pt idx="11">
                  <c:v>DJIA (США)</c:v>
                </c:pt>
                <c:pt idx="12">
                  <c:v>ММВБ (Росія)</c:v>
                </c:pt>
                <c:pt idx="13">
                  <c:v>SHANGHAI SE COMPOSITE (Китай)</c:v>
                </c:pt>
                <c:pt idx="14">
                  <c:v>S&amp;P 500 (США)</c:v>
                </c:pt>
                <c:pt idx="15">
                  <c:v>S&amp;P BSE SENSEX Index (Індія)</c:v>
                </c:pt>
                <c:pt idx="16">
                  <c:v>NIKKEI 225 (Японія)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0.11757726598591889</c:v>
                </c:pt>
                <c:pt idx="1">
                  <c:v>0.30346557227542181</c:v>
                </c:pt>
                <c:pt idx="2">
                  <c:v>0.17730015018964629</c:v>
                </c:pt>
                <c:pt idx="3">
                  <c:v>0.15837289006440014</c:v>
                </c:pt>
                <c:pt idx="4">
                  <c:v>0.16570832569991523</c:v>
                </c:pt>
                <c:pt idx="5">
                  <c:v>0.15721267485256218</c:v>
                </c:pt>
                <c:pt idx="6">
                  <c:v>-9.429850865619871E-4</c:v>
                </c:pt>
                <c:pt idx="7">
                  <c:v>0.25806498668440803</c:v>
                </c:pt>
                <c:pt idx="8">
                  <c:v>7.507799318691033E-2</c:v>
                </c:pt>
                <c:pt idx="9">
                  <c:v>9.8958333333333259E-2</c:v>
                </c:pt>
                <c:pt idx="10">
                  <c:v>0.23598786238945824</c:v>
                </c:pt>
                <c:pt idx="11">
                  <c:v>9.4589603947922596E-2</c:v>
                </c:pt>
                <c:pt idx="12">
                  <c:v>0.13187717022103995</c:v>
                </c:pt>
                <c:pt idx="13">
                  <c:v>6.1030748434610871E-2</c:v>
                </c:pt>
                <c:pt idx="14">
                  <c:v>0.10973535533749623</c:v>
                </c:pt>
                <c:pt idx="15">
                  <c:v>0.25423735937309955</c:v>
                </c:pt>
                <c:pt idx="16">
                  <c:v>0.18369756119442116</c:v>
                </c:pt>
                <c:pt idx="17">
                  <c:v>0.29222695679508237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2020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України'!$J$3:$J$20</c:f>
              <c:strCache>
                <c:ptCount val="18"/>
                <c:pt idx="0">
                  <c:v>FTSE 100 (Великобританія)</c:v>
                </c:pt>
                <c:pt idx="1">
                  <c:v>Cyprus SE General Index (Кіпр)</c:v>
                </c:pt>
                <c:pt idx="2">
                  <c:v>РТС (Росія)</c:v>
                </c:pt>
                <c:pt idx="3">
                  <c:v>WSE WIG 20 (Польща)</c:v>
                </c:pt>
                <c:pt idx="4">
                  <c:v>CAC 40 (Франція)</c:v>
                </c:pt>
                <c:pt idx="5">
                  <c:v>HANG SENG (Гонконг)</c:v>
                </c:pt>
                <c:pt idx="6">
                  <c:v>ПФТС (Україна)</c:v>
                </c:pt>
                <c:pt idx="7">
                  <c:v>Ibovespa Sao Paulo SE Index (Бразилія)</c:v>
                </c:pt>
                <c:pt idx="8">
                  <c:v>DAX (ФРН)</c:v>
                </c:pt>
                <c:pt idx="9">
                  <c:v>FTSE/JSE Africa All-Share Index (ПАР)</c:v>
                </c:pt>
                <c:pt idx="10">
                  <c:v>УБ (Україна)</c:v>
                </c:pt>
                <c:pt idx="11">
                  <c:v>DJIA (США)</c:v>
                </c:pt>
                <c:pt idx="12">
                  <c:v>ММВБ (Росія)</c:v>
                </c:pt>
                <c:pt idx="13">
                  <c:v>SHANGHAI SE COMPOSITE (Китай)</c:v>
                </c:pt>
                <c:pt idx="14">
                  <c:v>S&amp;P 500 (США)</c:v>
                </c:pt>
                <c:pt idx="15">
                  <c:v>S&amp;P BSE SENSEX Index (Індія)</c:v>
                </c:pt>
                <c:pt idx="16">
                  <c:v>NIKKEI 225 (Японія)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-0.1308091280805681</c:v>
                </c:pt>
                <c:pt idx="1">
                  <c:v>-0.12127267138026443</c:v>
                </c:pt>
                <c:pt idx="2">
                  <c:v>-0.1042403739379697</c:v>
                </c:pt>
                <c:pt idx="3">
                  <c:v>-7.7257231092652034E-2</c:v>
                </c:pt>
                <c:pt idx="4">
                  <c:v>-6.3339946404017411E-2</c:v>
                </c:pt>
                <c:pt idx="5">
                  <c:v>-3.6986493317606506E-2</c:v>
                </c:pt>
                <c:pt idx="6">
                  <c:v>-1.9428431276366176E-2</c:v>
                </c:pt>
                <c:pt idx="7">
                  <c:v>2.9157259309284367E-2</c:v>
                </c:pt>
                <c:pt idx="8">
                  <c:v>3.5456988861809258E-2</c:v>
                </c:pt>
                <c:pt idx="9">
                  <c:v>4.4685472837445062E-2</c:v>
                </c:pt>
                <c:pt idx="10">
                  <c:v>6.4765065318162618E-2</c:v>
                </c:pt>
                <c:pt idx="11">
                  <c:v>6.5564901234965944E-2</c:v>
                </c:pt>
                <c:pt idx="12">
                  <c:v>7.9829408346383746E-2</c:v>
                </c:pt>
                <c:pt idx="13">
                  <c:v>0.1194477594324157</c:v>
                </c:pt>
                <c:pt idx="14">
                  <c:v>0.15515138759061275</c:v>
                </c:pt>
                <c:pt idx="15">
                  <c:v>0.15737918549930274</c:v>
                </c:pt>
                <c:pt idx="16">
                  <c:v>0.16010528976666993</c:v>
                </c:pt>
                <c:pt idx="17">
                  <c:v>0.29334498579855817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877308608"/>
        <c:axId val="877309168"/>
      </c:barChart>
      <c:catAx>
        <c:axId val="87730860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87730916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877309168"/>
        <c:scaling>
          <c:orientation val="minMax"/>
          <c:max val="0.35000000000000003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877308608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054856791393270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ІСІ в управлінні на одну КУА з ІСІ в управлінні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управлінні'!$F$3:$F$16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14"/>
                <c:pt idx="0">
                  <c:v>339</c:v>
                </c:pt>
                <c:pt idx="1">
                  <c:v>341</c:v>
                </c:pt>
                <c:pt idx="2">
                  <c:v>353</c:v>
                </c:pt>
                <c:pt idx="3">
                  <c:v>347</c:v>
                </c:pt>
                <c:pt idx="4">
                  <c:v>336</c:v>
                </c:pt>
                <c:pt idx="5">
                  <c:v>313</c:v>
                </c:pt>
                <c:pt idx="6">
                  <c:v>295</c:v>
                </c:pt>
                <c:pt idx="7">
                  <c:v>296</c:v>
                </c:pt>
                <c:pt idx="8">
                  <c:v>296</c:v>
                </c:pt>
                <c:pt idx="9">
                  <c:v>293</c:v>
                </c:pt>
                <c:pt idx="10">
                  <c:v>297</c:v>
                </c:pt>
                <c:pt idx="11">
                  <c:v>297</c:v>
                </c:pt>
                <c:pt idx="12">
                  <c:v>300</c:v>
                </c:pt>
                <c:pt idx="13">
                  <c:v>303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14"/>
                <c:pt idx="0">
                  <c:v>1095</c:v>
                </c:pt>
                <c:pt idx="1">
                  <c:v>1125</c:v>
                </c:pt>
                <c:pt idx="2">
                  <c:v>1222</c:v>
                </c:pt>
                <c:pt idx="3">
                  <c:v>1250</c:v>
                </c:pt>
                <c:pt idx="4">
                  <c:v>1188</c:v>
                </c:pt>
                <c:pt idx="5">
                  <c:v>1147</c:v>
                </c:pt>
                <c:pt idx="6">
                  <c:v>1130</c:v>
                </c:pt>
                <c:pt idx="7">
                  <c:v>1167</c:v>
                </c:pt>
                <c:pt idx="8">
                  <c:v>1228</c:v>
                </c:pt>
                <c:pt idx="9">
                  <c:v>1326</c:v>
                </c:pt>
                <c:pt idx="10">
                  <c:v>1357</c:v>
                </c:pt>
                <c:pt idx="11">
                  <c:v>1397</c:v>
                </c:pt>
                <c:pt idx="12">
                  <c:v>1443</c:v>
                </c:pt>
                <c:pt idx="13">
                  <c:v>1478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6720496"/>
        <c:axId val="906721056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14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7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31.03.2020</c:v>
                </c:pt>
                <c:pt idx="11">
                  <c:v>30.06.2020</c:v>
                </c:pt>
                <c:pt idx="12">
                  <c:v>30.09.2020</c:v>
                </c:pt>
                <c:pt idx="13">
                  <c:v>31.12.2020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0</c:formatCode>
                <c:ptCount val="14"/>
                <c:pt idx="0">
                  <c:v>93</c:v>
                </c:pt>
                <c:pt idx="1">
                  <c:v>85</c:v>
                </c:pt>
                <c:pt idx="2">
                  <c:v>83</c:v>
                </c:pt>
                <c:pt idx="3">
                  <c:v>76</c:v>
                </c:pt>
                <c:pt idx="4">
                  <c:v>74</c:v>
                </c:pt>
                <c:pt idx="5">
                  <c:v>71</c:v>
                </c:pt>
                <c:pt idx="6">
                  <c:v>62</c:v>
                </c:pt>
                <c:pt idx="7" formatCode="General">
                  <c:v>58</c:v>
                </c:pt>
                <c:pt idx="8" formatCode="General">
                  <c:v>58</c:v>
                </c:pt>
                <c:pt idx="9" formatCode="General">
                  <c:v>60</c:v>
                </c:pt>
                <c:pt idx="10" formatCode="General">
                  <c:v>60</c:v>
                </c:pt>
                <c:pt idx="11" formatCode="General">
                  <c:v>60</c:v>
                </c:pt>
                <c:pt idx="12" formatCode="General">
                  <c:v>60</c:v>
                </c:pt>
                <c:pt idx="13" formatCode="General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906723296"/>
        <c:axId val="906723856"/>
      </c:barChart>
      <c:catAx>
        <c:axId val="90672049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2105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906721056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20496"/>
        <c:crosses val="autoZero"/>
        <c:crossBetween val="between"/>
        <c:majorUnit val="250"/>
      </c:valAx>
      <c:valAx>
        <c:axId val="9067238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906723296"/>
        <c:crosses val="max"/>
        <c:crossBetween val="between"/>
      </c:valAx>
      <c:catAx>
        <c:axId val="906723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67238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762416446654361"/>
          <c:w val="0.96232537100036353"/>
          <c:h val="0.213395297860906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3231272089611898"/>
          <c:y val="0.17192622339723498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управлінні'!$A$16</c:f>
              <c:strCache>
                <c:ptCount val="1"/>
                <c:pt idx="0">
                  <c:v>31.12.2020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842317052500393E-2"/>
                  <c:y val="1.04747256939328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'КУА-ІСІ-НПФ та СК в управлінні'!$C$2:$D$2</c:f>
            </c:strRef>
          </c:cat>
          <c:val>
            <c:numRef>
              <c:f>'КУА-ІСІ-НПФ та СК в управлінні'!$C$16:$D$16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6.9279097069241583E-2"/>
          <c:w val="0.87857625649466242"/>
          <c:h val="0.680506058574761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4807217156720388E-2"/>
                  <c:y val="2.235752265516575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524743174655509E-2"/>
                  <c:y val="9.769916306307802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7626129093107467E-2"/>
                  <c:y val="3.512191109376161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2041588733581719E-2"/>
                  <c:y val="6.258807536256573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43830</c:v>
                </c:pt>
                <c:pt idx="1">
                  <c:v>44012</c:v>
                </c:pt>
                <c:pt idx="2">
                  <c:v>44104</c:v>
                </c:pt>
                <c:pt idx="3">
                  <c:v>44196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339129.8</c:v>
                </c:pt>
                <c:pt idx="1">
                  <c:v>370998.12</c:v>
                </c:pt>
                <c:pt idx="2">
                  <c:v>394410</c:v>
                </c:pt>
                <c:pt idx="3">
                  <c:v>414192.85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43830</c:v>
                </c:pt>
                <c:pt idx="1">
                  <c:v>44012</c:v>
                </c:pt>
                <c:pt idx="2">
                  <c:v>44104</c:v>
                </c:pt>
                <c:pt idx="3">
                  <c:v>44196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324105</c:v>
                </c:pt>
                <c:pt idx="1">
                  <c:v>354500.31</c:v>
                </c:pt>
                <c:pt idx="2">
                  <c:v>378795.6</c:v>
                </c:pt>
                <c:pt idx="3">
                  <c:v>399103.17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906714896"/>
        <c:axId val="90671377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43830</c:v>
                </c:pt>
                <c:pt idx="1">
                  <c:v>44012</c:v>
                </c:pt>
                <c:pt idx="2">
                  <c:v>44104</c:v>
                </c:pt>
                <c:pt idx="3">
                  <c:v>44196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82.93</c:v>
                </c:pt>
                <c:pt idx="1">
                  <c:v>90.59</c:v>
                </c:pt>
                <c:pt idx="2">
                  <c:v>101.71</c:v>
                </c:pt>
                <c:pt idx="3">
                  <c:v>118.62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1603.15</c:v>
                </c:pt>
                <c:pt idx="1">
                  <c:v>1804.81</c:v>
                </c:pt>
                <c:pt idx="2">
                  <c:v>1913.21</c:v>
                </c:pt>
                <c:pt idx="3">
                  <c:v>1924.17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96.65</c:v>
                </c:pt>
                <c:pt idx="1">
                  <c:v>157.21</c:v>
                </c:pt>
                <c:pt idx="2">
                  <c:v>161.96</c:v>
                </c:pt>
                <c:pt idx="3">
                  <c:v>170.68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906712096"/>
        <c:axId val="906712656"/>
      </c:barChart>
      <c:catAx>
        <c:axId val="90671489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1377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906713776"/>
        <c:scaling>
          <c:orientation val="minMax"/>
          <c:max val="425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14896"/>
        <c:crosses val="autoZero"/>
        <c:crossBetween val="between"/>
        <c:majorUnit val="50000"/>
      </c:valAx>
      <c:valAx>
        <c:axId val="906712656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906712096"/>
        <c:crosses val="max"/>
        <c:crossBetween val="between"/>
        <c:majorUnit val="250"/>
      </c:valAx>
      <c:catAx>
        <c:axId val="9067120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067126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298135014447072E-2"/>
          <c:y val="0.17893787512512113"/>
          <c:w val="0.90940372997110586"/>
          <c:h val="0.77344596330492055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притік'!$B$29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7206637586377355E-3"/>
                  <c:y val="0.115240648030195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0555727643368639E-2"/>
                  <c:y val="9.86823497841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притік'!$A$30:$A$33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притік'!$B$30:$B$33</c:f>
              <c:numCache>
                <c:formatCode>#\ ##0.0</c:formatCode>
                <c:ptCount val="4"/>
                <c:pt idx="0">
                  <c:v>-2.08</c:v>
                </c:pt>
                <c:pt idx="1">
                  <c:v>-3.62</c:v>
                </c:pt>
                <c:pt idx="2">
                  <c:v>-3.57</c:v>
                </c:pt>
                <c:pt idx="3">
                  <c:v>-5.79</c:v>
                </c:pt>
              </c:numCache>
            </c:numRef>
          </c:val>
        </c:ser>
        <c:ser>
          <c:idx val="1"/>
          <c:order val="1"/>
          <c:tx>
            <c:strRef>
              <c:f>'Активи-ВЧА-Чистий притік'!$C$29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979207418677101E-3"/>
                  <c:y val="-0.135546290430416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387524451206154E-2"/>
                  <c:y val="-0.290456336636607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притік'!$A$30:$A$33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притік'!$C$30:$C$33</c:f>
              <c:numCache>
                <c:formatCode>#\ ##0.0</c:formatCode>
                <c:ptCount val="4"/>
                <c:pt idx="0">
                  <c:v>3.4</c:v>
                </c:pt>
                <c:pt idx="1">
                  <c:v>5.18</c:v>
                </c:pt>
                <c:pt idx="2">
                  <c:v>14.03</c:v>
                </c:pt>
                <c:pt idx="3">
                  <c:v>17.96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6716016"/>
        <c:axId val="906732816"/>
      </c:areaChart>
      <c:catAx>
        <c:axId val="906716016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906732816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906732816"/>
        <c:scaling>
          <c:orientation val="minMax"/>
          <c:max val="21"/>
          <c:min val="-6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906716016"/>
        <c:crosses val="autoZero"/>
        <c:crossBetween val="midCat"/>
        <c:majorUnit val="3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притік'!$A$23:$A$26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притік'!$B$23:$B$26</c:f>
              <c:numCache>
                <c:formatCode>#\ ##0.0</c:formatCode>
                <c:ptCount val="4"/>
                <c:pt idx="0">
                  <c:v>-2.08</c:v>
                </c:pt>
                <c:pt idx="1">
                  <c:v>-1.54</c:v>
                </c:pt>
                <c:pt idx="2">
                  <c:v>0.05</c:v>
                </c:pt>
                <c:pt idx="3">
                  <c:v>-2.2200000000000002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притік'!$C$22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притік'!$A$23:$A$26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притік'!$C$23:$C$26</c:f>
              <c:numCache>
                <c:formatCode>#\ ##0.0</c:formatCode>
                <c:ptCount val="4"/>
                <c:pt idx="0">
                  <c:v>3.4</c:v>
                </c:pt>
                <c:pt idx="1">
                  <c:v>1.78</c:v>
                </c:pt>
                <c:pt idx="2">
                  <c:v>8.85</c:v>
                </c:pt>
                <c:pt idx="3">
                  <c:v>3.93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906734496"/>
        <c:axId val="906735616"/>
      </c:barChart>
      <c:catAx>
        <c:axId val="90673449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3561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906735616"/>
        <c:scaling>
          <c:orientation val="minMax"/>
          <c:max val="10"/>
          <c:min val="-4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06734496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54169</xdr:colOff>
      <xdr:row>1</xdr:row>
      <xdr:rowOff>9525</xdr:rowOff>
    </xdr:from>
    <xdr:to>
      <xdr:col>18</xdr:col>
      <xdr:colOff>333375</xdr:colOff>
      <xdr:row>20</xdr:row>
      <xdr:rowOff>28575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7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8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69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0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1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2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3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4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5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6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7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8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79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0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1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2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3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4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5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6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7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8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89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0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1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2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3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4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5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6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6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6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7620" cy="7620"/>
    <xdr:pic>
      <xdr:nvPicPr>
        <xdr:cNvPr id="96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6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7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8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99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0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1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2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3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4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5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0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1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2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3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4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5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6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7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8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69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0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1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2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3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4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5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6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7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8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79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0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1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2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3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4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5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6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7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8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89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0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1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09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0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1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2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3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4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5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6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7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8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19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0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1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2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3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4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5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6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7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8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8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8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9</xdr:row>
      <xdr:rowOff>0</xdr:rowOff>
    </xdr:from>
    <xdr:ext cx="7620" cy="7620"/>
    <xdr:pic>
      <xdr:nvPicPr>
        <xdr:cNvPr id="128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</xdr:rowOff>
    </xdr:from>
    <xdr:to>
      <xdr:col>24</xdr:col>
      <xdr:colOff>0</xdr:colOff>
      <xdr:row>20</xdr:row>
      <xdr:rowOff>28576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12245</xdr:colOff>
      <xdr:row>20</xdr:row>
      <xdr:rowOff>59871</xdr:rowOff>
    </xdr:from>
    <xdr:to>
      <xdr:col>5</xdr:col>
      <xdr:colOff>1266825</xdr:colOff>
      <xdr:row>39</xdr:row>
      <xdr:rowOff>103415</xdr:rowOff>
    </xdr:to>
    <xdr:graphicFrame macro="">
      <xdr:nvGraphicFramePr>
        <xdr:cNvPr id="7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40821</xdr:colOff>
      <xdr:row>1</xdr:row>
      <xdr:rowOff>40822</xdr:rowOff>
    </xdr:from>
    <xdr:to>
      <xdr:col>17</xdr:col>
      <xdr:colOff>9525</xdr:colOff>
      <xdr:row>11</xdr:row>
      <xdr:rowOff>21771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</xdr:colOff>
      <xdr:row>27</xdr:row>
      <xdr:rowOff>49530</xdr:rowOff>
    </xdr:from>
    <xdr:to>
      <xdr:col>13</xdr:col>
      <xdr:colOff>838200</xdr:colOff>
      <xdr:row>37</xdr:row>
      <xdr:rowOff>44088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30480</xdr:colOff>
      <xdr:row>20</xdr:row>
      <xdr:rowOff>0</xdr:rowOff>
    </xdr:from>
    <xdr:to>
      <xdr:col>13</xdr:col>
      <xdr:colOff>838200</xdr:colOff>
      <xdr:row>27</xdr:row>
      <xdr:rowOff>0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L26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30" customWidth="1"/>
    <col min="2" max="3" width="13.5703125" style="30" hidden="1" customWidth="1" outlineLevel="1"/>
    <col min="4" max="4" width="13.5703125" style="6" hidden="1" customWidth="1" outlineLevel="1"/>
    <col min="5" max="5" width="13.5703125" style="14" customWidth="1" collapsed="1"/>
    <col min="6" max="6" width="13.85546875" style="30" customWidth="1"/>
    <col min="7" max="7" width="12.7109375" style="30" hidden="1" customWidth="1" outlineLevel="1"/>
    <col min="8" max="8" width="12.7109375" style="30" customWidth="1" collapsed="1"/>
    <col min="9" max="9" width="2.140625" style="30" customWidth="1"/>
    <col min="10" max="10" width="49" style="30" customWidth="1"/>
    <col min="11" max="12" width="11.5703125" style="30" customWidth="1"/>
    <col min="13" max="16384" width="9.140625" style="30"/>
  </cols>
  <sheetData>
    <row r="1" spans="1:12" s="230" customFormat="1" ht="25.9" customHeight="1" thickBot="1">
      <c r="A1" s="229" t="s">
        <v>18</v>
      </c>
      <c r="B1" s="229"/>
      <c r="C1" s="229"/>
      <c r="D1" s="229"/>
      <c r="E1" s="229"/>
      <c r="F1" s="229"/>
    </row>
    <row r="2" spans="1:12" ht="36.6" customHeight="1" thickBot="1">
      <c r="A2" s="9" t="s">
        <v>41</v>
      </c>
      <c r="B2" s="10">
        <v>43830</v>
      </c>
      <c r="C2" s="10">
        <v>44012</v>
      </c>
      <c r="D2" s="10">
        <v>44104</v>
      </c>
      <c r="E2" s="10">
        <v>44195</v>
      </c>
      <c r="F2" s="10" t="s">
        <v>82</v>
      </c>
      <c r="G2" s="8" t="s">
        <v>83</v>
      </c>
      <c r="H2" s="8" t="s">
        <v>84</v>
      </c>
      <c r="I2" s="8"/>
      <c r="J2" s="9" t="s">
        <v>41</v>
      </c>
      <c r="K2" s="10" t="s">
        <v>82</v>
      </c>
      <c r="L2" s="8" t="s">
        <v>84</v>
      </c>
    </row>
    <row r="3" spans="1:12" s="20" customFormat="1" ht="20.25" customHeight="1">
      <c r="A3" s="11" t="s">
        <v>15</v>
      </c>
      <c r="B3" s="32">
        <v>65.06</v>
      </c>
      <c r="C3" s="144">
        <v>49.33</v>
      </c>
      <c r="D3" s="144">
        <v>43.86</v>
      </c>
      <c r="E3" s="144">
        <v>57.17</v>
      </c>
      <c r="F3" s="33">
        <f t="shared" ref="F3:F20" si="0">E3/D3-1</f>
        <v>0.30346557227542181</v>
      </c>
      <c r="G3" s="33">
        <v>-1.409304440066661E-2</v>
      </c>
      <c r="H3" s="33">
        <f t="shared" ref="H3:H20" si="1">E3/B3-1</f>
        <v>-0.12127267138026443</v>
      </c>
      <c r="I3" s="34"/>
      <c r="J3" s="11" t="s">
        <v>35</v>
      </c>
      <c r="K3" s="33">
        <v>0.11757726598591889</v>
      </c>
      <c r="L3" s="33">
        <v>-0.1308091280805681</v>
      </c>
    </row>
    <row r="4" spans="1:12" s="20" customFormat="1" ht="20.25" customHeight="1">
      <c r="A4" s="11" t="s">
        <v>16</v>
      </c>
      <c r="B4" s="32">
        <v>1144.25</v>
      </c>
      <c r="C4" s="145">
        <v>1165.25</v>
      </c>
      <c r="D4" s="145">
        <v>1145.24</v>
      </c>
      <c r="E4" s="145">
        <v>1479.91</v>
      </c>
      <c r="F4" s="21">
        <f t="shared" si="0"/>
        <v>0.29222695679508237</v>
      </c>
      <c r="G4" s="21">
        <v>0.26526878378173668</v>
      </c>
      <c r="H4" s="21">
        <f t="shared" si="1"/>
        <v>0.29334498579855817</v>
      </c>
      <c r="I4" s="25"/>
      <c r="J4" s="11" t="s">
        <v>15</v>
      </c>
      <c r="K4" s="21">
        <v>0.30346557227542181</v>
      </c>
      <c r="L4" s="21">
        <v>-0.12127267138026443</v>
      </c>
    </row>
    <row r="5" spans="1:12" s="20" customFormat="1" ht="20.25" customHeight="1">
      <c r="A5" s="11" t="s">
        <v>17</v>
      </c>
      <c r="B5" s="32">
        <v>115645.3</v>
      </c>
      <c r="C5" s="145">
        <v>95055.8</v>
      </c>
      <c r="D5" s="145">
        <v>94603.38</v>
      </c>
      <c r="E5" s="145">
        <v>119017.2</v>
      </c>
      <c r="F5" s="21">
        <f t="shared" si="0"/>
        <v>0.25806498668440803</v>
      </c>
      <c r="G5" s="21">
        <v>0.31583690286851596</v>
      </c>
      <c r="H5" s="21">
        <f t="shared" si="1"/>
        <v>2.9157259309284367E-2</v>
      </c>
      <c r="I5" s="25"/>
      <c r="J5" s="11" t="s">
        <v>1</v>
      </c>
      <c r="K5" s="21">
        <v>0.17730015018964629</v>
      </c>
      <c r="L5" s="21">
        <v>-0.1042403739379697</v>
      </c>
    </row>
    <row r="6" spans="1:12" s="20" customFormat="1" ht="20.25" customHeight="1">
      <c r="A6" s="11" t="s">
        <v>36</v>
      </c>
      <c r="B6" s="32">
        <v>41253.74</v>
      </c>
      <c r="C6" s="145">
        <v>34915.800000000003</v>
      </c>
      <c r="D6" s="145">
        <v>38067.93</v>
      </c>
      <c r="E6" s="145">
        <v>47746.22</v>
      </c>
      <c r="F6" s="21">
        <f t="shared" si="0"/>
        <v>0.25423735937309955</v>
      </c>
      <c r="G6" s="21">
        <v>0.14350029603578141</v>
      </c>
      <c r="H6" s="21">
        <f t="shared" si="1"/>
        <v>0.15737918549930274</v>
      </c>
      <c r="I6" s="25"/>
      <c r="J6" s="11" t="s">
        <v>8</v>
      </c>
      <c r="K6" s="21">
        <v>0.15837289006440014</v>
      </c>
      <c r="L6" s="21">
        <v>-7.7257231092652034E-2</v>
      </c>
    </row>
    <row r="7" spans="1:12" s="16" customFormat="1" ht="20.25" customHeight="1">
      <c r="A7" s="13" t="s">
        <v>6</v>
      </c>
      <c r="B7" s="184">
        <v>1518.72</v>
      </c>
      <c r="C7" s="185">
        <v>1363.22</v>
      </c>
      <c r="D7" s="185">
        <v>1308.33</v>
      </c>
      <c r="E7" s="185">
        <v>1617.08</v>
      </c>
      <c r="F7" s="15">
        <f t="shared" si="0"/>
        <v>0.23598786238945824</v>
      </c>
      <c r="G7" s="15">
        <v>-0.10927602871486886</v>
      </c>
      <c r="H7" s="15">
        <f t="shared" si="1"/>
        <v>6.4765065318162618E-2</v>
      </c>
      <c r="I7" s="25"/>
      <c r="J7" s="11" t="s">
        <v>10</v>
      </c>
      <c r="K7" s="21">
        <v>0.16570832569991523</v>
      </c>
      <c r="L7" s="21">
        <v>-6.3339946404017411E-2</v>
      </c>
    </row>
    <row r="8" spans="1:12" s="20" customFormat="1" ht="20.25" customHeight="1">
      <c r="A8" s="11" t="s">
        <v>4</v>
      </c>
      <c r="B8" s="32">
        <v>23656.62</v>
      </c>
      <c r="C8" s="145">
        <v>22288.14</v>
      </c>
      <c r="D8" s="145">
        <v>23185.119999999999</v>
      </c>
      <c r="E8" s="145">
        <v>27444.17</v>
      </c>
      <c r="F8" s="21">
        <f t="shared" si="0"/>
        <v>0.18369756119442116</v>
      </c>
      <c r="G8" s="21">
        <v>0.18195812392548105</v>
      </c>
      <c r="H8" s="21">
        <f t="shared" si="1"/>
        <v>0.16010528976666993</v>
      </c>
      <c r="I8" s="25"/>
      <c r="J8" s="11" t="s">
        <v>66</v>
      </c>
      <c r="K8" s="21">
        <v>0.15721267485256218</v>
      </c>
      <c r="L8" s="21">
        <v>-3.6986493317606506E-2</v>
      </c>
    </row>
    <row r="9" spans="1:12" s="20" customFormat="1" ht="20.25" customHeight="1">
      <c r="A9" s="11" t="s">
        <v>1</v>
      </c>
      <c r="B9" s="32">
        <v>1548.92</v>
      </c>
      <c r="C9" s="145">
        <v>1212.6300000000001</v>
      </c>
      <c r="D9" s="145">
        <v>1178.51</v>
      </c>
      <c r="E9" s="145">
        <v>1387.46</v>
      </c>
      <c r="F9" s="21">
        <f t="shared" si="0"/>
        <v>0.17730015018964629</v>
      </c>
      <c r="G9" s="21">
        <v>0.45284346186675162</v>
      </c>
      <c r="H9" s="21">
        <f t="shared" si="1"/>
        <v>-0.1042403739379697</v>
      </c>
      <c r="I9" s="186"/>
      <c r="J9" s="13" t="s">
        <v>2</v>
      </c>
      <c r="K9" s="15">
        <v>-9.429850865619871E-4</v>
      </c>
      <c r="L9" s="15">
        <v>-1.9428431276366176E-2</v>
      </c>
    </row>
    <row r="10" spans="1:12" s="20" customFormat="1" ht="20.25" customHeight="1">
      <c r="A10" s="11" t="s">
        <v>10</v>
      </c>
      <c r="B10" s="32">
        <v>5978.06</v>
      </c>
      <c r="C10" s="145">
        <v>4935.99</v>
      </c>
      <c r="D10" s="145">
        <v>4803.4399999999996</v>
      </c>
      <c r="E10" s="145">
        <v>5599.41</v>
      </c>
      <c r="F10" s="21">
        <f t="shared" si="0"/>
        <v>0.16570832569991523</v>
      </c>
      <c r="G10" s="21">
        <v>0.27770724596793173</v>
      </c>
      <c r="H10" s="21">
        <f t="shared" si="1"/>
        <v>-6.3339946404017411E-2</v>
      </c>
      <c r="I10" s="25"/>
      <c r="J10" s="11" t="s">
        <v>17</v>
      </c>
      <c r="K10" s="21">
        <v>0.25806498668440803</v>
      </c>
      <c r="L10" s="21">
        <v>2.9157259309284367E-2</v>
      </c>
    </row>
    <row r="11" spans="1:12" s="20" customFormat="1" ht="20.25" customHeight="1">
      <c r="A11" s="11" t="s">
        <v>8</v>
      </c>
      <c r="B11" s="32">
        <v>2150.09</v>
      </c>
      <c r="C11" s="145">
        <v>1758.82</v>
      </c>
      <c r="D11" s="145">
        <v>1712.73</v>
      </c>
      <c r="E11" s="145">
        <v>1983.98</v>
      </c>
      <c r="F11" s="21">
        <f t="shared" si="0"/>
        <v>0.15837289006440014</v>
      </c>
      <c r="G11" s="21">
        <v>-5.5582154324593791E-2</v>
      </c>
      <c r="H11" s="21">
        <f t="shared" si="1"/>
        <v>-7.7257231092652034E-2</v>
      </c>
      <c r="I11" s="25"/>
      <c r="J11" s="11" t="s">
        <v>9</v>
      </c>
      <c r="K11" s="21">
        <v>7.507799318691033E-2</v>
      </c>
      <c r="L11" s="21">
        <v>3.5456988861809258E-2</v>
      </c>
    </row>
    <row r="12" spans="1:12" s="20" customFormat="1" ht="20.25" customHeight="1">
      <c r="A12" s="11" t="s">
        <v>66</v>
      </c>
      <c r="B12" s="32">
        <v>28189.75</v>
      </c>
      <c r="C12" s="145">
        <v>24427.19</v>
      </c>
      <c r="D12" s="145">
        <v>23459.05</v>
      </c>
      <c r="E12" s="145">
        <v>27147.11</v>
      </c>
      <c r="F12" s="21">
        <f t="shared" si="0"/>
        <v>0.15721267485256218</v>
      </c>
      <c r="G12" s="21">
        <v>0.10529834301801277</v>
      </c>
      <c r="H12" s="21">
        <f t="shared" si="1"/>
        <v>-3.6986493317606506E-2</v>
      </c>
      <c r="I12" s="25"/>
      <c r="J12" s="11" t="s">
        <v>14</v>
      </c>
      <c r="K12" s="21">
        <v>9.8958333333333259E-2</v>
      </c>
      <c r="L12" s="21">
        <v>4.4685472837445062E-2</v>
      </c>
    </row>
    <row r="13" spans="1:12" s="20" customFormat="1" ht="20.25" customHeight="1">
      <c r="A13" s="11" t="s">
        <v>7</v>
      </c>
      <c r="B13" s="32">
        <v>3045.87</v>
      </c>
      <c r="C13" s="145">
        <v>2743.2</v>
      </c>
      <c r="D13" s="145">
        <v>2905.81</v>
      </c>
      <c r="E13" s="145">
        <v>3289.02</v>
      </c>
      <c r="F13" s="21">
        <f t="shared" si="0"/>
        <v>0.13187717022103995</v>
      </c>
      <c r="G13" s="21">
        <v>0.2855406380706782</v>
      </c>
      <c r="H13" s="21">
        <f t="shared" si="1"/>
        <v>7.9829408346383746E-2</v>
      </c>
      <c r="I13" s="25"/>
      <c r="J13" s="13" t="s">
        <v>6</v>
      </c>
      <c r="K13" s="15">
        <v>0.23598786238945824</v>
      </c>
      <c r="L13" s="15">
        <v>6.4765065318162618E-2</v>
      </c>
    </row>
    <row r="14" spans="1:12" s="20" customFormat="1" ht="20.25" customHeight="1">
      <c r="A14" s="11" t="s">
        <v>35</v>
      </c>
      <c r="B14" s="32">
        <v>7542.44</v>
      </c>
      <c r="C14" s="145">
        <v>6169.74</v>
      </c>
      <c r="D14" s="145">
        <v>5866.1</v>
      </c>
      <c r="E14" s="145">
        <v>6555.82</v>
      </c>
      <c r="F14" s="21">
        <f t="shared" si="0"/>
        <v>0.11757726598591889</v>
      </c>
      <c r="G14" s="21">
        <v>0.12005844991884418</v>
      </c>
      <c r="H14" s="21">
        <f t="shared" si="1"/>
        <v>-0.1308091280805681</v>
      </c>
      <c r="I14" s="25"/>
      <c r="J14" s="11" t="s">
        <v>11</v>
      </c>
      <c r="K14" s="21">
        <v>9.4589603947922596E-2</v>
      </c>
      <c r="L14" s="21">
        <v>6.5564901234965944E-2</v>
      </c>
    </row>
    <row r="15" spans="1:12" s="20" customFormat="1" ht="20.25" customHeight="1">
      <c r="A15" s="11" t="s">
        <v>3</v>
      </c>
      <c r="B15" s="32">
        <v>3230.78</v>
      </c>
      <c r="C15" s="145">
        <v>3100.29</v>
      </c>
      <c r="D15" s="145">
        <v>3363</v>
      </c>
      <c r="E15" s="145">
        <v>3732.04</v>
      </c>
      <c r="F15" s="21">
        <f t="shared" si="0"/>
        <v>0.10973535533749623</v>
      </c>
      <c r="G15" s="21">
        <v>0.29972563502216665</v>
      </c>
      <c r="H15" s="21">
        <f t="shared" si="1"/>
        <v>0.15515138759061275</v>
      </c>
      <c r="I15" s="25"/>
      <c r="J15" s="11" t="s">
        <v>7</v>
      </c>
      <c r="K15" s="21">
        <v>0.13187717022103995</v>
      </c>
      <c r="L15" s="21">
        <v>7.9829408346383746E-2</v>
      </c>
    </row>
    <row r="16" spans="1:12" s="20" customFormat="1" ht="20.25" customHeight="1">
      <c r="A16" s="11" t="s">
        <v>14</v>
      </c>
      <c r="B16" s="32">
        <v>57084.1</v>
      </c>
      <c r="C16" s="145">
        <v>54362.36</v>
      </c>
      <c r="D16" s="145">
        <v>54264.959999999999</v>
      </c>
      <c r="E16" s="145">
        <v>59634.93</v>
      </c>
      <c r="F16" s="21">
        <f t="shared" si="0"/>
        <v>9.8958333333333259E-2</v>
      </c>
      <c r="G16" s="21">
        <v>8.8458761187219626E-2</v>
      </c>
      <c r="H16" s="21">
        <f t="shared" si="1"/>
        <v>4.4685472837445062E-2</v>
      </c>
      <c r="I16" s="25"/>
      <c r="J16" s="11" t="s">
        <v>12</v>
      </c>
      <c r="K16" s="21">
        <v>6.1030748434610871E-2</v>
      </c>
      <c r="L16" s="21">
        <v>0.1194477594324157</v>
      </c>
    </row>
    <row r="17" spans="1:12" s="16" customFormat="1" ht="20.25" customHeight="1">
      <c r="A17" s="11" t="s">
        <v>11</v>
      </c>
      <c r="B17" s="32">
        <v>28538.44</v>
      </c>
      <c r="C17" s="145">
        <v>25812.880000000001</v>
      </c>
      <c r="D17" s="145">
        <v>27781.7</v>
      </c>
      <c r="E17" s="145">
        <v>30409.56</v>
      </c>
      <c r="F17" s="21">
        <f t="shared" si="0"/>
        <v>9.4589603947922596E-2</v>
      </c>
      <c r="G17" s="21">
        <v>0.23744449840432891</v>
      </c>
      <c r="H17" s="21">
        <f t="shared" si="1"/>
        <v>6.5564901234965944E-2</v>
      </c>
      <c r="I17" s="25"/>
      <c r="J17" s="11" t="s">
        <v>3</v>
      </c>
      <c r="K17" s="21">
        <v>0.10973535533749623</v>
      </c>
      <c r="L17" s="21">
        <v>0.15515138759061275</v>
      </c>
    </row>
    <row r="18" spans="1:12" s="20" customFormat="1" ht="20.25" customHeight="1">
      <c r="A18" s="11" t="s">
        <v>9</v>
      </c>
      <c r="B18" s="32">
        <v>13249.01</v>
      </c>
      <c r="C18" s="145">
        <v>12310.93</v>
      </c>
      <c r="D18" s="145">
        <v>12760.73</v>
      </c>
      <c r="E18" s="145">
        <v>13718.78</v>
      </c>
      <c r="F18" s="21">
        <f t="shared" si="0"/>
        <v>7.507799318691033E-2</v>
      </c>
      <c r="G18" s="21">
        <v>0.25476467379363132</v>
      </c>
      <c r="H18" s="21">
        <f t="shared" si="1"/>
        <v>3.5456988861809258E-2</v>
      </c>
      <c r="I18" s="25"/>
      <c r="J18" s="11" t="s">
        <v>36</v>
      </c>
      <c r="K18" s="21">
        <v>0.25423735937309955</v>
      </c>
      <c r="L18" s="21">
        <v>0.15737918549930274</v>
      </c>
    </row>
    <row r="19" spans="1:12" s="20" customFormat="1" ht="20.25" customHeight="1">
      <c r="A19" s="11" t="s">
        <v>12</v>
      </c>
      <c r="B19" s="32">
        <v>3050.12</v>
      </c>
      <c r="C19" s="145">
        <v>2984.67</v>
      </c>
      <c r="D19" s="145">
        <v>3218.05</v>
      </c>
      <c r="E19" s="145">
        <v>3414.45</v>
      </c>
      <c r="F19" s="21">
        <f t="shared" si="0"/>
        <v>6.1030748434610871E-2</v>
      </c>
      <c r="G19" s="21">
        <v>0.22303219856449719</v>
      </c>
      <c r="H19" s="21">
        <f t="shared" si="1"/>
        <v>0.1194477594324157</v>
      </c>
      <c r="I19" s="25"/>
      <c r="J19" s="11" t="s">
        <v>4</v>
      </c>
      <c r="K19" s="21">
        <v>0.18369756119442116</v>
      </c>
      <c r="L19" s="21">
        <v>0.16010528976666993</v>
      </c>
    </row>
    <row r="20" spans="1:12" s="14" customFormat="1" ht="20.25" customHeight="1" thickBot="1">
      <c r="A20" s="88" t="s">
        <v>2</v>
      </c>
      <c r="B20" s="187">
        <v>509.65</v>
      </c>
      <c r="C20" s="188">
        <v>499.46</v>
      </c>
      <c r="D20" s="188">
        <v>500.22</v>
      </c>
      <c r="E20" s="188">
        <v>499.74829999999997</v>
      </c>
      <c r="F20" s="189">
        <f t="shared" si="0"/>
        <v>-9.429850865619871E-4</v>
      </c>
      <c r="G20" s="189">
        <v>-8.8864046859544299E-2</v>
      </c>
      <c r="H20" s="189">
        <f t="shared" si="1"/>
        <v>-1.9428431276366176E-2</v>
      </c>
      <c r="I20" s="26"/>
      <c r="J20" s="180" t="s">
        <v>16</v>
      </c>
      <c r="K20" s="22">
        <v>0.29222695679508237</v>
      </c>
      <c r="L20" s="22">
        <v>0.29334498579855817</v>
      </c>
    </row>
    <row r="21" spans="1:12" s="18" customFormat="1" ht="13.15" customHeight="1">
      <c r="A21" s="12"/>
      <c r="F21" s="28"/>
      <c r="G21" s="28"/>
      <c r="H21" s="80"/>
    </row>
    <row r="22" spans="1:12" s="18" customFormat="1">
      <c r="A22" s="19" t="s">
        <v>26</v>
      </c>
      <c r="F22" s="80"/>
      <c r="G22" s="80"/>
      <c r="H22" s="80"/>
      <c r="J22" s="12" t="s">
        <v>85</v>
      </c>
    </row>
    <row r="23" spans="1:12" s="18" customFormat="1">
      <c r="A23" s="12" t="s">
        <v>55</v>
      </c>
      <c r="F23" s="80"/>
      <c r="G23" s="80"/>
      <c r="H23" s="80"/>
    </row>
    <row r="24" spans="1:12">
      <c r="C24" s="27"/>
      <c r="F24" s="228"/>
      <c r="H24" s="228"/>
    </row>
    <row r="25" spans="1:12">
      <c r="E25" s="6"/>
      <c r="F25" s="80"/>
      <c r="G25" s="80"/>
      <c r="H25" s="80"/>
    </row>
    <row r="26" spans="1:12">
      <c r="F26" s="227"/>
      <c r="H26" s="227"/>
    </row>
  </sheetData>
  <sortState ref="J3:L20">
    <sortCondition ref="L3:L20"/>
    <sortCondition ref="K3:K20"/>
  </sortState>
  <mergeCells count="1">
    <mergeCell ref="A1:XFD1"/>
  </mergeCells>
  <phoneticPr fontId="0" type="noConversion"/>
  <conditionalFormatting sqref="F3:F20">
    <cfRule type="cellIs" dxfId="10" priority="9" operator="lessThan">
      <formula>0</formula>
    </cfRule>
  </conditionalFormatting>
  <conditionalFormatting sqref="H3:H20">
    <cfRule type="cellIs" dxfId="9" priority="6" operator="lessThan">
      <formula>0</formula>
    </cfRule>
  </conditionalFormatting>
  <conditionalFormatting sqref="G3:G20">
    <cfRule type="cellIs" dxfId="8" priority="3" operator="lessThan">
      <formula>0</formula>
    </cfRule>
  </conditionalFormatting>
  <conditionalFormatting sqref="K3:K20">
    <cfRule type="cellIs" dxfId="7" priority="2" operator="lessThan">
      <formula>0</formula>
    </cfRule>
  </conditionalFormatting>
  <conditionalFormatting sqref="L3:L20">
    <cfRule type="cellIs" dxfId="6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P115"/>
  <sheetViews>
    <sheetView zoomScaleNormal="100" workbookViewId="0">
      <pane ySplit="2" topLeftCell="A5" activePane="bottomLeft" state="frozen"/>
      <selection pane="bottomLeft" sqref="A1:XFD1"/>
    </sheetView>
  </sheetViews>
  <sheetFormatPr defaultRowHeight="12.75" outlineLevelRow="1" outlineLevelCol="1"/>
  <cols>
    <col min="1" max="1" width="63.5703125" style="36" customWidth="1"/>
    <col min="2" max="3" width="11.85546875" style="69" hidden="1" customWidth="1" outlineLevel="1"/>
    <col min="4" max="4" width="11.85546875" style="36" hidden="1" customWidth="1" outlineLevel="1"/>
    <col min="5" max="6" width="11.85546875" style="36" hidden="1" customWidth="1" outlineLevel="1" collapsed="1"/>
    <col min="7" max="7" width="11.5703125" style="36" customWidth="1" collapsed="1"/>
    <col min="8" max="14" width="11.5703125" style="36" customWidth="1"/>
    <col min="15" max="239" width="8.85546875" style="36"/>
    <col min="240" max="240" width="62.140625" style="36" customWidth="1"/>
    <col min="241" max="243" width="11" style="36" customWidth="1"/>
    <col min="244" max="245" width="11.42578125" style="36" customWidth="1"/>
    <col min="246" max="246" width="11.28515625" style="36" customWidth="1"/>
    <col min="247" max="247" width="12" style="36" customWidth="1"/>
    <col min="248" max="249" width="10.28515625" style="36" customWidth="1"/>
    <col min="250" max="250" width="12.7109375" style="36" customWidth="1"/>
    <col min="251" max="495" width="8.85546875" style="36"/>
    <col min="496" max="496" width="62.140625" style="36" customWidth="1"/>
    <col min="497" max="499" width="11" style="36" customWidth="1"/>
    <col min="500" max="501" width="11.42578125" style="36" customWidth="1"/>
    <col min="502" max="502" width="11.28515625" style="36" customWidth="1"/>
    <col min="503" max="503" width="12" style="36" customWidth="1"/>
    <col min="504" max="505" width="10.28515625" style="36" customWidth="1"/>
    <col min="506" max="506" width="12.7109375" style="36" customWidth="1"/>
    <col min="507" max="751" width="8.85546875" style="36"/>
    <col min="752" max="752" width="62.140625" style="36" customWidth="1"/>
    <col min="753" max="755" width="11" style="36" customWidth="1"/>
    <col min="756" max="757" width="11.42578125" style="36" customWidth="1"/>
    <col min="758" max="758" width="11.28515625" style="36" customWidth="1"/>
    <col min="759" max="759" width="12" style="36" customWidth="1"/>
    <col min="760" max="761" width="10.28515625" style="36" customWidth="1"/>
    <col min="762" max="762" width="12.7109375" style="36" customWidth="1"/>
    <col min="763" max="1007" width="8.85546875" style="36"/>
    <col min="1008" max="1008" width="62.140625" style="36" customWidth="1"/>
    <col min="1009" max="1011" width="11" style="36" customWidth="1"/>
    <col min="1012" max="1013" width="11.42578125" style="36" customWidth="1"/>
    <col min="1014" max="1014" width="11.28515625" style="36" customWidth="1"/>
    <col min="1015" max="1015" width="12" style="36" customWidth="1"/>
    <col min="1016" max="1017" width="10.28515625" style="36" customWidth="1"/>
    <col min="1018" max="1018" width="12.7109375" style="36" customWidth="1"/>
    <col min="1019" max="1263" width="8.85546875" style="36"/>
    <col min="1264" max="1264" width="62.140625" style="36" customWidth="1"/>
    <col min="1265" max="1267" width="11" style="36" customWidth="1"/>
    <col min="1268" max="1269" width="11.42578125" style="36" customWidth="1"/>
    <col min="1270" max="1270" width="11.28515625" style="36" customWidth="1"/>
    <col min="1271" max="1271" width="12" style="36" customWidth="1"/>
    <col min="1272" max="1273" width="10.28515625" style="36" customWidth="1"/>
    <col min="1274" max="1274" width="12.7109375" style="36" customWidth="1"/>
    <col min="1275" max="1519" width="8.85546875" style="36"/>
    <col min="1520" max="1520" width="62.140625" style="36" customWidth="1"/>
    <col min="1521" max="1523" width="11" style="36" customWidth="1"/>
    <col min="1524" max="1525" width="11.42578125" style="36" customWidth="1"/>
    <col min="1526" max="1526" width="11.28515625" style="36" customWidth="1"/>
    <col min="1527" max="1527" width="12" style="36" customWidth="1"/>
    <col min="1528" max="1529" width="10.28515625" style="36" customWidth="1"/>
    <col min="1530" max="1530" width="12.7109375" style="36" customWidth="1"/>
    <col min="1531" max="1775" width="8.85546875" style="36"/>
    <col min="1776" max="1776" width="62.140625" style="36" customWidth="1"/>
    <col min="1777" max="1779" width="11" style="36" customWidth="1"/>
    <col min="1780" max="1781" width="11.42578125" style="36" customWidth="1"/>
    <col min="1782" max="1782" width="11.28515625" style="36" customWidth="1"/>
    <col min="1783" max="1783" width="12" style="36" customWidth="1"/>
    <col min="1784" max="1785" width="10.28515625" style="36" customWidth="1"/>
    <col min="1786" max="1786" width="12.7109375" style="36" customWidth="1"/>
    <col min="1787" max="2031" width="8.85546875" style="36"/>
    <col min="2032" max="2032" width="62.140625" style="36" customWidth="1"/>
    <col min="2033" max="2035" width="11" style="36" customWidth="1"/>
    <col min="2036" max="2037" width="11.42578125" style="36" customWidth="1"/>
    <col min="2038" max="2038" width="11.28515625" style="36" customWidth="1"/>
    <col min="2039" max="2039" width="12" style="36" customWidth="1"/>
    <col min="2040" max="2041" width="10.28515625" style="36" customWidth="1"/>
    <col min="2042" max="2042" width="12.7109375" style="36" customWidth="1"/>
    <col min="2043" max="2287" width="8.85546875" style="36"/>
    <col min="2288" max="2288" width="62.140625" style="36" customWidth="1"/>
    <col min="2289" max="2291" width="11" style="36" customWidth="1"/>
    <col min="2292" max="2293" width="11.42578125" style="36" customWidth="1"/>
    <col min="2294" max="2294" width="11.28515625" style="36" customWidth="1"/>
    <col min="2295" max="2295" width="12" style="36" customWidth="1"/>
    <col min="2296" max="2297" width="10.28515625" style="36" customWidth="1"/>
    <col min="2298" max="2298" width="12.7109375" style="36" customWidth="1"/>
    <col min="2299" max="2543" width="8.85546875" style="36"/>
    <col min="2544" max="2544" width="62.140625" style="36" customWidth="1"/>
    <col min="2545" max="2547" width="11" style="36" customWidth="1"/>
    <col min="2548" max="2549" width="11.42578125" style="36" customWidth="1"/>
    <col min="2550" max="2550" width="11.28515625" style="36" customWidth="1"/>
    <col min="2551" max="2551" width="12" style="36" customWidth="1"/>
    <col min="2552" max="2553" width="10.28515625" style="36" customWidth="1"/>
    <col min="2554" max="2554" width="12.7109375" style="36" customWidth="1"/>
    <col min="2555" max="2799" width="8.85546875" style="36"/>
    <col min="2800" max="2800" width="62.140625" style="36" customWidth="1"/>
    <col min="2801" max="2803" width="11" style="36" customWidth="1"/>
    <col min="2804" max="2805" width="11.42578125" style="36" customWidth="1"/>
    <col min="2806" max="2806" width="11.28515625" style="36" customWidth="1"/>
    <col min="2807" max="2807" width="12" style="36" customWidth="1"/>
    <col min="2808" max="2809" width="10.28515625" style="36" customWidth="1"/>
    <col min="2810" max="2810" width="12.7109375" style="36" customWidth="1"/>
    <col min="2811" max="3055" width="8.85546875" style="36"/>
    <col min="3056" max="3056" width="62.140625" style="36" customWidth="1"/>
    <col min="3057" max="3059" width="11" style="36" customWidth="1"/>
    <col min="3060" max="3061" width="11.42578125" style="36" customWidth="1"/>
    <col min="3062" max="3062" width="11.28515625" style="36" customWidth="1"/>
    <col min="3063" max="3063" width="12" style="36" customWidth="1"/>
    <col min="3064" max="3065" width="10.28515625" style="36" customWidth="1"/>
    <col min="3066" max="3066" width="12.7109375" style="36" customWidth="1"/>
    <col min="3067" max="3311" width="8.85546875" style="36"/>
    <col min="3312" max="3312" width="62.140625" style="36" customWidth="1"/>
    <col min="3313" max="3315" width="11" style="36" customWidth="1"/>
    <col min="3316" max="3317" width="11.42578125" style="36" customWidth="1"/>
    <col min="3318" max="3318" width="11.28515625" style="36" customWidth="1"/>
    <col min="3319" max="3319" width="12" style="36" customWidth="1"/>
    <col min="3320" max="3321" width="10.28515625" style="36" customWidth="1"/>
    <col min="3322" max="3322" width="12.7109375" style="36" customWidth="1"/>
    <col min="3323" max="3567" width="8.85546875" style="36"/>
    <col min="3568" max="3568" width="62.140625" style="36" customWidth="1"/>
    <col min="3569" max="3571" width="11" style="36" customWidth="1"/>
    <col min="3572" max="3573" width="11.42578125" style="36" customWidth="1"/>
    <col min="3574" max="3574" width="11.28515625" style="36" customWidth="1"/>
    <col min="3575" max="3575" width="12" style="36" customWidth="1"/>
    <col min="3576" max="3577" width="10.28515625" style="36" customWidth="1"/>
    <col min="3578" max="3578" width="12.7109375" style="36" customWidth="1"/>
    <col min="3579" max="3823" width="8.85546875" style="36"/>
    <col min="3824" max="3824" width="62.140625" style="36" customWidth="1"/>
    <col min="3825" max="3827" width="11" style="36" customWidth="1"/>
    <col min="3828" max="3829" width="11.42578125" style="36" customWidth="1"/>
    <col min="3830" max="3830" width="11.28515625" style="36" customWidth="1"/>
    <col min="3831" max="3831" width="12" style="36" customWidth="1"/>
    <col min="3832" max="3833" width="10.28515625" style="36" customWidth="1"/>
    <col min="3834" max="3834" width="12.7109375" style="36" customWidth="1"/>
    <col min="3835" max="4079" width="8.85546875" style="36"/>
    <col min="4080" max="4080" width="62.140625" style="36" customWidth="1"/>
    <col min="4081" max="4083" width="11" style="36" customWidth="1"/>
    <col min="4084" max="4085" width="11.42578125" style="36" customWidth="1"/>
    <col min="4086" max="4086" width="11.28515625" style="36" customWidth="1"/>
    <col min="4087" max="4087" width="12" style="36" customWidth="1"/>
    <col min="4088" max="4089" width="10.28515625" style="36" customWidth="1"/>
    <col min="4090" max="4090" width="12.7109375" style="36" customWidth="1"/>
    <col min="4091" max="4335" width="8.85546875" style="36"/>
    <col min="4336" max="4336" width="62.140625" style="36" customWidth="1"/>
    <col min="4337" max="4339" width="11" style="36" customWidth="1"/>
    <col min="4340" max="4341" width="11.42578125" style="36" customWidth="1"/>
    <col min="4342" max="4342" width="11.28515625" style="36" customWidth="1"/>
    <col min="4343" max="4343" width="12" style="36" customWidth="1"/>
    <col min="4344" max="4345" width="10.28515625" style="36" customWidth="1"/>
    <col min="4346" max="4346" width="12.7109375" style="36" customWidth="1"/>
    <col min="4347" max="4591" width="8.85546875" style="36"/>
    <col min="4592" max="4592" width="62.140625" style="36" customWidth="1"/>
    <col min="4593" max="4595" width="11" style="36" customWidth="1"/>
    <col min="4596" max="4597" width="11.42578125" style="36" customWidth="1"/>
    <col min="4598" max="4598" width="11.28515625" style="36" customWidth="1"/>
    <col min="4599" max="4599" width="12" style="36" customWidth="1"/>
    <col min="4600" max="4601" width="10.28515625" style="36" customWidth="1"/>
    <col min="4602" max="4602" width="12.7109375" style="36" customWidth="1"/>
    <col min="4603" max="4847" width="8.85546875" style="36"/>
    <col min="4848" max="4848" width="62.140625" style="36" customWidth="1"/>
    <col min="4849" max="4851" width="11" style="36" customWidth="1"/>
    <col min="4852" max="4853" width="11.42578125" style="36" customWidth="1"/>
    <col min="4854" max="4854" width="11.28515625" style="36" customWidth="1"/>
    <col min="4855" max="4855" width="12" style="36" customWidth="1"/>
    <col min="4856" max="4857" width="10.28515625" style="36" customWidth="1"/>
    <col min="4858" max="4858" width="12.7109375" style="36" customWidth="1"/>
    <col min="4859" max="5103" width="8.85546875" style="36"/>
    <col min="5104" max="5104" width="62.140625" style="36" customWidth="1"/>
    <col min="5105" max="5107" width="11" style="36" customWidth="1"/>
    <col min="5108" max="5109" width="11.42578125" style="36" customWidth="1"/>
    <col min="5110" max="5110" width="11.28515625" style="36" customWidth="1"/>
    <col min="5111" max="5111" width="12" style="36" customWidth="1"/>
    <col min="5112" max="5113" width="10.28515625" style="36" customWidth="1"/>
    <col min="5114" max="5114" width="12.7109375" style="36" customWidth="1"/>
    <col min="5115" max="5359" width="8.85546875" style="36"/>
    <col min="5360" max="5360" width="62.140625" style="36" customWidth="1"/>
    <col min="5361" max="5363" width="11" style="36" customWidth="1"/>
    <col min="5364" max="5365" width="11.42578125" style="36" customWidth="1"/>
    <col min="5366" max="5366" width="11.28515625" style="36" customWidth="1"/>
    <col min="5367" max="5367" width="12" style="36" customWidth="1"/>
    <col min="5368" max="5369" width="10.28515625" style="36" customWidth="1"/>
    <col min="5370" max="5370" width="12.7109375" style="36" customWidth="1"/>
    <col min="5371" max="5615" width="8.85546875" style="36"/>
    <col min="5616" max="5616" width="62.140625" style="36" customWidth="1"/>
    <col min="5617" max="5619" width="11" style="36" customWidth="1"/>
    <col min="5620" max="5621" width="11.42578125" style="36" customWidth="1"/>
    <col min="5622" max="5622" width="11.28515625" style="36" customWidth="1"/>
    <col min="5623" max="5623" width="12" style="36" customWidth="1"/>
    <col min="5624" max="5625" width="10.28515625" style="36" customWidth="1"/>
    <col min="5626" max="5626" width="12.7109375" style="36" customWidth="1"/>
    <col min="5627" max="5871" width="8.85546875" style="36"/>
    <col min="5872" max="5872" width="62.140625" style="36" customWidth="1"/>
    <col min="5873" max="5875" width="11" style="36" customWidth="1"/>
    <col min="5876" max="5877" width="11.42578125" style="36" customWidth="1"/>
    <col min="5878" max="5878" width="11.28515625" style="36" customWidth="1"/>
    <col min="5879" max="5879" width="12" style="36" customWidth="1"/>
    <col min="5880" max="5881" width="10.28515625" style="36" customWidth="1"/>
    <col min="5882" max="5882" width="12.7109375" style="36" customWidth="1"/>
    <col min="5883" max="6127" width="8.85546875" style="36"/>
    <col min="6128" max="6128" width="62.140625" style="36" customWidth="1"/>
    <col min="6129" max="6131" width="11" style="36" customWidth="1"/>
    <col min="6132" max="6133" width="11.42578125" style="36" customWidth="1"/>
    <col min="6134" max="6134" width="11.28515625" style="36" customWidth="1"/>
    <col min="6135" max="6135" width="12" style="36" customWidth="1"/>
    <col min="6136" max="6137" width="10.28515625" style="36" customWidth="1"/>
    <col min="6138" max="6138" width="12.7109375" style="36" customWidth="1"/>
    <col min="6139" max="6383" width="8.85546875" style="36"/>
    <col min="6384" max="6384" width="62.140625" style="36" customWidth="1"/>
    <col min="6385" max="6387" width="11" style="36" customWidth="1"/>
    <col min="6388" max="6389" width="11.42578125" style="36" customWidth="1"/>
    <col min="6390" max="6390" width="11.28515625" style="36" customWidth="1"/>
    <col min="6391" max="6391" width="12" style="36" customWidth="1"/>
    <col min="6392" max="6393" width="10.28515625" style="36" customWidth="1"/>
    <col min="6394" max="6394" width="12.7109375" style="36" customWidth="1"/>
    <col min="6395" max="6639" width="8.85546875" style="36"/>
    <col min="6640" max="6640" width="62.140625" style="36" customWidth="1"/>
    <col min="6641" max="6643" width="11" style="36" customWidth="1"/>
    <col min="6644" max="6645" width="11.42578125" style="36" customWidth="1"/>
    <col min="6646" max="6646" width="11.28515625" style="36" customWidth="1"/>
    <col min="6647" max="6647" width="12" style="36" customWidth="1"/>
    <col min="6648" max="6649" width="10.28515625" style="36" customWidth="1"/>
    <col min="6650" max="6650" width="12.7109375" style="36" customWidth="1"/>
    <col min="6651" max="6895" width="8.85546875" style="36"/>
    <col min="6896" max="6896" width="62.140625" style="36" customWidth="1"/>
    <col min="6897" max="6899" width="11" style="36" customWidth="1"/>
    <col min="6900" max="6901" width="11.42578125" style="36" customWidth="1"/>
    <col min="6902" max="6902" width="11.28515625" style="36" customWidth="1"/>
    <col min="6903" max="6903" width="12" style="36" customWidth="1"/>
    <col min="6904" max="6905" width="10.28515625" style="36" customWidth="1"/>
    <col min="6906" max="6906" width="12.7109375" style="36" customWidth="1"/>
    <col min="6907" max="7151" width="8.85546875" style="36"/>
    <col min="7152" max="7152" width="62.140625" style="36" customWidth="1"/>
    <col min="7153" max="7155" width="11" style="36" customWidth="1"/>
    <col min="7156" max="7157" width="11.42578125" style="36" customWidth="1"/>
    <col min="7158" max="7158" width="11.28515625" style="36" customWidth="1"/>
    <col min="7159" max="7159" width="12" style="36" customWidth="1"/>
    <col min="7160" max="7161" width="10.28515625" style="36" customWidth="1"/>
    <col min="7162" max="7162" width="12.7109375" style="36" customWidth="1"/>
    <col min="7163" max="7407" width="8.85546875" style="36"/>
    <col min="7408" max="7408" width="62.140625" style="36" customWidth="1"/>
    <col min="7409" max="7411" width="11" style="36" customWidth="1"/>
    <col min="7412" max="7413" width="11.42578125" style="36" customWidth="1"/>
    <col min="7414" max="7414" width="11.28515625" style="36" customWidth="1"/>
    <col min="7415" max="7415" width="12" style="36" customWidth="1"/>
    <col min="7416" max="7417" width="10.28515625" style="36" customWidth="1"/>
    <col min="7418" max="7418" width="12.7109375" style="36" customWidth="1"/>
    <col min="7419" max="7663" width="8.85546875" style="36"/>
    <col min="7664" max="7664" width="62.140625" style="36" customWidth="1"/>
    <col min="7665" max="7667" width="11" style="36" customWidth="1"/>
    <col min="7668" max="7669" width="11.42578125" style="36" customWidth="1"/>
    <col min="7670" max="7670" width="11.28515625" style="36" customWidth="1"/>
    <col min="7671" max="7671" width="12" style="36" customWidth="1"/>
    <col min="7672" max="7673" width="10.28515625" style="36" customWidth="1"/>
    <col min="7674" max="7674" width="12.7109375" style="36" customWidth="1"/>
    <col min="7675" max="7919" width="8.85546875" style="36"/>
    <col min="7920" max="7920" width="62.140625" style="36" customWidth="1"/>
    <col min="7921" max="7923" width="11" style="36" customWidth="1"/>
    <col min="7924" max="7925" width="11.42578125" style="36" customWidth="1"/>
    <col min="7926" max="7926" width="11.28515625" style="36" customWidth="1"/>
    <col min="7927" max="7927" width="12" style="36" customWidth="1"/>
    <col min="7928" max="7929" width="10.28515625" style="36" customWidth="1"/>
    <col min="7930" max="7930" width="12.7109375" style="36" customWidth="1"/>
    <col min="7931" max="8175" width="8.85546875" style="36"/>
    <col min="8176" max="8176" width="62.140625" style="36" customWidth="1"/>
    <col min="8177" max="8179" width="11" style="36" customWidth="1"/>
    <col min="8180" max="8181" width="11.42578125" style="36" customWidth="1"/>
    <col min="8182" max="8182" width="11.28515625" style="36" customWidth="1"/>
    <col min="8183" max="8183" width="12" style="36" customWidth="1"/>
    <col min="8184" max="8185" width="10.28515625" style="36" customWidth="1"/>
    <col min="8186" max="8186" width="12.7109375" style="36" customWidth="1"/>
    <col min="8187" max="8431" width="8.85546875" style="36"/>
    <col min="8432" max="8432" width="62.140625" style="36" customWidth="1"/>
    <col min="8433" max="8435" width="11" style="36" customWidth="1"/>
    <col min="8436" max="8437" width="11.42578125" style="36" customWidth="1"/>
    <col min="8438" max="8438" width="11.28515625" style="36" customWidth="1"/>
    <col min="8439" max="8439" width="12" style="36" customWidth="1"/>
    <col min="8440" max="8441" width="10.28515625" style="36" customWidth="1"/>
    <col min="8442" max="8442" width="12.7109375" style="36" customWidth="1"/>
    <col min="8443" max="8687" width="8.85546875" style="36"/>
    <col min="8688" max="8688" width="62.140625" style="36" customWidth="1"/>
    <col min="8689" max="8691" width="11" style="36" customWidth="1"/>
    <col min="8692" max="8693" width="11.42578125" style="36" customWidth="1"/>
    <col min="8694" max="8694" width="11.28515625" style="36" customWidth="1"/>
    <col min="8695" max="8695" width="12" style="36" customWidth="1"/>
    <col min="8696" max="8697" width="10.28515625" style="36" customWidth="1"/>
    <col min="8698" max="8698" width="12.7109375" style="36" customWidth="1"/>
    <col min="8699" max="8943" width="8.85546875" style="36"/>
    <col min="8944" max="8944" width="62.140625" style="36" customWidth="1"/>
    <col min="8945" max="8947" width="11" style="36" customWidth="1"/>
    <col min="8948" max="8949" width="11.42578125" style="36" customWidth="1"/>
    <col min="8950" max="8950" width="11.28515625" style="36" customWidth="1"/>
    <col min="8951" max="8951" width="12" style="36" customWidth="1"/>
    <col min="8952" max="8953" width="10.28515625" style="36" customWidth="1"/>
    <col min="8954" max="8954" width="12.7109375" style="36" customWidth="1"/>
    <col min="8955" max="9199" width="8.85546875" style="36"/>
    <col min="9200" max="9200" width="62.140625" style="36" customWidth="1"/>
    <col min="9201" max="9203" width="11" style="36" customWidth="1"/>
    <col min="9204" max="9205" width="11.42578125" style="36" customWidth="1"/>
    <col min="9206" max="9206" width="11.28515625" style="36" customWidth="1"/>
    <col min="9207" max="9207" width="12" style="36" customWidth="1"/>
    <col min="9208" max="9209" width="10.28515625" style="36" customWidth="1"/>
    <col min="9210" max="9210" width="12.7109375" style="36" customWidth="1"/>
    <col min="9211" max="9455" width="8.85546875" style="36"/>
    <col min="9456" max="9456" width="62.140625" style="36" customWidth="1"/>
    <col min="9457" max="9459" width="11" style="36" customWidth="1"/>
    <col min="9460" max="9461" width="11.42578125" style="36" customWidth="1"/>
    <col min="9462" max="9462" width="11.28515625" style="36" customWidth="1"/>
    <col min="9463" max="9463" width="12" style="36" customWidth="1"/>
    <col min="9464" max="9465" width="10.28515625" style="36" customWidth="1"/>
    <col min="9466" max="9466" width="12.7109375" style="36" customWidth="1"/>
    <col min="9467" max="9711" width="8.85546875" style="36"/>
    <col min="9712" max="9712" width="62.140625" style="36" customWidth="1"/>
    <col min="9713" max="9715" width="11" style="36" customWidth="1"/>
    <col min="9716" max="9717" width="11.42578125" style="36" customWidth="1"/>
    <col min="9718" max="9718" width="11.28515625" style="36" customWidth="1"/>
    <col min="9719" max="9719" width="12" style="36" customWidth="1"/>
    <col min="9720" max="9721" width="10.28515625" style="36" customWidth="1"/>
    <col min="9722" max="9722" width="12.7109375" style="36" customWidth="1"/>
    <col min="9723" max="9967" width="8.85546875" style="36"/>
    <col min="9968" max="9968" width="62.140625" style="36" customWidth="1"/>
    <col min="9969" max="9971" width="11" style="36" customWidth="1"/>
    <col min="9972" max="9973" width="11.42578125" style="36" customWidth="1"/>
    <col min="9974" max="9974" width="11.28515625" style="36" customWidth="1"/>
    <col min="9975" max="9975" width="12" style="36" customWidth="1"/>
    <col min="9976" max="9977" width="10.28515625" style="36" customWidth="1"/>
    <col min="9978" max="9978" width="12.7109375" style="36" customWidth="1"/>
    <col min="9979" max="10223" width="8.85546875" style="36"/>
    <col min="10224" max="10224" width="62.140625" style="36" customWidth="1"/>
    <col min="10225" max="10227" width="11" style="36" customWidth="1"/>
    <col min="10228" max="10229" width="11.42578125" style="36" customWidth="1"/>
    <col min="10230" max="10230" width="11.28515625" style="36" customWidth="1"/>
    <col min="10231" max="10231" width="12" style="36" customWidth="1"/>
    <col min="10232" max="10233" width="10.28515625" style="36" customWidth="1"/>
    <col min="10234" max="10234" width="12.7109375" style="36" customWidth="1"/>
    <col min="10235" max="10479" width="8.85546875" style="36"/>
    <col min="10480" max="10480" width="62.140625" style="36" customWidth="1"/>
    <col min="10481" max="10483" width="11" style="36" customWidth="1"/>
    <col min="10484" max="10485" width="11.42578125" style="36" customWidth="1"/>
    <col min="10486" max="10486" width="11.28515625" style="36" customWidth="1"/>
    <col min="10487" max="10487" width="12" style="36" customWidth="1"/>
    <col min="10488" max="10489" width="10.28515625" style="36" customWidth="1"/>
    <col min="10490" max="10490" width="12.7109375" style="36" customWidth="1"/>
    <col min="10491" max="10735" width="8.85546875" style="36"/>
    <col min="10736" max="10736" width="62.140625" style="36" customWidth="1"/>
    <col min="10737" max="10739" width="11" style="36" customWidth="1"/>
    <col min="10740" max="10741" width="11.42578125" style="36" customWidth="1"/>
    <col min="10742" max="10742" width="11.28515625" style="36" customWidth="1"/>
    <col min="10743" max="10743" width="12" style="36" customWidth="1"/>
    <col min="10744" max="10745" width="10.28515625" style="36" customWidth="1"/>
    <col min="10746" max="10746" width="12.7109375" style="36" customWidth="1"/>
    <col min="10747" max="10991" width="8.85546875" style="36"/>
    <col min="10992" max="10992" width="62.140625" style="36" customWidth="1"/>
    <col min="10993" max="10995" width="11" style="36" customWidth="1"/>
    <col min="10996" max="10997" width="11.42578125" style="36" customWidth="1"/>
    <col min="10998" max="10998" width="11.28515625" style="36" customWidth="1"/>
    <col min="10999" max="10999" width="12" style="36" customWidth="1"/>
    <col min="11000" max="11001" width="10.28515625" style="36" customWidth="1"/>
    <col min="11002" max="11002" width="12.7109375" style="36" customWidth="1"/>
    <col min="11003" max="11247" width="8.85546875" style="36"/>
    <col min="11248" max="11248" width="62.140625" style="36" customWidth="1"/>
    <col min="11249" max="11251" width="11" style="36" customWidth="1"/>
    <col min="11252" max="11253" width="11.42578125" style="36" customWidth="1"/>
    <col min="11254" max="11254" width="11.28515625" style="36" customWidth="1"/>
    <col min="11255" max="11255" width="12" style="36" customWidth="1"/>
    <col min="11256" max="11257" width="10.28515625" style="36" customWidth="1"/>
    <col min="11258" max="11258" width="12.7109375" style="36" customWidth="1"/>
    <col min="11259" max="11503" width="8.85546875" style="36"/>
    <col min="11504" max="11504" width="62.140625" style="36" customWidth="1"/>
    <col min="11505" max="11507" width="11" style="36" customWidth="1"/>
    <col min="11508" max="11509" width="11.42578125" style="36" customWidth="1"/>
    <col min="11510" max="11510" width="11.28515625" style="36" customWidth="1"/>
    <col min="11511" max="11511" width="12" style="36" customWidth="1"/>
    <col min="11512" max="11513" width="10.28515625" style="36" customWidth="1"/>
    <col min="11514" max="11514" width="12.7109375" style="36" customWidth="1"/>
    <col min="11515" max="11759" width="8.85546875" style="36"/>
    <col min="11760" max="11760" width="62.140625" style="36" customWidth="1"/>
    <col min="11761" max="11763" width="11" style="36" customWidth="1"/>
    <col min="11764" max="11765" width="11.42578125" style="36" customWidth="1"/>
    <col min="11766" max="11766" width="11.28515625" style="36" customWidth="1"/>
    <col min="11767" max="11767" width="12" style="36" customWidth="1"/>
    <col min="11768" max="11769" width="10.28515625" style="36" customWidth="1"/>
    <col min="11770" max="11770" width="12.7109375" style="36" customWidth="1"/>
    <col min="11771" max="12015" width="8.85546875" style="36"/>
    <col min="12016" max="12016" width="62.140625" style="36" customWidth="1"/>
    <col min="12017" max="12019" width="11" style="36" customWidth="1"/>
    <col min="12020" max="12021" width="11.42578125" style="36" customWidth="1"/>
    <col min="12022" max="12022" width="11.28515625" style="36" customWidth="1"/>
    <col min="12023" max="12023" width="12" style="36" customWidth="1"/>
    <col min="12024" max="12025" width="10.28515625" style="36" customWidth="1"/>
    <col min="12026" max="12026" width="12.7109375" style="36" customWidth="1"/>
    <col min="12027" max="12271" width="8.85546875" style="36"/>
    <col min="12272" max="12272" width="62.140625" style="36" customWidth="1"/>
    <col min="12273" max="12275" width="11" style="36" customWidth="1"/>
    <col min="12276" max="12277" width="11.42578125" style="36" customWidth="1"/>
    <col min="12278" max="12278" width="11.28515625" style="36" customWidth="1"/>
    <col min="12279" max="12279" width="12" style="36" customWidth="1"/>
    <col min="12280" max="12281" width="10.28515625" style="36" customWidth="1"/>
    <col min="12282" max="12282" width="12.7109375" style="36" customWidth="1"/>
    <col min="12283" max="12527" width="8.85546875" style="36"/>
    <col min="12528" max="12528" width="62.140625" style="36" customWidth="1"/>
    <col min="12529" max="12531" width="11" style="36" customWidth="1"/>
    <col min="12532" max="12533" width="11.42578125" style="36" customWidth="1"/>
    <col min="12534" max="12534" width="11.28515625" style="36" customWidth="1"/>
    <col min="12535" max="12535" width="12" style="36" customWidth="1"/>
    <col min="12536" max="12537" width="10.28515625" style="36" customWidth="1"/>
    <col min="12538" max="12538" width="12.7109375" style="36" customWidth="1"/>
    <col min="12539" max="12783" width="8.85546875" style="36"/>
    <col min="12784" max="12784" width="62.140625" style="36" customWidth="1"/>
    <col min="12785" max="12787" width="11" style="36" customWidth="1"/>
    <col min="12788" max="12789" width="11.42578125" style="36" customWidth="1"/>
    <col min="12790" max="12790" width="11.28515625" style="36" customWidth="1"/>
    <col min="12791" max="12791" width="12" style="36" customWidth="1"/>
    <col min="12792" max="12793" width="10.28515625" style="36" customWidth="1"/>
    <col min="12794" max="12794" width="12.7109375" style="36" customWidth="1"/>
    <col min="12795" max="13039" width="8.85546875" style="36"/>
    <col min="13040" max="13040" width="62.140625" style="36" customWidth="1"/>
    <col min="13041" max="13043" width="11" style="36" customWidth="1"/>
    <col min="13044" max="13045" width="11.42578125" style="36" customWidth="1"/>
    <col min="13046" max="13046" width="11.28515625" style="36" customWidth="1"/>
    <col min="13047" max="13047" width="12" style="36" customWidth="1"/>
    <col min="13048" max="13049" width="10.28515625" style="36" customWidth="1"/>
    <col min="13050" max="13050" width="12.7109375" style="36" customWidth="1"/>
    <col min="13051" max="13295" width="8.85546875" style="36"/>
    <col min="13296" max="13296" width="62.140625" style="36" customWidth="1"/>
    <col min="13297" max="13299" width="11" style="36" customWidth="1"/>
    <col min="13300" max="13301" width="11.42578125" style="36" customWidth="1"/>
    <col min="13302" max="13302" width="11.28515625" style="36" customWidth="1"/>
    <col min="13303" max="13303" width="12" style="36" customWidth="1"/>
    <col min="13304" max="13305" width="10.28515625" style="36" customWidth="1"/>
    <col min="13306" max="13306" width="12.7109375" style="36" customWidth="1"/>
    <col min="13307" max="13551" width="8.85546875" style="36"/>
    <col min="13552" max="13552" width="62.140625" style="36" customWidth="1"/>
    <col min="13553" max="13555" width="11" style="36" customWidth="1"/>
    <col min="13556" max="13557" width="11.42578125" style="36" customWidth="1"/>
    <col min="13558" max="13558" width="11.28515625" style="36" customWidth="1"/>
    <col min="13559" max="13559" width="12" style="36" customWidth="1"/>
    <col min="13560" max="13561" width="10.28515625" style="36" customWidth="1"/>
    <col min="13562" max="13562" width="12.7109375" style="36" customWidth="1"/>
    <col min="13563" max="13807" width="8.85546875" style="36"/>
    <col min="13808" max="13808" width="62.140625" style="36" customWidth="1"/>
    <col min="13809" max="13811" width="11" style="36" customWidth="1"/>
    <col min="13812" max="13813" width="11.42578125" style="36" customWidth="1"/>
    <col min="13814" max="13814" width="11.28515625" style="36" customWidth="1"/>
    <col min="13815" max="13815" width="12" style="36" customWidth="1"/>
    <col min="13816" max="13817" width="10.28515625" style="36" customWidth="1"/>
    <col min="13818" max="13818" width="12.7109375" style="36" customWidth="1"/>
    <col min="13819" max="14063" width="8.85546875" style="36"/>
    <col min="14064" max="14064" width="62.140625" style="36" customWidth="1"/>
    <col min="14065" max="14067" width="11" style="36" customWidth="1"/>
    <col min="14068" max="14069" width="11.42578125" style="36" customWidth="1"/>
    <col min="14070" max="14070" width="11.28515625" style="36" customWidth="1"/>
    <col min="14071" max="14071" width="12" style="36" customWidth="1"/>
    <col min="14072" max="14073" width="10.28515625" style="36" customWidth="1"/>
    <col min="14074" max="14074" width="12.7109375" style="36" customWidth="1"/>
    <col min="14075" max="14319" width="8.85546875" style="36"/>
    <col min="14320" max="14320" width="62.140625" style="36" customWidth="1"/>
    <col min="14321" max="14323" width="11" style="36" customWidth="1"/>
    <col min="14324" max="14325" width="11.42578125" style="36" customWidth="1"/>
    <col min="14326" max="14326" width="11.28515625" style="36" customWidth="1"/>
    <col min="14327" max="14327" width="12" style="36" customWidth="1"/>
    <col min="14328" max="14329" width="10.28515625" style="36" customWidth="1"/>
    <col min="14330" max="14330" width="12.7109375" style="36" customWidth="1"/>
    <col min="14331" max="14575" width="8.85546875" style="36"/>
    <col min="14576" max="14576" width="62.140625" style="36" customWidth="1"/>
    <col min="14577" max="14579" width="11" style="36" customWidth="1"/>
    <col min="14580" max="14581" width="11.42578125" style="36" customWidth="1"/>
    <col min="14582" max="14582" width="11.28515625" style="36" customWidth="1"/>
    <col min="14583" max="14583" width="12" style="36" customWidth="1"/>
    <col min="14584" max="14585" width="10.28515625" style="36" customWidth="1"/>
    <col min="14586" max="14586" width="12.7109375" style="36" customWidth="1"/>
    <col min="14587" max="14831" width="8.85546875" style="36"/>
    <col min="14832" max="14832" width="62.140625" style="36" customWidth="1"/>
    <col min="14833" max="14835" width="11" style="36" customWidth="1"/>
    <col min="14836" max="14837" width="11.42578125" style="36" customWidth="1"/>
    <col min="14838" max="14838" width="11.28515625" style="36" customWidth="1"/>
    <col min="14839" max="14839" width="12" style="36" customWidth="1"/>
    <col min="14840" max="14841" width="10.28515625" style="36" customWidth="1"/>
    <col min="14842" max="14842" width="12.7109375" style="36" customWidth="1"/>
    <col min="14843" max="15087" width="8.85546875" style="36"/>
    <col min="15088" max="15088" width="62.140625" style="36" customWidth="1"/>
    <col min="15089" max="15091" width="11" style="36" customWidth="1"/>
    <col min="15092" max="15093" width="11.42578125" style="36" customWidth="1"/>
    <col min="15094" max="15094" width="11.28515625" style="36" customWidth="1"/>
    <col min="15095" max="15095" width="12" style="36" customWidth="1"/>
    <col min="15096" max="15097" width="10.28515625" style="36" customWidth="1"/>
    <col min="15098" max="15098" width="12.7109375" style="36" customWidth="1"/>
    <col min="15099" max="15343" width="8.85546875" style="36"/>
    <col min="15344" max="15344" width="62.140625" style="36" customWidth="1"/>
    <col min="15345" max="15347" width="11" style="36" customWidth="1"/>
    <col min="15348" max="15349" width="11.42578125" style="36" customWidth="1"/>
    <col min="15350" max="15350" width="11.28515625" style="36" customWidth="1"/>
    <col min="15351" max="15351" width="12" style="36" customWidth="1"/>
    <col min="15352" max="15353" width="10.28515625" style="36" customWidth="1"/>
    <col min="15354" max="15354" width="12.7109375" style="36" customWidth="1"/>
    <col min="15355" max="15599" width="8.85546875" style="36"/>
    <col min="15600" max="15600" width="62.140625" style="36" customWidth="1"/>
    <col min="15601" max="15603" width="11" style="36" customWidth="1"/>
    <col min="15604" max="15605" width="11.42578125" style="36" customWidth="1"/>
    <col min="15606" max="15606" width="11.28515625" style="36" customWidth="1"/>
    <col min="15607" max="15607" width="12" style="36" customWidth="1"/>
    <col min="15608" max="15609" width="10.28515625" style="36" customWidth="1"/>
    <col min="15610" max="15610" width="12.7109375" style="36" customWidth="1"/>
    <col min="15611" max="15855" width="8.85546875" style="36"/>
    <col min="15856" max="15856" width="62.140625" style="36" customWidth="1"/>
    <col min="15857" max="15859" width="11" style="36" customWidth="1"/>
    <col min="15860" max="15861" width="11.42578125" style="36" customWidth="1"/>
    <col min="15862" max="15862" width="11.28515625" style="36" customWidth="1"/>
    <col min="15863" max="15863" width="12" style="36" customWidth="1"/>
    <col min="15864" max="15865" width="10.28515625" style="36" customWidth="1"/>
    <col min="15866" max="15866" width="12.7109375" style="36" customWidth="1"/>
    <col min="15867" max="16111" width="8.85546875" style="36"/>
    <col min="16112" max="16112" width="62.140625" style="36" customWidth="1"/>
    <col min="16113" max="16115" width="11" style="36" customWidth="1"/>
    <col min="16116" max="16117" width="11.42578125" style="36" customWidth="1"/>
    <col min="16118" max="16118" width="11.28515625" style="36" customWidth="1"/>
    <col min="16119" max="16119" width="12" style="36" customWidth="1"/>
    <col min="16120" max="16121" width="10.28515625" style="36" customWidth="1"/>
    <col min="16122" max="16122" width="12.7109375" style="36" customWidth="1"/>
    <col min="16123" max="16382" width="8.85546875" style="36"/>
    <col min="16383" max="16384" width="8.85546875" style="36" customWidth="1"/>
  </cols>
  <sheetData>
    <row r="1" spans="1:15" s="232" customFormat="1" ht="26.45" customHeight="1" thickBot="1">
      <c r="A1" s="231" t="s">
        <v>27</v>
      </c>
    </row>
    <row r="2" spans="1:15" ht="42.6" customHeight="1" thickBot="1">
      <c r="A2" s="81" t="s">
        <v>25</v>
      </c>
      <c r="B2" s="35" t="s">
        <v>92</v>
      </c>
      <c r="C2" s="35" t="s">
        <v>93</v>
      </c>
      <c r="D2" s="35" t="s">
        <v>94</v>
      </c>
      <c r="E2" s="35" t="s">
        <v>95</v>
      </c>
      <c r="F2" s="35" t="s">
        <v>96</v>
      </c>
      <c r="G2" s="90" t="s">
        <v>62</v>
      </c>
      <c r="H2" s="146" t="s">
        <v>90</v>
      </c>
      <c r="I2" s="101" t="s">
        <v>75</v>
      </c>
      <c r="J2" s="90" t="s">
        <v>87</v>
      </c>
      <c r="K2" s="211" t="s">
        <v>91</v>
      </c>
      <c r="L2" s="190" t="s">
        <v>88</v>
      </c>
      <c r="M2" s="161" t="s">
        <v>86</v>
      </c>
      <c r="N2" s="214" t="s">
        <v>89</v>
      </c>
    </row>
    <row r="3" spans="1:15" ht="20.45" customHeight="1">
      <c r="A3" s="83" t="s">
        <v>79</v>
      </c>
      <c r="B3" s="38">
        <v>2594</v>
      </c>
      <c r="C3" s="38">
        <v>2247</v>
      </c>
      <c r="D3" s="38">
        <v>1631</v>
      </c>
      <c r="E3" s="38">
        <v>982</v>
      </c>
      <c r="F3" s="38">
        <v>884</v>
      </c>
      <c r="G3" s="37">
        <v>536</v>
      </c>
      <c r="H3" s="147">
        <v>536</v>
      </c>
      <c r="I3" s="102">
        <v>523</v>
      </c>
      <c r="J3" s="37">
        <v>511</v>
      </c>
      <c r="K3" s="147">
        <v>511</v>
      </c>
      <c r="L3" s="217">
        <f>J3/I3-1</f>
        <v>-2.2944550669216079E-2</v>
      </c>
      <c r="M3" s="162">
        <f>J3/G3-1</f>
        <v>-4.6641791044776171E-2</v>
      </c>
      <c r="N3" s="41">
        <f>K3/H3-1</f>
        <v>-4.6641791044776171E-2</v>
      </c>
    </row>
    <row r="4" spans="1:15" ht="20.45" customHeight="1">
      <c r="A4" s="84" t="s">
        <v>23</v>
      </c>
      <c r="B4" s="39">
        <v>729</v>
      </c>
      <c r="C4" s="39">
        <v>562</v>
      </c>
      <c r="D4" s="39">
        <v>313</v>
      </c>
      <c r="E4" s="39">
        <v>355</v>
      </c>
      <c r="F4" s="39">
        <v>377</v>
      </c>
      <c r="G4" s="40">
        <v>216</v>
      </c>
      <c r="H4" s="148">
        <v>216</v>
      </c>
      <c r="I4" s="103">
        <v>204</v>
      </c>
      <c r="J4" s="40">
        <v>206</v>
      </c>
      <c r="K4" s="212">
        <v>206</v>
      </c>
      <c r="L4" s="217">
        <f>J4/I4-1</f>
        <v>9.8039215686274161E-3</v>
      </c>
      <c r="M4" s="162">
        <f t="shared" ref="M4:M15" si="0">J4/G4-1</f>
        <v>-4.629629629629628E-2</v>
      </c>
      <c r="N4" s="41">
        <f t="shared" ref="N4:N32" si="1">K4/H4-1</f>
        <v>-4.629629629629628E-2</v>
      </c>
    </row>
    <row r="5" spans="1:15" s="44" customFormat="1" ht="18" hidden="1" customHeight="1" outlineLevel="1">
      <c r="A5" s="42" t="s">
        <v>52</v>
      </c>
      <c r="B5" s="43">
        <v>0.28103315343099461</v>
      </c>
      <c r="C5" s="43">
        <v>0.25011125945705387</v>
      </c>
      <c r="D5" s="43">
        <v>0.19190680564071122</v>
      </c>
      <c r="E5" s="43">
        <v>0.36150712830957232</v>
      </c>
      <c r="F5" s="43">
        <v>0.4264705882352941</v>
      </c>
      <c r="G5" s="91">
        <v>0.40298507462686567</v>
      </c>
      <c r="H5" s="149">
        <v>0.40298507462686567</v>
      </c>
      <c r="I5" s="104">
        <v>0.39005736137667302</v>
      </c>
      <c r="J5" s="91">
        <f>J4/$J$3</f>
        <v>0.40313111545988256</v>
      </c>
      <c r="K5" s="149">
        <f>K4/$K$3</f>
        <v>0.40313111545988256</v>
      </c>
      <c r="L5" s="218">
        <f t="shared" ref="L5:L15" si="2">J5/I5-1</f>
        <v>3.3517516595679364E-2</v>
      </c>
      <c r="M5" s="163">
        <f t="shared" si="0"/>
        <v>3.6239762267165077E-4</v>
      </c>
      <c r="N5" s="113">
        <f t="shared" si="1"/>
        <v>3.6239762267165077E-4</v>
      </c>
      <c r="O5" s="29"/>
    </row>
    <row r="6" spans="1:15" ht="18" customHeight="1" collapsed="1">
      <c r="A6" s="82" t="s">
        <v>51</v>
      </c>
      <c r="B6" s="45">
        <v>263</v>
      </c>
      <c r="C6" s="45">
        <v>265</v>
      </c>
      <c r="D6" s="45">
        <v>274</v>
      </c>
      <c r="E6" s="45">
        <v>331</v>
      </c>
      <c r="F6" s="45">
        <v>357</v>
      </c>
      <c r="G6" s="46">
        <v>201</v>
      </c>
      <c r="H6" s="150">
        <v>201</v>
      </c>
      <c r="I6" s="105">
        <v>189</v>
      </c>
      <c r="J6" s="46">
        <v>192</v>
      </c>
      <c r="K6" s="150">
        <v>192</v>
      </c>
      <c r="L6" s="219">
        <f t="shared" si="2"/>
        <v>1.5873015873015817E-2</v>
      </c>
      <c r="M6" s="164">
        <f t="shared" si="0"/>
        <v>-4.4776119402985093E-2</v>
      </c>
      <c r="N6" s="114">
        <f>K6/H6-1</f>
        <v>-4.4776119402985093E-2</v>
      </c>
    </row>
    <row r="7" spans="1:15" s="49" customFormat="1" ht="18" hidden="1" customHeight="1" outlineLevel="1">
      <c r="A7" s="42" t="s">
        <v>53</v>
      </c>
      <c r="B7" s="47">
        <v>0.3607681755829904</v>
      </c>
      <c r="C7" s="47">
        <v>0.47153024911032027</v>
      </c>
      <c r="D7" s="47">
        <v>0.87539936102236426</v>
      </c>
      <c r="E7" s="47">
        <v>0.93239436619718308</v>
      </c>
      <c r="F7" s="47">
        <v>0.94694960212201595</v>
      </c>
      <c r="G7" s="48">
        <v>0.93055555555555558</v>
      </c>
      <c r="H7" s="151">
        <v>0.93055555555555558</v>
      </c>
      <c r="I7" s="63">
        <v>0.92647058823529416</v>
      </c>
      <c r="J7" s="48">
        <f>J6/$J$4</f>
        <v>0.93203883495145634</v>
      </c>
      <c r="K7" s="151">
        <f>K6/$K$4</f>
        <v>0.93203883495145634</v>
      </c>
      <c r="L7" s="220">
        <f t="shared" si="2"/>
        <v>6.0101710587148194E-3</v>
      </c>
      <c r="M7" s="166">
        <f t="shared" si="0"/>
        <v>1.5939718881321507E-3</v>
      </c>
      <c r="N7" s="115">
        <f t="shared" si="1"/>
        <v>1.5939718881321507E-3</v>
      </c>
    </row>
    <row r="8" spans="1:15" ht="18" customHeight="1" collapsed="1">
      <c r="A8" s="85" t="s">
        <v>68</v>
      </c>
      <c r="B8" s="50">
        <v>4</v>
      </c>
      <c r="C8" s="50">
        <v>0</v>
      </c>
      <c r="D8" s="50">
        <v>0</v>
      </c>
      <c r="E8" s="50">
        <v>0</v>
      </c>
      <c r="F8" s="50">
        <v>0</v>
      </c>
      <c r="G8" s="51">
        <v>2</v>
      </c>
      <c r="H8" s="152">
        <v>2</v>
      </c>
      <c r="I8" s="106">
        <v>2</v>
      </c>
      <c r="J8" s="51">
        <v>2</v>
      </c>
      <c r="K8" s="152">
        <v>2</v>
      </c>
      <c r="L8" s="220">
        <f t="shared" si="2"/>
        <v>0</v>
      </c>
      <c r="M8" s="166">
        <f t="shared" si="0"/>
        <v>0</v>
      </c>
      <c r="N8" s="115">
        <f t="shared" si="1"/>
        <v>0</v>
      </c>
    </row>
    <row r="9" spans="1:15" s="49" customFormat="1" ht="18" hidden="1" customHeight="1" outlineLevel="1">
      <c r="A9" s="42" t="s">
        <v>53</v>
      </c>
      <c r="B9" s="47">
        <v>5.4869684499314125E-3</v>
      </c>
      <c r="C9" s="47">
        <v>0</v>
      </c>
      <c r="D9" s="47">
        <v>0</v>
      </c>
      <c r="E9" s="47">
        <v>0</v>
      </c>
      <c r="F9" s="47">
        <v>0</v>
      </c>
      <c r="G9" s="48">
        <v>9.2592592592592587E-3</v>
      </c>
      <c r="H9" s="151">
        <v>9.2592592592592587E-3</v>
      </c>
      <c r="I9" s="63">
        <v>9.8039215686274508E-3</v>
      </c>
      <c r="J9" s="48">
        <f>J8/$J$4</f>
        <v>9.7087378640776691E-3</v>
      </c>
      <c r="K9" s="151">
        <f>K8/$K$4</f>
        <v>9.7087378640776691E-3</v>
      </c>
      <c r="L9" s="220">
        <f t="shared" si="2"/>
        <v>-9.7087378640777766E-3</v>
      </c>
      <c r="M9" s="216">
        <f t="shared" si="0"/>
        <v>4.8543689320388328E-2</v>
      </c>
      <c r="N9" s="215">
        <f t="shared" si="1"/>
        <v>4.8543689320388328E-2</v>
      </c>
    </row>
    <row r="10" spans="1:15" ht="18" customHeight="1" collapsed="1">
      <c r="A10" s="85" t="s">
        <v>24</v>
      </c>
      <c r="B10" s="45">
        <v>224</v>
      </c>
      <c r="C10" s="45">
        <v>91</v>
      </c>
      <c r="D10" s="45">
        <v>26</v>
      </c>
      <c r="E10" s="45">
        <v>12</v>
      </c>
      <c r="F10" s="45">
        <v>10</v>
      </c>
      <c r="G10" s="51">
        <v>9</v>
      </c>
      <c r="H10" s="152">
        <v>9</v>
      </c>
      <c r="I10" s="106">
        <v>9</v>
      </c>
      <c r="J10" s="51">
        <v>8</v>
      </c>
      <c r="K10" s="152">
        <v>8</v>
      </c>
      <c r="L10" s="220">
        <f t="shared" si="2"/>
        <v>-0.11111111111111116</v>
      </c>
      <c r="M10" s="166">
        <f t="shared" si="0"/>
        <v>-0.11111111111111116</v>
      </c>
      <c r="N10" s="115">
        <f t="shared" si="1"/>
        <v>-0.11111111111111116</v>
      </c>
    </row>
    <row r="11" spans="1:15" s="49" customFormat="1" ht="18" hidden="1" customHeight="1" outlineLevel="1">
      <c r="A11" s="42" t="s">
        <v>53</v>
      </c>
      <c r="B11" s="47">
        <v>0.30727023319615915</v>
      </c>
      <c r="C11" s="47">
        <v>0.16192170818505339</v>
      </c>
      <c r="D11" s="47">
        <v>8.3067092651757185E-2</v>
      </c>
      <c r="E11" s="47">
        <v>3.3802816901408447E-2</v>
      </c>
      <c r="F11" s="47">
        <v>2.6525198938992044E-2</v>
      </c>
      <c r="G11" s="48">
        <v>4.1666666666666664E-2</v>
      </c>
      <c r="H11" s="151">
        <v>4.1666666666666664E-2</v>
      </c>
      <c r="I11" s="63">
        <v>4.4117647058823532E-2</v>
      </c>
      <c r="J11" s="48">
        <f>J10/$J$4</f>
        <v>3.8834951456310676E-2</v>
      </c>
      <c r="K11" s="151">
        <f>K10/$K$4</f>
        <v>3.8834951456310676E-2</v>
      </c>
      <c r="L11" s="220">
        <f t="shared" si="2"/>
        <v>-0.11974110032362473</v>
      </c>
      <c r="M11" s="166">
        <f t="shared" si="0"/>
        <v>-6.796116504854377E-2</v>
      </c>
      <c r="N11" s="116">
        <f t="shared" si="1"/>
        <v>-6.796116504854377E-2</v>
      </c>
    </row>
    <row r="12" spans="1:15" ht="18" customHeight="1" collapsed="1">
      <c r="A12" s="85" t="s">
        <v>80</v>
      </c>
      <c r="B12" s="45">
        <v>126</v>
      </c>
      <c r="C12" s="45">
        <v>31</v>
      </c>
      <c r="D12" s="45">
        <v>7</v>
      </c>
      <c r="E12" s="45">
        <v>6</v>
      </c>
      <c r="F12" s="45">
        <v>5</v>
      </c>
      <c r="G12" s="51">
        <v>3</v>
      </c>
      <c r="H12" s="152">
        <v>3</v>
      </c>
      <c r="I12" s="106">
        <v>3</v>
      </c>
      <c r="J12" s="51">
        <v>3</v>
      </c>
      <c r="K12" s="152">
        <v>3</v>
      </c>
      <c r="L12" s="220">
        <f t="shared" si="2"/>
        <v>0</v>
      </c>
      <c r="M12" s="166">
        <f t="shared" si="0"/>
        <v>0</v>
      </c>
      <c r="N12" s="115">
        <f t="shared" si="1"/>
        <v>0</v>
      </c>
    </row>
    <row r="13" spans="1:15" s="49" customFormat="1" ht="18" hidden="1" customHeight="1" outlineLevel="1">
      <c r="A13" s="42" t="s">
        <v>53</v>
      </c>
      <c r="B13" s="47">
        <v>0.1728395061728395</v>
      </c>
      <c r="C13" s="47">
        <v>5.5160142348754451E-2</v>
      </c>
      <c r="D13" s="47">
        <v>2.2364217252396165E-2</v>
      </c>
      <c r="E13" s="47">
        <v>1.6901408450704224E-2</v>
      </c>
      <c r="F13" s="47">
        <v>1.3262599469496022E-2</v>
      </c>
      <c r="G13" s="48">
        <v>1.3888888888888888E-2</v>
      </c>
      <c r="H13" s="151">
        <v>1.3888888888888888E-2</v>
      </c>
      <c r="I13" s="63">
        <v>1.4705882352941176E-2</v>
      </c>
      <c r="J13" s="48">
        <f>J12/$J$4</f>
        <v>1.4563106796116505E-2</v>
      </c>
      <c r="K13" s="151">
        <f>K12/$K$4</f>
        <v>1.4563106796116505E-2</v>
      </c>
      <c r="L13" s="220">
        <f t="shared" si="2"/>
        <v>-9.7087378640776656E-3</v>
      </c>
      <c r="M13" s="166">
        <f t="shared" si="0"/>
        <v>4.854368932038855E-2</v>
      </c>
      <c r="N13" s="116">
        <f t="shared" si="1"/>
        <v>4.854368932038855E-2</v>
      </c>
    </row>
    <row r="14" spans="1:15" ht="18" customHeight="1" collapsed="1">
      <c r="A14" s="100" t="s">
        <v>69</v>
      </c>
      <c r="B14" s="191" t="s">
        <v>97</v>
      </c>
      <c r="C14" s="191" t="s">
        <v>97</v>
      </c>
      <c r="D14" s="191" t="s">
        <v>97</v>
      </c>
      <c r="E14" s="191" t="s">
        <v>97</v>
      </c>
      <c r="F14" s="191" t="s">
        <v>97</v>
      </c>
      <c r="G14" s="51">
        <v>1</v>
      </c>
      <c r="H14" s="152">
        <v>1</v>
      </c>
      <c r="I14" s="106">
        <v>1</v>
      </c>
      <c r="J14" s="51">
        <v>1</v>
      </c>
      <c r="K14" s="152">
        <v>1</v>
      </c>
      <c r="L14" s="220">
        <f t="shared" si="2"/>
        <v>0</v>
      </c>
      <c r="M14" s="166">
        <f t="shared" si="0"/>
        <v>0</v>
      </c>
      <c r="N14" s="115">
        <f t="shared" si="1"/>
        <v>0</v>
      </c>
    </row>
    <row r="15" spans="1:15" s="49" customFormat="1" ht="18" hidden="1" customHeight="1" outlineLevel="1">
      <c r="A15" s="53" t="s">
        <v>53</v>
      </c>
      <c r="B15" s="192" t="s">
        <v>97</v>
      </c>
      <c r="C15" s="192" t="s">
        <v>97</v>
      </c>
      <c r="D15" s="192" t="s">
        <v>97</v>
      </c>
      <c r="E15" s="192" t="s">
        <v>97</v>
      </c>
      <c r="F15" s="192" t="s">
        <v>97</v>
      </c>
      <c r="G15" s="48">
        <v>4.6296296296296294E-3</v>
      </c>
      <c r="H15" s="151">
        <v>4.6296296296296294E-3</v>
      </c>
      <c r="I15" s="63">
        <v>4.9019607843137254E-3</v>
      </c>
      <c r="J15" s="48">
        <f>J14/$J$4</f>
        <v>4.8543689320388345E-3</v>
      </c>
      <c r="K15" s="151">
        <f>K14/$K$4</f>
        <v>4.8543689320388345E-3</v>
      </c>
      <c r="L15" s="220">
        <f t="shared" si="2"/>
        <v>-9.7087378640777766E-3</v>
      </c>
      <c r="M15" s="166">
        <f t="shared" si="0"/>
        <v>4.8543689320388328E-2</v>
      </c>
      <c r="N15" s="115">
        <f t="shared" si="1"/>
        <v>4.8543689320388328E-2</v>
      </c>
    </row>
    <row r="16" spans="1:15" ht="18" customHeight="1" collapsed="1">
      <c r="A16" s="100" t="s">
        <v>67</v>
      </c>
      <c r="B16" s="193" t="s">
        <v>97</v>
      </c>
      <c r="C16" s="193" t="s">
        <v>97</v>
      </c>
      <c r="D16" s="193" t="s">
        <v>97</v>
      </c>
      <c r="E16" s="193" t="s">
        <v>97</v>
      </c>
      <c r="F16" s="193" t="s">
        <v>97</v>
      </c>
      <c r="G16" s="52">
        <v>0</v>
      </c>
      <c r="H16" s="153">
        <v>0</v>
      </c>
      <c r="I16" s="93">
        <v>0</v>
      </c>
      <c r="J16" s="52">
        <v>0</v>
      </c>
      <c r="K16" s="153">
        <v>0</v>
      </c>
      <c r="L16" s="221" t="s">
        <v>72</v>
      </c>
      <c r="M16" s="167" t="s">
        <v>72</v>
      </c>
      <c r="N16" s="117" t="s">
        <v>56</v>
      </c>
    </row>
    <row r="17" spans="1:16" s="49" customFormat="1" ht="18" hidden="1" customHeight="1" outlineLevel="1">
      <c r="A17" s="53" t="s">
        <v>53</v>
      </c>
      <c r="B17" s="192" t="s">
        <v>97</v>
      </c>
      <c r="C17" s="192" t="s">
        <v>97</v>
      </c>
      <c r="D17" s="192" t="s">
        <v>97</v>
      </c>
      <c r="E17" s="192" t="s">
        <v>97</v>
      </c>
      <c r="F17" s="192" t="s">
        <v>97</v>
      </c>
      <c r="G17" s="48">
        <f>G16/$G$4</f>
        <v>0</v>
      </c>
      <c r="H17" s="151">
        <v>0</v>
      </c>
      <c r="I17" s="63">
        <v>0</v>
      </c>
      <c r="J17" s="48">
        <f>J16/$J$4</f>
        <v>0</v>
      </c>
      <c r="K17" s="151">
        <f>K16/$K$4</f>
        <v>0</v>
      </c>
      <c r="L17" s="222" t="s">
        <v>72</v>
      </c>
      <c r="M17" s="165" t="s">
        <v>56</v>
      </c>
      <c r="N17" s="115" t="s">
        <v>56</v>
      </c>
    </row>
    <row r="18" spans="1:16" ht="18" hidden="1" customHeight="1" outlineLevel="1">
      <c r="A18" s="54" t="s">
        <v>28</v>
      </c>
      <c r="B18" s="55">
        <f t="shared" ref="B18:F18" si="3">SUM(B7,B13,B11,B9,B17,B15)</f>
        <v>0.84636488340192062</v>
      </c>
      <c r="C18" s="55">
        <f t="shared" si="3"/>
        <v>0.68861209964412806</v>
      </c>
      <c r="D18" s="55">
        <f t="shared" si="3"/>
        <v>0.98083067092651754</v>
      </c>
      <c r="E18" s="55">
        <f t="shared" si="3"/>
        <v>0.98309859154929569</v>
      </c>
      <c r="F18" s="55">
        <f t="shared" si="3"/>
        <v>0.98673740053050407</v>
      </c>
      <c r="G18" s="56">
        <f>SUM(G7,G13,G11,G9,G17,G15)</f>
        <v>1</v>
      </c>
      <c r="H18" s="154">
        <v>1</v>
      </c>
      <c r="I18" s="107">
        <v>0.99999999999999989</v>
      </c>
      <c r="J18" s="56">
        <f>SUM(J7,J13,J11,J9,J17,J15)</f>
        <v>1</v>
      </c>
      <c r="K18" s="154">
        <f>SUM(K7,K13,K11,K9,K17,K15)</f>
        <v>1</v>
      </c>
      <c r="L18" s="223">
        <f>J18/I18-1</f>
        <v>0</v>
      </c>
      <c r="M18" s="168">
        <f>J18/G18-1</f>
        <v>0</v>
      </c>
      <c r="N18" s="118">
        <f>K18/H18-1</f>
        <v>0</v>
      </c>
    </row>
    <row r="19" spans="1:16" ht="18" customHeight="1" collapsed="1">
      <c r="A19" s="86" t="s">
        <v>81</v>
      </c>
      <c r="B19" s="57">
        <v>629429.38</v>
      </c>
      <c r="C19" s="57">
        <v>290771.03000000003</v>
      </c>
      <c r="D19" s="57">
        <v>236953.30000000002</v>
      </c>
      <c r="E19" s="57">
        <v>205796.13</v>
      </c>
      <c r="F19" s="57">
        <v>260870.78999999998</v>
      </c>
      <c r="G19" s="58">
        <v>73158.19</v>
      </c>
      <c r="H19" s="155">
        <v>304965.74</v>
      </c>
      <c r="I19" s="108">
        <v>82471.320000000007</v>
      </c>
      <c r="J19" s="58">
        <v>96334.309999999983</v>
      </c>
      <c r="K19" s="213">
        <v>335410.40999999997</v>
      </c>
      <c r="L19" s="217">
        <f>J19/I19-1</f>
        <v>0.16809467824693458</v>
      </c>
      <c r="M19" s="162">
        <f>J19/G19-1</f>
        <v>0.31679460631817125</v>
      </c>
      <c r="N19" s="41">
        <f>K19/H19-1</f>
        <v>9.9829803833046959E-2</v>
      </c>
    </row>
    <row r="20" spans="1:16" ht="18" customHeight="1">
      <c r="A20" s="87" t="s">
        <v>50</v>
      </c>
      <c r="B20" s="59">
        <v>553291.34</v>
      </c>
      <c r="C20" s="59">
        <v>253319.74</v>
      </c>
      <c r="D20" s="59">
        <v>211257.14999999997</v>
      </c>
      <c r="E20" s="59">
        <v>189555.01</v>
      </c>
      <c r="F20" s="59">
        <v>246474.65999999997</v>
      </c>
      <c r="G20" s="60">
        <v>71914.17</v>
      </c>
      <c r="H20" s="156">
        <v>295249.46999999997</v>
      </c>
      <c r="I20" s="109">
        <v>80440.189999999988</v>
      </c>
      <c r="J20" s="60">
        <v>94429.22</v>
      </c>
      <c r="K20" s="156">
        <v>329809.26</v>
      </c>
      <c r="L20" s="218">
        <f t="shared" ref="L20:L32" si="4">J20/I20-1</f>
        <v>0.17390597908831418</v>
      </c>
      <c r="M20" s="163">
        <f>J20/G20-1</f>
        <v>0.31308224790747086</v>
      </c>
      <c r="N20" s="113">
        <f t="shared" si="1"/>
        <v>0.11705284348181899</v>
      </c>
    </row>
    <row r="21" spans="1:16" s="49" customFormat="1" ht="18" hidden="1" customHeight="1" outlineLevel="1">
      <c r="A21" s="42" t="s">
        <v>54</v>
      </c>
      <c r="B21" s="47">
        <v>0.87903640595867949</v>
      </c>
      <c r="C21" s="47">
        <v>0.87120006418796248</v>
      </c>
      <c r="D21" s="47">
        <v>0.89155605767043522</v>
      </c>
      <c r="E21" s="47">
        <v>0.92108150916151832</v>
      </c>
      <c r="F21" s="47">
        <v>0.94481509409313325</v>
      </c>
      <c r="G21" s="48">
        <v>0.98299547870170101</v>
      </c>
      <c r="H21" s="151">
        <v>0.96813979826061769</v>
      </c>
      <c r="I21" s="63">
        <v>0.97537168072488689</v>
      </c>
      <c r="J21" s="48">
        <f>J20/$J$19</f>
        <v>0.98022417973409492</v>
      </c>
      <c r="K21" s="151">
        <f>K20/$K$19</f>
        <v>0.98330060775394545</v>
      </c>
      <c r="L21" s="220">
        <f t="shared" si="4"/>
        <v>4.9750255262708265E-3</v>
      </c>
      <c r="M21" s="216">
        <f>J21/G21-1</f>
        <v>-2.8192387733728674E-3</v>
      </c>
      <c r="N21" s="116">
        <f t="shared" si="1"/>
        <v>1.5659731704621649E-2</v>
      </c>
    </row>
    <row r="22" spans="1:16" ht="18" customHeight="1" collapsed="1">
      <c r="A22" s="85" t="s">
        <v>32</v>
      </c>
      <c r="B22" s="61">
        <v>580.30999999999995</v>
      </c>
      <c r="C22" s="61">
        <v>19.8</v>
      </c>
      <c r="D22" s="61">
        <v>0</v>
      </c>
      <c r="E22" s="61">
        <v>0</v>
      </c>
      <c r="F22" s="61">
        <v>0</v>
      </c>
      <c r="G22" s="62">
        <v>0</v>
      </c>
      <c r="H22" s="157">
        <v>5.41</v>
      </c>
      <c r="I22" s="110">
        <v>1705.29</v>
      </c>
      <c r="J22" s="62">
        <v>1510.1</v>
      </c>
      <c r="K22" s="157">
        <v>3856.4999999999995</v>
      </c>
      <c r="L22" s="222">
        <f t="shared" si="4"/>
        <v>-0.11446146989661588</v>
      </c>
      <c r="M22" s="165" t="s">
        <v>56</v>
      </c>
      <c r="N22" s="115">
        <f>K22/H22-1</f>
        <v>711.8465804066542</v>
      </c>
    </row>
    <row r="23" spans="1:16" s="49" customFormat="1" ht="18" hidden="1" customHeight="1" outlineLevel="1">
      <c r="A23" s="42" t="s">
        <v>54</v>
      </c>
      <c r="B23" s="47">
        <v>9.219620475930118E-4</v>
      </c>
      <c r="C23" s="47">
        <v>6.8094816736041403E-5</v>
      </c>
      <c r="D23" s="47">
        <v>0</v>
      </c>
      <c r="E23" s="47">
        <v>0</v>
      </c>
      <c r="F23" s="47">
        <v>0</v>
      </c>
      <c r="G23" s="48">
        <v>0</v>
      </c>
      <c r="H23" s="151">
        <v>1.7739697580456087E-5</v>
      </c>
      <c r="I23" s="63">
        <v>2.0677370023906492E-2</v>
      </c>
      <c r="J23" s="48">
        <f>J22/$J$19</f>
        <v>1.5675619620880661E-2</v>
      </c>
      <c r="K23" s="151">
        <f>K22/$K$19</f>
        <v>1.149785422581249E-2</v>
      </c>
      <c r="L23" s="226">
        <f>J23/I23-1</f>
        <v>-0.24189490236151756</v>
      </c>
      <c r="M23" s="165" t="s">
        <v>56</v>
      </c>
      <c r="N23" s="115">
        <f t="shared" si="1"/>
        <v>647.14262890703014</v>
      </c>
    </row>
    <row r="24" spans="1:16" ht="18" customHeight="1" collapsed="1">
      <c r="A24" s="85" t="s">
        <v>30</v>
      </c>
      <c r="B24" s="61">
        <v>33804.379999999997</v>
      </c>
      <c r="C24" s="61">
        <v>13604.11</v>
      </c>
      <c r="D24" s="61">
        <v>9433.7300000000014</v>
      </c>
      <c r="E24" s="61">
        <v>6120.09</v>
      </c>
      <c r="F24" s="61">
        <v>10267</v>
      </c>
      <c r="G24" s="92">
        <v>1136.9000000000001</v>
      </c>
      <c r="H24" s="210">
        <v>8761.869999999999</v>
      </c>
      <c r="I24" s="111">
        <v>239.48</v>
      </c>
      <c r="J24" s="92">
        <v>182.17</v>
      </c>
      <c r="K24" s="158">
        <v>998.91000000000008</v>
      </c>
      <c r="L24" s="220">
        <f t="shared" si="4"/>
        <v>-0.23931017203941873</v>
      </c>
      <c r="M24" s="166">
        <f>J24/G24-1</f>
        <v>-0.8397660304336354</v>
      </c>
      <c r="N24" s="116">
        <f>K24/H24-1</f>
        <v>-0.88599351508296742</v>
      </c>
      <c r="O24" s="181"/>
      <c r="P24" s="181"/>
    </row>
    <row r="25" spans="1:16" s="49" customFormat="1" ht="18" hidden="1" customHeight="1" outlineLevel="1">
      <c r="A25" s="42" t="s">
        <v>54</v>
      </c>
      <c r="B25" s="47">
        <v>5.3706390381713667E-2</v>
      </c>
      <c r="C25" s="47">
        <v>4.6786332187219615E-2</v>
      </c>
      <c r="D25" s="47">
        <v>3.9812612865066661E-2</v>
      </c>
      <c r="E25" s="47">
        <v>2.9738605871743068E-2</v>
      </c>
      <c r="F25" s="47">
        <v>3.9356648553868376E-2</v>
      </c>
      <c r="G25" s="48">
        <v>1.5540296992038759E-2</v>
      </c>
      <c r="H25" s="151">
        <v>2.8730669877868903E-2</v>
      </c>
      <c r="I25" s="63">
        <v>2.9037973443374007E-3</v>
      </c>
      <c r="J25" s="48">
        <f>J24/$J$19</f>
        <v>1.8910188903621152E-3</v>
      </c>
      <c r="K25" s="151">
        <f>K24/$K$19</f>
        <v>2.9781723232740454E-3</v>
      </c>
      <c r="L25" s="220">
        <f t="shared" si="4"/>
        <v>-0.34877725057165965</v>
      </c>
      <c r="M25" s="166">
        <f t="shared" ref="M25:M32" si="5">J25/G25-1</f>
        <v>-0.87831513829298902</v>
      </c>
      <c r="N25" s="116">
        <f t="shared" si="1"/>
        <v>-0.89634170258006696</v>
      </c>
      <c r="P25" s="182"/>
    </row>
    <row r="26" spans="1:16" ht="18" customHeight="1" collapsed="1">
      <c r="A26" s="85" t="s">
        <v>29</v>
      </c>
      <c r="B26" s="61">
        <v>26597.1</v>
      </c>
      <c r="C26" s="61">
        <v>5810.88</v>
      </c>
      <c r="D26" s="61">
        <v>2179.9700000000003</v>
      </c>
      <c r="E26" s="61">
        <v>5051.5600000000004</v>
      </c>
      <c r="F26" s="61">
        <v>1215.9500000000003</v>
      </c>
      <c r="G26" s="92">
        <v>22.44</v>
      </c>
      <c r="H26" s="210">
        <v>363.48</v>
      </c>
      <c r="I26" s="111">
        <v>69.81</v>
      </c>
      <c r="J26" s="92">
        <v>189.05999999999997</v>
      </c>
      <c r="K26" s="158">
        <v>601.06000000000006</v>
      </c>
      <c r="L26" s="220">
        <f>J26/I26-1</f>
        <v>1.7082079931241938</v>
      </c>
      <c r="M26" s="166">
        <f>J26/G26-1</f>
        <v>7.425133689839571</v>
      </c>
      <c r="N26" s="116">
        <f>K26/H26-1</f>
        <v>0.65362605920545835</v>
      </c>
      <c r="O26" s="173"/>
      <c r="P26" s="181"/>
    </row>
    <row r="27" spans="1:16" s="49" customFormat="1" ht="18" hidden="1" customHeight="1" outlineLevel="1">
      <c r="A27" s="42" t="s">
        <v>54</v>
      </c>
      <c r="B27" s="47">
        <v>4.2255892154255653E-2</v>
      </c>
      <c r="C27" s="47">
        <v>1.9984384276521633E-2</v>
      </c>
      <c r="D27" s="47">
        <v>9.1999984807132878E-3</v>
      </c>
      <c r="E27" s="47">
        <v>2.4546428545570806E-2</v>
      </c>
      <c r="F27" s="47">
        <v>4.661119782709288E-3</v>
      </c>
      <c r="G27" s="48">
        <v>3.0673257498579448E-4</v>
      </c>
      <c r="H27" s="151">
        <v>1.1918715853131568E-3</v>
      </c>
      <c r="I27" s="63">
        <v>8.4647608404958227E-4</v>
      </c>
      <c r="J27" s="48">
        <f>J26/$J$19</f>
        <v>1.9625406565947274E-3</v>
      </c>
      <c r="K27" s="151">
        <f>K26/$K$19</f>
        <v>1.7920135513981219E-3</v>
      </c>
      <c r="L27" s="220">
        <f t="shared" si="4"/>
        <v>1.3184832904030066</v>
      </c>
      <c r="M27" s="166">
        <f t="shared" si="5"/>
        <v>5.3982140034706694</v>
      </c>
      <c r="N27" s="116">
        <f t="shared" si="1"/>
        <v>0.50352904916957275</v>
      </c>
      <c r="P27" s="183"/>
    </row>
    <row r="28" spans="1:16" ht="18" customHeight="1" collapsed="1">
      <c r="A28" s="112" t="s">
        <v>70</v>
      </c>
      <c r="B28" s="61">
        <v>4252.21</v>
      </c>
      <c r="C28" s="61">
        <v>2170.1600000000003</v>
      </c>
      <c r="D28" s="61">
        <v>395.31</v>
      </c>
      <c r="E28" s="61">
        <v>51.83</v>
      </c>
      <c r="F28" s="61">
        <v>272.01</v>
      </c>
      <c r="G28" s="62">
        <v>0.11</v>
      </c>
      <c r="H28" s="210">
        <v>331.81</v>
      </c>
      <c r="I28" s="110">
        <v>3.3200000000000003</v>
      </c>
      <c r="J28" s="62">
        <v>2.04</v>
      </c>
      <c r="K28" s="157">
        <v>54.589999999999996</v>
      </c>
      <c r="L28" s="220">
        <f t="shared" si="4"/>
        <v>-0.38554216867469882</v>
      </c>
      <c r="M28" s="166">
        <f>J28/G28-1</f>
        <v>17.545454545454547</v>
      </c>
      <c r="N28" s="116">
        <f t="shared" si="1"/>
        <v>-0.83547813507730329</v>
      </c>
      <c r="O28" s="181"/>
      <c r="P28" s="181"/>
    </row>
    <row r="29" spans="1:16" s="49" customFormat="1" ht="18" hidden="1" customHeight="1" outlineLevel="1">
      <c r="A29" s="42" t="s">
        <v>54</v>
      </c>
      <c r="B29" s="47">
        <v>6.7556585935025781E-3</v>
      </c>
      <c r="C29" s="47">
        <v>7.4634670448428106E-3</v>
      </c>
      <c r="D29" s="47">
        <v>1.6683034167492075E-3</v>
      </c>
      <c r="E29" s="47">
        <v>2.5185118884402731E-4</v>
      </c>
      <c r="F29" s="47">
        <v>1.0427001045230093E-3</v>
      </c>
      <c r="G29" s="48">
        <v>1.5035910538519336E-6</v>
      </c>
      <c r="H29" s="151">
        <v>1.0880238547451265E-3</v>
      </c>
      <c r="I29" s="63">
        <v>4.0256418837481925E-5</v>
      </c>
      <c r="J29" s="48">
        <f>J28/$J$19</f>
        <v>2.1176255894706678E-5</v>
      </c>
      <c r="K29" s="151">
        <f>K28/$K$19</f>
        <v>1.6275583098330191E-4</v>
      </c>
      <c r="L29" s="220">
        <f t="shared" si="4"/>
        <v>-0.47396573003185516</v>
      </c>
      <c r="M29" s="166">
        <f t="shared" si="5"/>
        <v>13.083786838487011</v>
      </c>
      <c r="N29" s="116">
        <f t="shared" si="1"/>
        <v>-0.85041152335632564</v>
      </c>
      <c r="P29" s="182"/>
    </row>
    <row r="30" spans="1:16" s="49" customFormat="1" ht="18" customHeight="1" collapsed="1" thickBot="1">
      <c r="A30" s="194" t="s">
        <v>31</v>
      </c>
      <c r="B30" s="195">
        <v>9611.4500000000007</v>
      </c>
      <c r="C30" s="195">
        <v>6516.48</v>
      </c>
      <c r="D30" s="195">
        <v>2219.0500000000002</v>
      </c>
      <c r="E30" s="195">
        <v>5018.9800000000005</v>
      </c>
      <c r="F30" s="195">
        <v>2641.15</v>
      </c>
      <c r="G30" s="196">
        <v>72.459999999999994</v>
      </c>
      <c r="H30" s="198">
        <v>209.54000000000002</v>
      </c>
      <c r="I30" s="197">
        <v>10.149999999999999</v>
      </c>
      <c r="J30" s="196">
        <v>18.71</v>
      </c>
      <c r="K30" s="198">
        <v>83.19</v>
      </c>
      <c r="L30" s="224">
        <f t="shared" si="4"/>
        <v>0.84334975369458154</v>
      </c>
      <c r="M30" s="200">
        <f t="shared" si="5"/>
        <v>-0.74178857300579626</v>
      </c>
      <c r="N30" s="199">
        <f t="shared" si="1"/>
        <v>-0.60298749642073113</v>
      </c>
      <c r="P30" s="182"/>
    </row>
    <row r="31" spans="1:16" s="49" customFormat="1" ht="18" hidden="1" customHeight="1" outlineLevel="1">
      <c r="A31" s="53" t="s">
        <v>54</v>
      </c>
      <c r="B31" s="47">
        <v>1.5270100674360007E-2</v>
      </c>
      <c r="C31" s="47">
        <v>2.2411035927478742E-2</v>
      </c>
      <c r="D31" s="47">
        <v>9.3649254937576299E-3</v>
      </c>
      <c r="E31" s="47">
        <v>2.4388116530665568E-2</v>
      </c>
      <c r="F31" s="47">
        <v>1.0124360799459381E-2</v>
      </c>
      <c r="G31" s="48">
        <v>9.9045643420101002E-4</v>
      </c>
      <c r="H31" s="151">
        <v>6.8709357319940271E-4</v>
      </c>
      <c r="I31" s="63">
        <v>1.2307308771097636E-4</v>
      </c>
      <c r="J31" s="48">
        <f>J30/$J$19</f>
        <v>1.9421948421076565E-4</v>
      </c>
      <c r="K31" s="151">
        <f>K30/$K$19</f>
        <v>2.4802450228065371E-4</v>
      </c>
      <c r="L31" s="220">
        <f t="shared" si="4"/>
        <v>0.57808248596857181</v>
      </c>
      <c r="M31" s="166">
        <f t="shared" si="5"/>
        <v>-0.8039091094729065</v>
      </c>
      <c r="N31" s="116">
        <f t="shared" si="1"/>
        <v>-0.63902369057864261</v>
      </c>
    </row>
    <row r="32" spans="1:16" ht="18" hidden="1" customHeight="1" outlineLevel="1" thickBot="1">
      <c r="A32" s="64" t="s">
        <v>28</v>
      </c>
      <c r="B32" s="65">
        <f t="shared" ref="B32:F32" si="6">SUM(B21,B27,B25,B23,B29,B31)</f>
        <v>0.9979464098101043</v>
      </c>
      <c r="C32" s="65">
        <f t="shared" si="6"/>
        <v>0.96791337844076131</v>
      </c>
      <c r="D32" s="65">
        <f t="shared" si="6"/>
        <v>0.95160189792672201</v>
      </c>
      <c r="E32" s="65">
        <f t="shared" si="6"/>
        <v>1.0000065112983418</v>
      </c>
      <c r="F32" s="65">
        <f t="shared" si="6"/>
        <v>0.99999992333369325</v>
      </c>
      <c r="G32" s="66">
        <f t="shared" ref="G32" si="7">SUM(G21,G27,G25,G23,G29,G31)</f>
        <v>0.99983446829398048</v>
      </c>
      <c r="H32" s="159">
        <f>SUM(H21,H27,H25,H23,H29,H31)</f>
        <v>0.99985519684932478</v>
      </c>
      <c r="I32" s="67">
        <v>0.99996265368372883</v>
      </c>
      <c r="J32" s="66">
        <f>SUM(J21,J27,J25,J23,J29,J31)</f>
        <v>0.99996875464203794</v>
      </c>
      <c r="K32" s="159">
        <f>SUM(K21,K27,K25,K23,K29,K31)</f>
        <v>0.99997942818769414</v>
      </c>
      <c r="L32" s="225">
        <f t="shared" si="4"/>
        <v>6.1011861658410993E-6</v>
      </c>
      <c r="M32" s="169">
        <f t="shared" si="5"/>
        <v>1.3430858038598892E-4</v>
      </c>
      <c r="N32" s="160">
        <f t="shared" si="1"/>
        <v>1.242493300637193E-4</v>
      </c>
    </row>
    <row r="33" spans="1:14" s="23" customFormat="1" ht="22.5" customHeight="1" collapsed="1">
      <c r="A33" s="233" t="s">
        <v>34</v>
      </c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</row>
    <row r="34" spans="1:14" ht="28.15" customHeight="1">
      <c r="A34" s="234" t="s">
        <v>110</v>
      </c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</row>
    <row r="35" spans="1:14" s="68" customFormat="1" ht="21.6" customHeight="1" collapsed="1">
      <c r="A35" s="234" t="s">
        <v>78</v>
      </c>
      <c r="B35" s="234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</row>
    <row r="115" spans="1:1">
      <c r="A115" s="36" t="s">
        <v>57</v>
      </c>
    </row>
  </sheetData>
  <mergeCells count="4">
    <mergeCell ref="A1:XFD1"/>
    <mergeCell ref="A33:N33"/>
    <mergeCell ref="A34:N34"/>
    <mergeCell ref="A35:N35"/>
  </mergeCells>
  <conditionalFormatting sqref="M3:N32">
    <cfRule type="cellIs" dxfId="5" priority="5" operator="lessThan">
      <formula>0</formula>
    </cfRule>
  </conditionalFormatting>
  <conditionalFormatting sqref="L3:L32">
    <cfRule type="cellIs" dxfId="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4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7109375" style="2" customWidth="1"/>
    <col min="2" max="2" width="14" style="1" customWidth="1"/>
    <col min="3" max="3" width="14" style="1" hidden="1" customWidth="1" outlineLevel="1"/>
    <col min="4" max="4" width="19.28515625" style="1" hidden="1" customWidth="1" outlineLevel="1"/>
    <col min="5" max="6" width="19.5703125" style="1" hidden="1" customWidth="1" outlineLevel="1"/>
    <col min="7" max="7" width="18" style="1" customWidth="1" collapsed="1"/>
    <col min="8" max="9" width="12.85546875" style="1" customWidth="1"/>
    <col min="10" max="20" width="10.14062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2" s="236" customFormat="1" ht="26.45" customHeight="1" thickBot="1">
      <c r="A1" s="235" t="s">
        <v>39</v>
      </c>
      <c r="B1" s="235"/>
      <c r="C1" s="235"/>
      <c r="D1" s="235"/>
      <c r="E1" s="235"/>
      <c r="F1" s="235"/>
      <c r="G1" s="235"/>
      <c r="H1" s="235"/>
      <c r="I1" s="235"/>
      <c r="J1" s="235"/>
    </row>
    <row r="2" spans="1:12" ht="79.900000000000006" customHeight="1" thickBot="1">
      <c r="A2" s="9" t="s">
        <v>33</v>
      </c>
      <c r="B2" s="24" t="s">
        <v>58</v>
      </c>
      <c r="C2" s="24" t="s">
        <v>40</v>
      </c>
      <c r="D2" s="24" t="s">
        <v>37</v>
      </c>
      <c r="E2" s="24" t="s">
        <v>98</v>
      </c>
      <c r="F2" s="24" t="s">
        <v>99</v>
      </c>
      <c r="G2" s="24" t="s">
        <v>59</v>
      </c>
      <c r="H2" s="24" t="s">
        <v>45</v>
      </c>
      <c r="I2" s="24" t="s">
        <v>46</v>
      </c>
      <c r="J2" s="24"/>
      <c r="K2" s="24"/>
      <c r="L2" s="24"/>
    </row>
    <row r="3" spans="1:12" ht="19.899999999999999" customHeight="1" outlineLevel="1">
      <c r="A3" s="70">
        <v>2010</v>
      </c>
      <c r="B3" s="175">
        <v>339</v>
      </c>
      <c r="C3" s="176">
        <v>320</v>
      </c>
      <c r="D3" s="175">
        <v>19</v>
      </c>
      <c r="E3" s="175">
        <v>1112</v>
      </c>
      <c r="F3" s="177">
        <v>3.4750000000000001</v>
      </c>
      <c r="G3" s="178">
        <v>1095</v>
      </c>
      <c r="H3" s="178">
        <v>93</v>
      </c>
      <c r="I3" s="178">
        <v>2</v>
      </c>
    </row>
    <row r="4" spans="1:12" ht="19.899999999999999" customHeight="1" outlineLevel="1">
      <c r="A4" s="70">
        <v>2011</v>
      </c>
      <c r="B4" s="175">
        <v>341</v>
      </c>
      <c r="C4" s="176">
        <v>325</v>
      </c>
      <c r="D4" s="175">
        <v>16</v>
      </c>
      <c r="E4" s="175">
        <v>1270</v>
      </c>
      <c r="F4" s="177">
        <v>3.9076923076923076</v>
      </c>
      <c r="G4" s="178">
        <v>1125</v>
      </c>
      <c r="H4" s="178">
        <v>85</v>
      </c>
      <c r="I4" s="178">
        <v>3</v>
      </c>
    </row>
    <row r="5" spans="1:12" ht="19.899999999999999" customHeight="1" outlineLevel="1">
      <c r="A5" s="70">
        <v>2012</v>
      </c>
      <c r="B5" s="175">
        <v>353</v>
      </c>
      <c r="C5" s="176">
        <v>328</v>
      </c>
      <c r="D5" s="175">
        <v>25</v>
      </c>
      <c r="E5" s="175">
        <v>1319</v>
      </c>
      <c r="F5" s="177">
        <v>4.0213414634146343</v>
      </c>
      <c r="G5" s="178">
        <v>1222</v>
      </c>
      <c r="H5" s="178">
        <v>83</v>
      </c>
      <c r="I5" s="178">
        <v>6</v>
      </c>
    </row>
    <row r="6" spans="1:12" ht="19.899999999999999" customHeight="1" outlineLevel="1">
      <c r="A6" s="70">
        <v>2013</v>
      </c>
      <c r="B6" s="175">
        <v>347</v>
      </c>
      <c r="C6" s="176">
        <v>328</v>
      </c>
      <c r="D6" s="175">
        <v>19</v>
      </c>
      <c r="E6" s="175">
        <v>1333</v>
      </c>
      <c r="F6" s="177">
        <v>4.0640243902439028</v>
      </c>
      <c r="G6" s="178">
        <v>1250</v>
      </c>
      <c r="H6" s="178">
        <v>76</v>
      </c>
      <c r="I6" s="178">
        <v>5</v>
      </c>
    </row>
    <row r="7" spans="1:12" ht="19.899999999999999" customHeight="1" outlineLevel="1">
      <c r="A7" s="70">
        <v>2014</v>
      </c>
      <c r="B7" s="175">
        <v>336</v>
      </c>
      <c r="C7" s="176">
        <v>319</v>
      </c>
      <c r="D7" s="175">
        <v>17</v>
      </c>
      <c r="E7" s="175">
        <v>1237</v>
      </c>
      <c r="F7" s="177">
        <v>3.8777429467084641</v>
      </c>
      <c r="G7" s="178">
        <v>1188</v>
      </c>
      <c r="H7" s="178">
        <v>74</v>
      </c>
      <c r="I7" s="178">
        <v>7</v>
      </c>
    </row>
    <row r="8" spans="1:12" ht="19.899999999999999" customHeight="1" outlineLevel="1">
      <c r="A8" s="70" t="s">
        <v>100</v>
      </c>
      <c r="B8" s="175">
        <v>313</v>
      </c>
      <c r="C8" s="176">
        <v>298</v>
      </c>
      <c r="D8" s="175">
        <v>15</v>
      </c>
      <c r="E8" s="175">
        <v>1193</v>
      </c>
      <c r="F8" s="177">
        <v>4.0033557046979862</v>
      </c>
      <c r="G8" s="178">
        <v>1147</v>
      </c>
      <c r="H8" s="178">
        <v>71</v>
      </c>
      <c r="I8" s="178">
        <v>5</v>
      </c>
    </row>
    <row r="9" spans="1:12" ht="18.600000000000001" customHeight="1" outlineLevel="1">
      <c r="A9" s="174" t="s">
        <v>101</v>
      </c>
      <c r="B9" s="175">
        <v>295</v>
      </c>
      <c r="C9" s="176">
        <v>279</v>
      </c>
      <c r="D9" s="175">
        <v>16</v>
      </c>
      <c r="E9" s="175">
        <v>1183</v>
      </c>
      <c r="F9" s="177">
        <v>4.2401433691756276</v>
      </c>
      <c r="G9" s="178">
        <v>1130</v>
      </c>
      <c r="H9" s="178">
        <v>62</v>
      </c>
      <c r="I9" s="178">
        <v>7</v>
      </c>
    </row>
    <row r="10" spans="1:12" s="98" customFormat="1" ht="18.600000000000001" customHeight="1" outlineLevel="1">
      <c r="A10" s="70">
        <v>2017</v>
      </c>
      <c r="B10" s="71">
        <v>296</v>
      </c>
      <c r="C10" s="71">
        <v>284</v>
      </c>
      <c r="D10" s="71">
        <v>12</v>
      </c>
      <c r="E10" s="72">
        <v>1224</v>
      </c>
      <c r="F10" s="73">
        <v>4.3098591549295771</v>
      </c>
      <c r="G10" s="74">
        <v>1167</v>
      </c>
      <c r="H10" s="71">
        <v>58</v>
      </c>
      <c r="I10" s="74">
        <v>6</v>
      </c>
    </row>
    <row r="11" spans="1:12" s="75" customFormat="1" ht="18.600000000000001" customHeight="1" outlineLevel="1">
      <c r="A11" s="99">
        <v>2018</v>
      </c>
      <c r="B11" s="71">
        <v>296</v>
      </c>
      <c r="C11" s="71">
        <v>283</v>
      </c>
      <c r="D11" s="71">
        <v>13</v>
      </c>
      <c r="E11" s="72">
        <v>1276</v>
      </c>
      <c r="F11" s="73">
        <v>4.5088339222614842</v>
      </c>
      <c r="G11" s="74">
        <v>1228</v>
      </c>
      <c r="H11" s="71">
        <v>58</v>
      </c>
      <c r="I11" s="74">
        <v>2</v>
      </c>
    </row>
    <row r="12" spans="1:12" s="75" customFormat="1" ht="18.600000000000001" customHeight="1">
      <c r="A12" s="99">
        <v>2019</v>
      </c>
      <c r="B12" s="71">
        <v>293</v>
      </c>
      <c r="C12" s="71">
        <v>278</v>
      </c>
      <c r="D12" s="71">
        <v>15</v>
      </c>
      <c r="E12" s="72">
        <v>1374</v>
      </c>
      <c r="F12" s="73">
        <v>4.942446043165468</v>
      </c>
      <c r="G12" s="74">
        <v>1326</v>
      </c>
      <c r="H12" s="71">
        <v>60</v>
      </c>
      <c r="I12" s="74">
        <v>2</v>
      </c>
    </row>
    <row r="13" spans="1:12" s="75" customFormat="1" ht="18.600000000000001" customHeight="1">
      <c r="A13" s="99" t="s">
        <v>71</v>
      </c>
      <c r="B13" s="71">
        <v>297</v>
      </c>
      <c r="C13" s="71">
        <v>279</v>
      </c>
      <c r="D13" s="71">
        <v>18</v>
      </c>
      <c r="E13" s="72">
        <v>1404</v>
      </c>
      <c r="F13" s="73">
        <v>5.032258064516129</v>
      </c>
      <c r="G13" s="74">
        <v>1357</v>
      </c>
      <c r="H13" s="71">
        <v>60</v>
      </c>
      <c r="I13" s="74">
        <v>2</v>
      </c>
    </row>
    <row r="14" spans="1:12" s="75" customFormat="1" ht="18.600000000000001" customHeight="1">
      <c r="A14" s="99" t="s">
        <v>73</v>
      </c>
      <c r="B14" s="71">
        <v>297</v>
      </c>
      <c r="C14" s="71">
        <v>278</v>
      </c>
      <c r="D14" s="71">
        <v>19</v>
      </c>
      <c r="E14" s="72">
        <v>1447</v>
      </c>
      <c r="F14" s="73">
        <v>5.1494661921708182</v>
      </c>
      <c r="G14" s="74">
        <v>1397</v>
      </c>
      <c r="H14" s="71">
        <v>60</v>
      </c>
      <c r="I14" s="74">
        <v>2</v>
      </c>
    </row>
    <row r="15" spans="1:12" s="75" customFormat="1" ht="18.600000000000001" customHeight="1">
      <c r="A15" s="179" t="s">
        <v>74</v>
      </c>
      <c r="B15" s="71">
        <v>300</v>
      </c>
      <c r="C15" s="71">
        <v>281</v>
      </c>
      <c r="D15" s="71">
        <v>19</v>
      </c>
      <c r="E15" s="72">
        <v>1501</v>
      </c>
      <c r="F15" s="73">
        <v>5.3799283154121866</v>
      </c>
      <c r="G15" s="74">
        <v>1443</v>
      </c>
      <c r="H15" s="71">
        <v>60</v>
      </c>
      <c r="I15" s="74">
        <v>2</v>
      </c>
    </row>
    <row r="16" spans="1:12" s="79" customFormat="1" ht="18.600000000000001" customHeight="1" thickBot="1">
      <c r="A16" s="94" t="s">
        <v>102</v>
      </c>
      <c r="B16" s="95">
        <v>303</v>
      </c>
      <c r="C16" s="95">
        <v>279</v>
      </c>
      <c r="D16" s="95">
        <v>24</v>
      </c>
      <c r="E16" s="95">
        <v>1533</v>
      </c>
      <c r="F16" s="96">
        <v>5.4946236559139781</v>
      </c>
      <c r="G16" s="97">
        <v>1478</v>
      </c>
      <c r="H16" s="95">
        <v>60</v>
      </c>
      <c r="I16" s="97">
        <v>2</v>
      </c>
    </row>
    <row r="17" spans="1:2" ht="18.600000000000001" customHeight="1">
      <c r="A17" s="76" t="s">
        <v>60</v>
      </c>
    </row>
    <row r="18" spans="1:2" ht="18.600000000000001" customHeight="1">
      <c r="A18" s="76" t="s">
        <v>20</v>
      </c>
      <c r="B18" s="77"/>
    </row>
    <row r="19" spans="1:2" ht="18.600000000000001" customHeight="1">
      <c r="A19" s="76" t="s">
        <v>21</v>
      </c>
      <c r="B19" s="78" t="s">
        <v>63</v>
      </c>
    </row>
    <row r="20" spans="1:2" ht="18.600000000000001" customHeight="1">
      <c r="A20" s="76" t="s">
        <v>22</v>
      </c>
      <c r="B20" s="78" t="s">
        <v>64</v>
      </c>
    </row>
    <row r="21" spans="1:2" ht="18.600000000000001" customHeight="1"/>
    <row r="22" spans="1:2" ht="18.600000000000001" customHeight="1"/>
    <row r="23" spans="1:2" ht="18.600000000000001" customHeight="1"/>
    <row r="24" spans="1:2" ht="18.600000000000001" customHeight="1"/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L50"/>
  <sheetViews>
    <sheetView zoomScaleNormal="100" workbookViewId="0">
      <selection sqref="A1:XFD1"/>
    </sheetView>
  </sheetViews>
  <sheetFormatPr defaultColWidth="9.140625" defaultRowHeight="12.75" outlineLevelRow="1"/>
  <cols>
    <col min="1" max="1" width="20.5703125" style="4" customWidth="1"/>
    <col min="2" max="5" width="15.140625" style="4" customWidth="1"/>
    <col min="6" max="7" width="13.28515625" style="4" customWidth="1"/>
    <col min="8" max="8" width="12.1406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43" customFormat="1" ht="25.9" customHeight="1">
      <c r="A1" s="243" t="s">
        <v>42</v>
      </c>
    </row>
    <row r="2" spans="1:36" s="119" customFormat="1" ht="13.5" outlineLevel="1" thickBot="1">
      <c r="E2" s="120" t="s">
        <v>76</v>
      </c>
      <c r="F2" s="121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</row>
    <row r="3" spans="1:36" s="119" customFormat="1" ht="44.45" customHeight="1" outlineLevel="1" thickBot="1">
      <c r="A3" s="123" t="s">
        <v>0</v>
      </c>
      <c r="B3" s="124">
        <v>43830</v>
      </c>
      <c r="C3" s="124">
        <v>44012</v>
      </c>
      <c r="D3" s="124">
        <v>44104</v>
      </c>
      <c r="E3" s="124">
        <v>44196</v>
      </c>
      <c r="F3" s="125" t="s">
        <v>108</v>
      </c>
      <c r="G3" s="125" t="s">
        <v>109</v>
      </c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</row>
    <row r="4" spans="1:36" s="119" customFormat="1" ht="18.600000000000001" customHeight="1" outlineLevel="1">
      <c r="A4" s="126" t="s">
        <v>43</v>
      </c>
      <c r="B4" s="127">
        <v>339129.8</v>
      </c>
      <c r="C4" s="127">
        <v>370998.12</v>
      </c>
      <c r="D4" s="127">
        <v>394410</v>
      </c>
      <c r="E4" s="127">
        <v>414192.85</v>
      </c>
      <c r="F4" s="128">
        <f>E4/D4-1</f>
        <v>5.0158084227073241E-2</v>
      </c>
      <c r="G4" s="128">
        <f>E4/B4-1</f>
        <v>0.22134017712392118</v>
      </c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</row>
    <row r="5" spans="1:36" s="119" customFormat="1" ht="18.600000000000001" customHeight="1" outlineLevel="1">
      <c r="A5" s="129" t="s">
        <v>47</v>
      </c>
      <c r="B5" s="130">
        <v>82.93</v>
      </c>
      <c r="C5" s="130">
        <v>90.59</v>
      </c>
      <c r="D5" s="130">
        <v>101.71</v>
      </c>
      <c r="E5" s="130">
        <v>118.62</v>
      </c>
      <c r="F5" s="131">
        <f t="shared" ref="F5:F9" si="0">E5/D5-1</f>
        <v>0.16625700521089382</v>
      </c>
      <c r="G5" s="131">
        <f t="shared" ref="G5:G9" si="1">E5/B5-1</f>
        <v>0.43036295671047875</v>
      </c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</row>
    <row r="6" spans="1:36" s="119" customFormat="1" ht="18.600000000000001" customHeight="1" outlineLevel="1">
      <c r="A6" s="129" t="s">
        <v>13</v>
      </c>
      <c r="B6" s="130">
        <v>324105</v>
      </c>
      <c r="C6" s="130">
        <v>354500.31</v>
      </c>
      <c r="D6" s="130">
        <v>378795.6</v>
      </c>
      <c r="E6" s="130">
        <v>399103.17</v>
      </c>
      <c r="F6" s="131">
        <f t="shared" si="0"/>
        <v>5.3610891995577559E-2</v>
      </c>
      <c r="G6" s="131">
        <f t="shared" si="1"/>
        <v>0.23140084231961855</v>
      </c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</row>
    <row r="7" spans="1:36" s="119" customFormat="1" ht="18.600000000000001" customHeight="1" outlineLevel="1">
      <c r="A7" s="132" t="s">
        <v>48</v>
      </c>
      <c r="B7" s="133">
        <v>1603.15</v>
      </c>
      <c r="C7" s="133">
        <v>1804.81</v>
      </c>
      <c r="D7" s="133">
        <v>1913.21</v>
      </c>
      <c r="E7" s="133">
        <v>1924.17</v>
      </c>
      <c r="F7" s="134">
        <f t="shared" si="0"/>
        <v>5.7285922611736151E-3</v>
      </c>
      <c r="G7" s="134">
        <f t="shared" si="1"/>
        <v>0.20024327106010031</v>
      </c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</row>
    <row r="8" spans="1:36" s="119" customFormat="1" ht="18.600000000000001" customHeight="1" outlineLevel="1">
      <c r="A8" s="135" t="s">
        <v>49</v>
      </c>
      <c r="B8" s="133">
        <v>96.65</v>
      </c>
      <c r="C8" s="133">
        <v>157.21</v>
      </c>
      <c r="D8" s="133">
        <v>161.96</v>
      </c>
      <c r="E8" s="133">
        <v>170.68</v>
      </c>
      <c r="F8" s="134">
        <f t="shared" si="0"/>
        <v>5.3840454433193408E-2</v>
      </c>
      <c r="G8" s="134">
        <f t="shared" si="1"/>
        <v>0.76595964821520957</v>
      </c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</row>
    <row r="9" spans="1:36" s="119" customFormat="1" ht="18.600000000000001" customHeight="1" outlineLevel="1" thickBot="1">
      <c r="A9" s="136" t="s">
        <v>38</v>
      </c>
      <c r="B9" s="137">
        <v>340829.60000000003</v>
      </c>
      <c r="C9" s="137">
        <v>372960.14</v>
      </c>
      <c r="D9" s="137">
        <v>396485.17000000004</v>
      </c>
      <c r="E9" s="137">
        <f>SUM(E4,E7:E8)</f>
        <v>416287.69999999995</v>
      </c>
      <c r="F9" s="138">
        <f t="shared" si="0"/>
        <v>4.9945197193629998E-2</v>
      </c>
      <c r="G9" s="139">
        <f t="shared" si="1"/>
        <v>0.22139538349955501</v>
      </c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</row>
    <row r="10" spans="1:36" ht="27" customHeight="1" outlineLevel="1">
      <c r="A10" s="246" t="s">
        <v>61</v>
      </c>
      <c r="B10" s="246"/>
      <c r="C10" s="246"/>
      <c r="D10" s="246"/>
      <c r="E10" s="246"/>
      <c r="F10" s="246"/>
      <c r="G10" s="24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6" s="245" customFormat="1" ht="27.6" customHeight="1"/>
    <row r="12" spans="1:36" s="244" customFormat="1" ht="25.9" customHeight="1">
      <c r="A12" s="244" t="s">
        <v>19</v>
      </c>
    </row>
    <row r="13" spans="1:36" ht="16.5" outlineLevel="1" thickBot="1">
      <c r="B13" s="30"/>
      <c r="C13" s="17"/>
      <c r="E13" s="120" t="s">
        <v>76</v>
      </c>
      <c r="F13" s="17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19" customFormat="1" ht="46.9" customHeight="1" outlineLevel="1" thickBot="1">
      <c r="A14" s="123" t="s">
        <v>0</v>
      </c>
      <c r="B14" s="124">
        <v>43830</v>
      </c>
      <c r="C14" s="124">
        <v>44012</v>
      </c>
      <c r="D14" s="124">
        <v>44104</v>
      </c>
      <c r="E14" s="124">
        <v>44196</v>
      </c>
      <c r="F14" s="125" t="s">
        <v>108</v>
      </c>
      <c r="G14" s="125" t="s">
        <v>109</v>
      </c>
      <c r="H14" s="140"/>
      <c r="I14" s="141"/>
      <c r="J14" s="141"/>
      <c r="K14" s="141"/>
      <c r="L14" s="141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</row>
    <row r="15" spans="1:36" s="119" customFormat="1" ht="18.600000000000001" customHeight="1" outlineLevel="1">
      <c r="A15" s="126" t="s">
        <v>43</v>
      </c>
      <c r="B15" s="127">
        <v>261205.78</v>
      </c>
      <c r="C15" s="127">
        <v>289685.19</v>
      </c>
      <c r="D15" s="127">
        <v>309633.46999999997</v>
      </c>
      <c r="E15" s="127">
        <v>322028.71000000002</v>
      </c>
      <c r="F15" s="128">
        <f>E15/D15-1</f>
        <v>4.0031977163192511E-2</v>
      </c>
      <c r="G15" s="128">
        <f>E15/B15-1</f>
        <v>0.23285445674287919</v>
      </c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</row>
    <row r="16" spans="1:36" s="119" customFormat="1" ht="18.600000000000001" customHeight="1" outlineLevel="1">
      <c r="A16" s="129" t="s">
        <v>5</v>
      </c>
      <c r="B16" s="142">
        <v>82.62</v>
      </c>
      <c r="C16" s="142">
        <v>90.3</v>
      </c>
      <c r="D16" s="142">
        <v>101.28</v>
      </c>
      <c r="E16" s="142">
        <v>117.67</v>
      </c>
      <c r="F16" s="131">
        <f t="shared" ref="F16:F17" si="2">E16/D16-1</f>
        <v>0.16182859399684046</v>
      </c>
      <c r="G16" s="131">
        <f t="shared" ref="G16:G17" si="3">E16/B16-1</f>
        <v>0.42423142096344701</v>
      </c>
      <c r="H16" s="140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</row>
    <row r="17" spans="1:38" s="119" customFormat="1" ht="18.600000000000001" customHeight="1" outlineLevel="1" thickBot="1">
      <c r="A17" s="143" t="s">
        <v>13</v>
      </c>
      <c r="B17" s="130">
        <v>247542.17</v>
      </c>
      <c r="C17" s="130">
        <v>274649.11</v>
      </c>
      <c r="D17" s="130">
        <v>294390.05</v>
      </c>
      <c r="E17" s="130">
        <v>307360.37</v>
      </c>
      <c r="F17" s="170">
        <f t="shared" si="2"/>
        <v>4.4058282540459626E-2</v>
      </c>
      <c r="G17" s="171">
        <f t="shared" si="3"/>
        <v>0.24164852396664371</v>
      </c>
      <c r="H17" s="17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spans="1:38" ht="30" customHeight="1" outlineLevel="1">
      <c r="A18" s="246" t="s">
        <v>61</v>
      </c>
      <c r="B18" s="246"/>
      <c r="C18" s="246"/>
      <c r="D18" s="246"/>
      <c r="E18" s="246"/>
      <c r="F18" s="246"/>
      <c r="G18" s="246"/>
    </row>
    <row r="19" spans="1:38" s="242" customFormat="1" ht="13.9" customHeight="1"/>
    <row r="20" spans="1:38" s="230" customFormat="1" ht="24.6" customHeight="1" thickBot="1">
      <c r="A20" s="229" t="s">
        <v>44</v>
      </c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</row>
    <row r="21" spans="1:38" s="31" customFormat="1" ht="57.6" customHeight="1" outlineLevel="1">
      <c r="A21" s="237" t="s">
        <v>65</v>
      </c>
      <c r="B21" s="239" t="s">
        <v>77</v>
      </c>
      <c r="C21" s="240"/>
      <c r="D21" s="89"/>
      <c r="E21" s="89"/>
      <c r="F21" s="89"/>
      <c r="G21" s="89"/>
      <c r="H21" s="89"/>
      <c r="I21" s="89"/>
      <c r="J21" s="89"/>
    </row>
    <row r="22" spans="1:38" s="89" customFormat="1" ht="19.149999999999999" customHeight="1" outlineLevel="1" thickBot="1">
      <c r="A22" s="238"/>
      <c r="B22" s="201">
        <v>2019</v>
      </c>
      <c r="C22" s="202">
        <v>2020</v>
      </c>
    </row>
    <row r="23" spans="1:38" s="89" customFormat="1" ht="21" customHeight="1" outlineLevel="1">
      <c r="A23" s="203" t="s">
        <v>103</v>
      </c>
      <c r="B23" s="204">
        <v>-2.08</v>
      </c>
      <c r="C23" s="204">
        <v>3.4</v>
      </c>
    </row>
    <row r="24" spans="1:38" s="89" customFormat="1" ht="21" customHeight="1" outlineLevel="1">
      <c r="A24" s="205" t="s">
        <v>104</v>
      </c>
      <c r="B24" s="206">
        <v>-1.54</v>
      </c>
      <c r="C24" s="206">
        <v>1.78</v>
      </c>
    </row>
    <row r="25" spans="1:38" s="89" customFormat="1" ht="21" customHeight="1" outlineLevel="1">
      <c r="A25" s="205" t="s">
        <v>105</v>
      </c>
      <c r="B25" s="206">
        <v>0.05</v>
      </c>
      <c r="C25" s="206">
        <v>8.85</v>
      </c>
    </row>
    <row r="26" spans="1:38" s="89" customFormat="1" ht="21" customHeight="1" outlineLevel="1" thickBot="1">
      <c r="A26" s="207" t="s">
        <v>106</v>
      </c>
      <c r="B26" s="208">
        <v>-2.2200000000000002</v>
      </c>
      <c r="C26" s="208">
        <v>3.93</v>
      </c>
    </row>
    <row r="27" spans="1:38" s="241" customFormat="1" ht="37.9" customHeight="1" outlineLevel="1" thickBot="1"/>
    <row r="28" spans="1:38" s="31" customFormat="1" ht="53.25" customHeight="1" outlineLevel="1" thickBot="1">
      <c r="A28" s="237" t="s">
        <v>65</v>
      </c>
      <c r="B28" s="239" t="s">
        <v>107</v>
      </c>
      <c r="C28" s="240"/>
      <c r="D28" s="89"/>
      <c r="E28" s="89"/>
      <c r="F28" s="89"/>
      <c r="G28" s="89"/>
      <c r="H28" s="89"/>
      <c r="I28" s="89"/>
      <c r="J28" s="89"/>
    </row>
    <row r="29" spans="1:38" s="89" customFormat="1" ht="18.75" customHeight="1" outlineLevel="1" thickBot="1">
      <c r="A29" s="238"/>
      <c r="B29" s="209">
        <v>2019</v>
      </c>
      <c r="C29" s="209">
        <v>2020</v>
      </c>
    </row>
    <row r="30" spans="1:38" s="89" customFormat="1" ht="21" customHeight="1" outlineLevel="1">
      <c r="A30" s="203" t="s">
        <v>103</v>
      </c>
      <c r="B30" s="204">
        <v>-2.08</v>
      </c>
      <c r="C30" s="204">
        <v>3.4</v>
      </c>
    </row>
    <row r="31" spans="1:38" s="89" customFormat="1" ht="21" customHeight="1" outlineLevel="1">
      <c r="A31" s="205" t="s">
        <v>104</v>
      </c>
      <c r="B31" s="206">
        <v>-3.62</v>
      </c>
      <c r="C31" s="206">
        <v>5.18</v>
      </c>
    </row>
    <row r="32" spans="1:38" s="89" customFormat="1" ht="21" customHeight="1" outlineLevel="1">
      <c r="A32" s="205" t="s">
        <v>105</v>
      </c>
      <c r="B32" s="206">
        <v>-3.57</v>
      </c>
      <c r="C32" s="206">
        <v>14.03</v>
      </c>
    </row>
    <row r="33" spans="1:3" s="89" customFormat="1" ht="21" customHeight="1" outlineLevel="1" thickBot="1">
      <c r="A33" s="207" t="s">
        <v>106</v>
      </c>
      <c r="B33" s="208">
        <v>-5.79</v>
      </c>
      <c r="C33" s="208">
        <v>17.96</v>
      </c>
    </row>
    <row r="34" spans="1:3" s="30" customFormat="1" outlineLevel="1"/>
    <row r="35" spans="1:3" s="30" customFormat="1" outlineLevel="1"/>
    <row r="36" spans="1:3" s="30" customFormat="1" outlineLevel="1"/>
    <row r="37" spans="1:3" s="30" customFormat="1" outlineLevel="1"/>
    <row r="38" spans="1:3" s="30" customFormat="1" outlineLevel="1"/>
    <row r="39" spans="1:3" s="30" customFormat="1" outlineLevel="1"/>
    <row r="40" spans="1:3" s="30" customFormat="1" outlineLevel="1"/>
    <row r="41" spans="1:3" s="30" customFormat="1" outlineLevel="1"/>
    <row r="42" spans="1:3" s="30" customFormat="1" outlineLevel="1"/>
    <row r="43" spans="1:3" s="30" customFormat="1" outlineLevel="1"/>
    <row r="44" spans="1:3" s="30" customFormat="1" outlineLevel="1"/>
    <row r="45" spans="1:3" s="30" customFormat="1" outlineLevel="1"/>
    <row r="46" spans="1:3" s="30" customFormat="1" outlineLevel="1"/>
    <row r="47" spans="1:3" s="30" customFormat="1" outlineLevel="1"/>
    <row r="48" spans="1:3" s="30" customFormat="1" outlineLevel="1"/>
    <row r="49" s="30" customFormat="1" outlineLevel="1"/>
    <row r="50" s="30" customFormat="1"/>
  </sheetData>
  <mergeCells count="12">
    <mergeCell ref="A19:XFD19"/>
    <mergeCell ref="A1:XFD1"/>
    <mergeCell ref="A12:XFD12"/>
    <mergeCell ref="A20:XFD20"/>
    <mergeCell ref="A11:XFD11"/>
    <mergeCell ref="A10:G10"/>
    <mergeCell ref="A18:G18"/>
    <mergeCell ref="A21:A22"/>
    <mergeCell ref="B21:C21"/>
    <mergeCell ref="A27:XFD27"/>
    <mergeCell ref="B28:C28"/>
    <mergeCell ref="A28:A29"/>
  </mergeCells>
  <phoneticPr fontId="22" type="noConversion"/>
  <conditionalFormatting sqref="G4:G9 G15:G17">
    <cfRule type="cellIs" dxfId="3" priority="7" operator="lessThan">
      <formula>0</formula>
    </cfRule>
  </conditionalFormatting>
  <conditionalFormatting sqref="F4:F9">
    <cfRule type="cellIs" dxfId="2" priority="5" operator="lessThan">
      <formula>0</formula>
    </cfRule>
  </conditionalFormatting>
  <conditionalFormatting sqref="F15:F16">
    <cfRule type="cellIs" dxfId="1" priority="4" operator="lessThan">
      <formula>0</formula>
    </cfRule>
  </conditionalFormatting>
  <conditionalFormatting sqref="F17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2021-05-06T09:52:36Z</dcterms:modified>
</cp:coreProperties>
</file>