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drawings/drawing7.xml" ContentType="application/vnd.openxmlformats-officedocument.drawing+xml"/>
  <Override PartName="/xl/charts/chart8.xml" ContentType="application/vnd.openxmlformats-officedocument.drawingml.chart+xml"/>
  <Override PartName="/xl/drawings/drawing8.xml" ContentType="application/vnd.openxmlformats-officedocument.drawing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Luba\квартал\Статистика -2025\"/>
    </mc:Choice>
  </mc:AlternateContent>
  <xr:revisionPtr revIDLastSave="0" documentId="8_{DFC23C74-A717-4D8E-967D-2D66A1E9FB22}" xr6:coauthVersionLast="47" xr6:coauthVersionMax="47" xr10:uidLastSave="{00000000-0000-0000-0000-000000000000}"/>
  <bookViews>
    <workbookView xWindow="-120" yWindow="-120" windowWidth="29040" windowHeight="15840" tabRatio="904" xr2:uid="{EE979CA4-4C8C-405E-9F0F-4F026B9875BE}"/>
  </bookViews>
  <sheets>
    <sheet name="інд+дох" sheetId="1" r:id="rId1"/>
    <sheet name="В_ВЧА" sheetId="12" r:id="rId2"/>
    <sheet name="В_дох" sheetId="21" r:id="rId3"/>
    <sheet name="В_динаміка ВЧА" sheetId="14" r:id="rId4"/>
    <sheet name="В_діаграма(дох)" sheetId="25" r:id="rId5"/>
    <sheet name="І_ВЧА" sheetId="22" r:id="rId6"/>
    <sheet name="І_дох" sheetId="16" r:id="rId7"/>
    <sheet name="І_динаміка ВЧА" sheetId="17" r:id="rId8"/>
    <sheet name="І_діаграма(дох)" sheetId="7" r:id="rId9"/>
    <sheet name="3_ВЧА" sheetId="23" r:id="rId10"/>
    <sheet name="З_дох" sheetId="24" r:id="rId11"/>
    <sheet name="3_динаміка ВЧА" sheetId="20" r:id="rId12"/>
    <sheet name="З_діаграма(дох)" sheetId="10" r:id="rId13"/>
  </sheets>
  <definedNames>
    <definedName name="_18_Лют_09">#REF!</definedName>
    <definedName name="_19_Лют_09">#REF!</definedName>
    <definedName name="_19_Лют_09_ВЧА">#REF!</definedName>
    <definedName name="_xlnm._FilterDatabase" localSheetId="9" hidden="1">'3_ВЧА'!$A$2:$J$2</definedName>
    <definedName name="_xlnm._FilterDatabase" localSheetId="11" hidden="1">'3_динаміка ВЧА'!$B$42:$E$42</definedName>
    <definedName name="_xlnm._FilterDatabase" localSheetId="1" hidden="1">В_ВЧА!#REF!</definedName>
    <definedName name="_xlnm._FilterDatabase" localSheetId="3" hidden="1">'В_динаміка ВЧА'!$B$3:$G$18</definedName>
    <definedName name="_xlnm._FilterDatabase" localSheetId="4" hidden="1">'В_діаграма(дох)'!$A$1:$B$1</definedName>
    <definedName name="_xlnm._FilterDatabase" localSheetId="12" hidden="1">'З_діаграма(дох)'!$A$1:$B$1</definedName>
    <definedName name="_xlnm._FilterDatabase" localSheetId="5" hidden="1">І_ВЧА!$A$2:$J$2</definedName>
    <definedName name="_xlnm._FilterDatabase" localSheetId="7" hidden="1">'І_динаміка ВЧА'!$B$32:$E$32</definedName>
    <definedName name="_xlnm._FilterDatabase" localSheetId="8" hidden="1">'І_діаграма(дох)'!$A$1:$B$1</definedName>
    <definedName name="_xlnm._FilterDatabase" localSheetId="6" hidden="1">І_дох!$B$3:$I$3</definedName>
    <definedName name="_xlnm._FilterDatabase" localSheetId="0" hidden="1">'інд+дох'!$A$31:$C$31</definedName>
    <definedName name="cevv">#REF!</definedName>
    <definedName name="_xlnm.Print_Area" localSheetId="1">В_ВЧА!#REF!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7" i="20" l="1"/>
  <c r="D47" i="20"/>
  <c r="C47" i="20"/>
  <c r="B47" i="20"/>
  <c r="E46" i="20"/>
  <c r="E45" i="20"/>
  <c r="E44" i="20"/>
  <c r="C46" i="20"/>
  <c r="C45" i="20"/>
  <c r="C44" i="20"/>
  <c r="D46" i="20"/>
  <c r="D45" i="20"/>
  <c r="D44" i="20"/>
  <c r="B46" i="20"/>
  <c r="B45" i="20"/>
  <c r="B44" i="20"/>
  <c r="E34" i="17"/>
  <c r="D34" i="17"/>
  <c r="C34" i="17"/>
  <c r="B34" i="17"/>
  <c r="K6" i="16"/>
  <c r="F5" i="22"/>
  <c r="E5" i="22"/>
  <c r="B61" i="14"/>
  <c r="B62" i="14"/>
  <c r="B63" i="14"/>
  <c r="B64" i="14"/>
  <c r="E61" i="14"/>
  <c r="E62" i="14"/>
  <c r="E63" i="14"/>
  <c r="E64" i="14"/>
  <c r="D61" i="14"/>
  <c r="D62" i="14"/>
  <c r="D63" i="14"/>
  <c r="D64" i="14"/>
  <c r="C61" i="14"/>
  <c r="C62" i="14"/>
  <c r="C63" i="14"/>
  <c r="C64" i="14"/>
  <c r="E65" i="14"/>
  <c r="D65" i="14"/>
  <c r="C65" i="14"/>
  <c r="B65" i="14"/>
  <c r="K11" i="24"/>
  <c r="I11" i="24"/>
  <c r="H11" i="24"/>
  <c r="G11" i="24"/>
  <c r="F11" i="24"/>
  <c r="E11" i="24"/>
  <c r="F10" i="23"/>
  <c r="E10" i="23"/>
  <c r="C32" i="12"/>
  <c r="D32" i="12" s="1"/>
  <c r="C18" i="12"/>
  <c r="B32" i="12"/>
  <c r="B31" i="12"/>
  <c r="C31" i="12"/>
  <c r="D31" i="12"/>
  <c r="C30" i="12"/>
  <c r="D30" i="12"/>
  <c r="B30" i="12"/>
  <c r="C22" i="12"/>
  <c r="K19" i="21"/>
  <c r="C25" i="12"/>
  <c r="D25" i="12" s="1"/>
  <c r="C26" i="12"/>
  <c r="D26" i="12"/>
  <c r="C27" i="12"/>
  <c r="D27" i="12" s="1"/>
  <c r="C28" i="12"/>
  <c r="D28" i="12"/>
  <c r="C29" i="12"/>
  <c r="D29" i="12" s="1"/>
  <c r="B25" i="12"/>
  <c r="B26" i="12"/>
  <c r="B27" i="12"/>
  <c r="B28" i="12"/>
  <c r="B29" i="12"/>
  <c r="C24" i="12"/>
  <c r="D24" i="12" s="1"/>
  <c r="B24" i="12"/>
  <c r="C23" i="12"/>
  <c r="B23" i="12"/>
  <c r="E43" i="20"/>
  <c r="D43" i="20"/>
  <c r="C43" i="20"/>
  <c r="B43" i="20"/>
  <c r="E33" i="17"/>
  <c r="D33" i="17"/>
  <c r="C33" i="17"/>
  <c r="B33" i="17"/>
  <c r="E60" i="14"/>
  <c r="E59" i="14"/>
  <c r="E58" i="14"/>
  <c r="E57" i="14"/>
  <c r="E56" i="14"/>
  <c r="E67" i="14" s="1"/>
  <c r="D60" i="14"/>
  <c r="D59" i="14"/>
  <c r="D58" i="14"/>
  <c r="D57" i="14"/>
  <c r="D56" i="14"/>
  <c r="C60" i="14"/>
  <c r="C59" i="14"/>
  <c r="C58" i="14"/>
  <c r="C57" i="14"/>
  <c r="C66" i="14" s="1"/>
  <c r="C56" i="14"/>
  <c r="B60" i="14"/>
  <c r="B59" i="14"/>
  <c r="B58" i="14"/>
  <c r="B57" i="14"/>
  <c r="B56" i="14"/>
  <c r="I19" i="21"/>
  <c r="H19" i="21"/>
  <c r="G19" i="21"/>
  <c r="F19" i="21"/>
  <c r="E19" i="21"/>
  <c r="E66" i="14"/>
  <c r="D22" i="12"/>
  <c r="D23" i="12"/>
  <c r="D18" i="12"/>
  <c r="C67" i="14" l="1"/>
</calcChain>
</file>

<file path=xl/sharedStrings.xml><?xml version="1.0" encoding="utf-8"?>
<sst xmlns="http://schemas.openxmlformats.org/spreadsheetml/2006/main" count="404" uniqueCount="139">
  <si>
    <t>Індекс ПФТС</t>
  </si>
  <si>
    <t>Індекс УБ</t>
  </si>
  <si>
    <t>Відкриті ІСІ</t>
  </si>
  <si>
    <t>Інтервальні ІСІ</t>
  </si>
  <si>
    <t>Закриті ІСІ</t>
  </si>
  <si>
    <t>CAC 40 (Франція)</t>
  </si>
  <si>
    <t>FTSE 100  (Великобританія)</t>
  </si>
  <si>
    <t>HANG SENG (Гонг-Конг)</t>
  </si>
  <si>
    <t>NIKKEI 225 (Японія)</t>
  </si>
  <si>
    <t>DAX (ФРН)</t>
  </si>
  <si>
    <t>S&amp;P 500 (США)</t>
  </si>
  <si>
    <t>Дата реєстрації</t>
  </si>
  <si>
    <t>Дата досягнення нормативів</t>
  </si>
  <si>
    <t>Номінал ІС, грн.</t>
  </si>
  <si>
    <t>Назва КУА</t>
  </si>
  <si>
    <t>Офіційний сайт КУА</t>
  </si>
  <si>
    <t>ТОВ КУА "Альтус ессетс актівітіс"</t>
  </si>
  <si>
    <t>ТОВ КУА "Універ Менеджмент"</t>
  </si>
  <si>
    <t>ОТП Класичний</t>
  </si>
  <si>
    <t>ТОВ КУА "ОТП Капітал"</t>
  </si>
  <si>
    <t>ТОВ КУА "ТАСК-Інвест"</t>
  </si>
  <si>
    <t>Надбання</t>
  </si>
  <si>
    <t>Назва фонду</t>
  </si>
  <si>
    <t xml:space="preserve">Вартість чистих активів </t>
  </si>
  <si>
    <t>Кількість інвестиційних сертифікатів в обігу</t>
  </si>
  <si>
    <t>зміна, %</t>
  </si>
  <si>
    <t>зміна, шт.</t>
  </si>
  <si>
    <t>Середня доходність фондів</t>
  </si>
  <si>
    <t>Депозити у євро</t>
  </si>
  <si>
    <t>Депозити у дол. США</t>
  </si>
  <si>
    <t>Депозити у грн.</t>
  </si>
  <si>
    <t>http://www.task.ua/</t>
  </si>
  <si>
    <t>Форма</t>
  </si>
  <si>
    <t>Вид</t>
  </si>
  <si>
    <t>пайовий</t>
  </si>
  <si>
    <t>N з/п</t>
  </si>
  <si>
    <t>ВЧА, грн.</t>
  </si>
  <si>
    <t>Кількість ІС в обігу, шт.</t>
  </si>
  <si>
    <t>ВЧА на один ІС, грн.</t>
  </si>
  <si>
    <t>ТОВ КУА "Альтус Ассетс Актівітіс"</t>
  </si>
  <si>
    <t>http://univer.ua/</t>
  </si>
  <si>
    <t>ТОВ КУА "АРТ - КАПІТАЛ Менеджмент"</t>
  </si>
  <si>
    <t>http://otpcapital.com.ua/</t>
  </si>
  <si>
    <t>Разом</t>
  </si>
  <si>
    <t>х</t>
  </si>
  <si>
    <t>з початку діяльності фонду</t>
  </si>
  <si>
    <t>зміна, тис. грн.</t>
  </si>
  <si>
    <t>Чистий притік/відтік капіталу, тис. грн.</t>
  </si>
  <si>
    <t>Інші</t>
  </si>
  <si>
    <t>Зміна ВЧА, тис. грн.</t>
  </si>
  <si>
    <t>Зміна ВЧА, %</t>
  </si>
  <si>
    <t>Період</t>
  </si>
  <si>
    <t>ОТП Фонд Акцій</t>
  </si>
  <si>
    <t>Софіївський</t>
  </si>
  <si>
    <t>Альтус-Збалансований</t>
  </si>
  <si>
    <t>http://www.altus.ua/</t>
  </si>
  <si>
    <t>Альтус-Депозит</t>
  </si>
  <si>
    <t>Кількість ЦП в обігу, шт.</t>
  </si>
  <si>
    <t>ВЧА на один ЦП, грн.</t>
  </si>
  <si>
    <t>Номінал ЦП, грн.</t>
  </si>
  <si>
    <t>Кількість цінних паперів в обігу</t>
  </si>
  <si>
    <t>Доходність інвестиційних сертифікатів</t>
  </si>
  <si>
    <t>Зміна з початку року</t>
  </si>
  <si>
    <t>ВСІ</t>
  </si>
  <si>
    <t>ТОВ КУА "Всесвіт"</t>
  </si>
  <si>
    <t>http://www.vseswit.com.ua/</t>
  </si>
  <si>
    <t>КІНТО-Класичний</t>
  </si>
  <si>
    <t>http://www.kinto.com/</t>
  </si>
  <si>
    <t>КІНТО-Еквіті</t>
  </si>
  <si>
    <t>ТОВ КУА "ІВЕКС ЕССЕТ МЕНЕДЖМЕНТ"</t>
  </si>
  <si>
    <t>УНІВЕР.УА/Ярослав Мудрий: Фонд Акцiй</t>
  </si>
  <si>
    <t>УНIВЕР.УА/Михайло Грушевський: Фонд Державних Паперiв</t>
  </si>
  <si>
    <t>УНIВЕР.УА/Тарас Шевченко: Фонд Заощаджень</t>
  </si>
  <si>
    <t>УНІВЕР.УА/Володимир Великий: Фонд Збалансований</t>
  </si>
  <si>
    <t>Індекс Української Біржі</t>
  </si>
  <si>
    <t>Індекс</t>
  </si>
  <si>
    <t>http://www.am.eavex.com.ua/</t>
  </si>
  <si>
    <t>1 місяць*</t>
  </si>
  <si>
    <t>Назва фонду*</t>
  </si>
  <si>
    <t>1 рік</t>
  </si>
  <si>
    <t>Зміна за місяць</t>
  </si>
  <si>
    <t>1 місяць</t>
  </si>
  <si>
    <t>з початку діяльності фонду, % річних (середня)*</t>
  </si>
  <si>
    <t>* Показник "з початку діяльності фонду, % річних (середня)" розраховується за формулою складного відсотка.</t>
  </si>
  <si>
    <t>** Оскільки фонд був визнаний менше року тому, показник "з початку діяльності фонду, % річних (середня)" не є репрезентативним для цього фонду.</t>
  </si>
  <si>
    <t>Доходність</t>
  </si>
  <si>
    <t>ПрАТ “КІНТО”</t>
  </si>
  <si>
    <t>(*) Усі фонди - диверсифіковані пайові.</t>
  </si>
  <si>
    <t>Чистий притік/відтік капіталу за місяць, тис. грн.</t>
  </si>
  <si>
    <t>http://am.artcapital.ua/</t>
  </si>
  <si>
    <t>3 місяці</t>
  </si>
  <si>
    <t>6 місяців</t>
  </si>
  <si>
    <t>з початку року</t>
  </si>
  <si>
    <t>КІНТО-Казначейський</t>
  </si>
  <si>
    <t>Середнє значення</t>
  </si>
  <si>
    <t>"Золотий" депозит (за офіційним курсом золота)</t>
  </si>
  <si>
    <t>Відкриті фонди. Ренкінг за ВЧА</t>
  </si>
  <si>
    <t>Доходність відкритих фондів. Сортування за датою досягнення нормативів</t>
  </si>
  <si>
    <t>Динаміка відкритих фондів. Ренкінг за чистим притоком</t>
  </si>
  <si>
    <t>Інтервальні фонди. Ренкінг за ВЧА</t>
  </si>
  <si>
    <t>Доходність інтервальних фондів. Сортування за датою досягнення нормативів</t>
  </si>
  <si>
    <t>Динаміка інтервальних фондів. Ренкінг за чистим притоком</t>
  </si>
  <si>
    <t>Закриті фонди. Ренкінг за ВЧА</t>
  </si>
  <si>
    <t>Доходність закритих фондів. Сортування за датою досягнення нормативів</t>
  </si>
  <si>
    <t>Динаміка закритих фондів. Ренкінг за чистим притоком</t>
  </si>
  <si>
    <t>ТАСК Ресурс</t>
  </si>
  <si>
    <t>серпень</t>
  </si>
  <si>
    <t>н.д.</t>
  </si>
  <si>
    <t>вересень</t>
  </si>
  <si>
    <t>DJI (США)</t>
  </si>
  <si>
    <t>н.д</t>
  </si>
  <si>
    <t>КІНТО-Голд</t>
  </si>
  <si>
    <t>Перспектива</t>
  </si>
  <si>
    <t>з початку 2025 року</t>
  </si>
  <si>
    <t>SSE COMPOSITE (Китай)</t>
  </si>
  <si>
    <t>WIG20 (Польща)</t>
  </si>
  <si>
    <t>Індекс Перспектива</t>
  </si>
  <si>
    <t>Промінвест-Керамет</t>
  </si>
  <si>
    <t>диверс.</t>
  </si>
  <si>
    <t>ЗАТ КУА "ІНЕКО-ІНВЕСТ"</t>
  </si>
  <si>
    <t>http://www.ineko-invest.com/</t>
  </si>
  <si>
    <t>Центральний інвестиційний фонд</t>
  </si>
  <si>
    <t>ІНЖУР REIT</t>
  </si>
  <si>
    <t>закритий строковий недиверсифікований</t>
  </si>
  <si>
    <t>ТОВ «ІНЖУР»</t>
  </si>
  <si>
    <t>www.inzhur.reit/</t>
  </si>
  <si>
    <t>ІНЖУР ЕНЕРДЖІ</t>
  </si>
  <si>
    <t>https://www.inzhur.reit/</t>
  </si>
  <si>
    <t>ЗЕМЕЛЬНИЙ ІНВЕСТИЦІЙНИЙ ФОНД ҐРУНТОВНО</t>
  </si>
  <si>
    <t>ТОВ "КУА "ІЗІ ЛАЙФ"</t>
  </si>
  <si>
    <t>easylife.com.ua</t>
  </si>
  <si>
    <t>ІНЕКО РІАЛ ІСТЕЙТ</t>
  </si>
  <si>
    <t>корпоративний</t>
  </si>
  <si>
    <t>ТОВ "КУА "ІНЕКО-ІНВЕСТ"</t>
  </si>
  <si>
    <t>www.ineko-invest.com</t>
  </si>
  <si>
    <t>Закритий строковий спеціалізований</t>
  </si>
  <si>
    <t>ПрАТ "КIНТО"</t>
  </si>
  <si>
    <t>www.kinto.com</t>
  </si>
  <si>
    <t>ІНЕКО-ПРЯМІ ІНВЕСТИЦІЇ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</si>
</sst>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6" formatCode="#,##0.00&quot; грн.&quot;;\-#,##0.00&quot; грн.&quot;"/>
  </numFmts>
  <fonts count="23" x14ac:knownFonts="1">
    <font>
      <sz val="10"/>
      <name val="Arial Cyr"/>
      <charset val="204"/>
    </font>
    <font>
      <sz val="10"/>
      <name val="Arial Cyr"/>
      <charset val="204"/>
    </font>
    <font>
      <u/>
      <sz val="10"/>
      <color indexed="12"/>
      <name val="Arial Cyr"/>
      <charset val="204"/>
    </font>
    <font>
      <sz val="10"/>
      <color indexed="8"/>
      <name val="MS Sans Serif"/>
      <charset val="204"/>
    </font>
    <font>
      <u/>
      <sz val="10"/>
      <color indexed="36"/>
      <name val="Arial Cyr"/>
      <charset val="204"/>
    </font>
    <font>
      <b/>
      <sz val="10"/>
      <name val="Arial Cyr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12"/>
      <name val="Arial Cyr"/>
      <charset val="204"/>
    </font>
    <font>
      <sz val="10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8"/>
      <name val="Arial Cyr"/>
      <charset val="204"/>
    </font>
    <font>
      <sz val="11"/>
      <name val="Arial Cyr"/>
      <charset val="204"/>
    </font>
    <font>
      <sz val="10"/>
      <color indexed="8"/>
      <name val="Arial"/>
      <charset val="204"/>
    </font>
    <font>
      <sz val="11"/>
      <color indexed="8"/>
      <name val="Arial"/>
      <charset val="204"/>
    </font>
    <font>
      <u/>
      <sz val="11"/>
      <color indexed="12"/>
      <name val="Arial Cyr"/>
      <charset val="204"/>
    </font>
    <font>
      <u/>
      <sz val="11"/>
      <color indexed="12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Arial Cyr"/>
      <family val="2"/>
      <charset val="204"/>
    </font>
    <font>
      <sz val="11"/>
      <name val="Arial Cyr"/>
      <family val="2"/>
      <charset val="204"/>
    </font>
    <font>
      <b/>
      <sz val="11"/>
      <color indexed="8"/>
      <name val="Arial"/>
      <family val="2"/>
      <charset val="204"/>
    </font>
    <font>
      <sz val="11"/>
      <color indexed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62">
    <border>
      <left/>
      <right/>
      <top/>
      <bottom/>
      <diagonal/>
    </border>
    <border>
      <left/>
      <right style="dotted">
        <color indexed="55"/>
      </right>
      <top style="medium">
        <color indexed="21"/>
      </top>
      <bottom style="medium">
        <color indexed="21"/>
      </bottom>
      <diagonal/>
    </border>
    <border>
      <left style="dotted">
        <color indexed="55"/>
      </left>
      <right style="dotted">
        <color indexed="23"/>
      </right>
      <top style="medium">
        <color indexed="21"/>
      </top>
      <bottom style="medium">
        <color indexed="21"/>
      </bottom>
      <diagonal/>
    </border>
    <border>
      <left style="dotted">
        <color indexed="23"/>
      </left>
      <right style="dotted">
        <color indexed="23"/>
      </right>
      <top style="medium">
        <color indexed="21"/>
      </top>
      <bottom style="medium">
        <color indexed="21"/>
      </bottom>
      <diagonal/>
    </border>
    <border>
      <left style="dotted">
        <color indexed="23"/>
      </left>
      <right/>
      <top style="medium">
        <color indexed="21"/>
      </top>
      <bottom style="medium">
        <color indexed="21"/>
      </bottom>
      <diagonal/>
    </border>
    <border>
      <left/>
      <right style="dotted">
        <color indexed="55"/>
      </right>
      <top style="dotted">
        <color indexed="55"/>
      </top>
      <bottom style="dotted">
        <color indexed="55"/>
      </bottom>
      <diagonal/>
    </border>
    <border>
      <left/>
      <right/>
      <top style="medium">
        <color indexed="21"/>
      </top>
      <bottom style="medium">
        <color indexed="21"/>
      </bottom>
      <diagonal/>
    </border>
    <border>
      <left style="dotted">
        <color indexed="23"/>
      </left>
      <right style="dotted">
        <color indexed="23"/>
      </right>
      <top/>
      <bottom style="medium">
        <color indexed="21"/>
      </bottom>
      <diagonal/>
    </border>
    <border>
      <left style="dotted">
        <color indexed="55"/>
      </left>
      <right style="dotted">
        <color indexed="55"/>
      </right>
      <top style="dotted">
        <color indexed="55"/>
      </top>
      <bottom style="dotted">
        <color indexed="55"/>
      </bottom>
      <diagonal/>
    </border>
    <border>
      <left style="dotted">
        <color indexed="23"/>
      </left>
      <right/>
      <top/>
      <bottom style="medium">
        <color indexed="21"/>
      </bottom>
      <diagonal/>
    </border>
    <border>
      <left/>
      <right style="dotted">
        <color indexed="23"/>
      </right>
      <top style="dotted">
        <color indexed="23"/>
      </top>
      <bottom style="dotted">
        <color indexed="23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dotted">
        <color indexed="23"/>
      </bottom>
      <diagonal/>
    </border>
    <border>
      <left style="dotted">
        <color indexed="23"/>
      </left>
      <right/>
      <top style="dotted">
        <color indexed="23"/>
      </top>
      <bottom style="dotted">
        <color indexed="23"/>
      </bottom>
      <diagonal/>
    </border>
    <border>
      <left/>
      <right style="dotted">
        <color indexed="23"/>
      </right>
      <top/>
      <bottom style="medium">
        <color indexed="21"/>
      </bottom>
      <diagonal/>
    </border>
    <border>
      <left style="dotted">
        <color indexed="55"/>
      </left>
      <right style="dotted">
        <color indexed="55"/>
      </right>
      <top style="medium">
        <color indexed="21"/>
      </top>
      <bottom style="medium">
        <color indexed="21"/>
      </bottom>
      <diagonal/>
    </border>
    <border>
      <left/>
      <right style="dotted">
        <color indexed="23"/>
      </right>
      <top style="medium">
        <color indexed="21"/>
      </top>
      <bottom style="medium">
        <color indexed="21"/>
      </bottom>
      <diagonal/>
    </border>
    <border>
      <left style="dotted">
        <color indexed="55"/>
      </left>
      <right style="dotted">
        <color indexed="55"/>
      </right>
      <top/>
      <bottom style="medium">
        <color indexed="21"/>
      </bottom>
      <diagonal/>
    </border>
    <border>
      <left/>
      <right style="dotted">
        <color indexed="23"/>
      </right>
      <top/>
      <bottom/>
      <diagonal/>
    </border>
    <border>
      <left style="dotted">
        <color indexed="23"/>
      </left>
      <right style="dotted">
        <color indexed="23"/>
      </right>
      <top/>
      <bottom/>
      <diagonal/>
    </border>
    <border>
      <left style="dotted">
        <color indexed="23"/>
      </left>
      <right/>
      <top/>
      <bottom/>
      <diagonal/>
    </border>
    <border>
      <left style="dotted">
        <color indexed="55"/>
      </left>
      <right/>
      <top style="dotted">
        <color indexed="55"/>
      </top>
      <bottom style="dotted">
        <color indexed="55"/>
      </bottom>
      <diagonal/>
    </border>
    <border>
      <left/>
      <right style="dotted">
        <color indexed="55"/>
      </right>
      <top style="dotted">
        <color indexed="55"/>
      </top>
      <bottom style="medium">
        <color indexed="21"/>
      </bottom>
      <diagonal/>
    </border>
    <border>
      <left style="dotted">
        <color indexed="55"/>
      </left>
      <right/>
      <top style="dotted">
        <color indexed="55"/>
      </top>
      <bottom style="medium">
        <color indexed="21"/>
      </bottom>
      <diagonal/>
    </border>
    <border>
      <left/>
      <right/>
      <top/>
      <bottom style="medium">
        <color indexed="21"/>
      </bottom>
      <diagonal/>
    </border>
    <border>
      <left/>
      <right style="dotted">
        <color indexed="55"/>
      </right>
      <top style="dotted">
        <color indexed="55"/>
      </top>
      <bottom/>
      <diagonal/>
    </border>
    <border>
      <left style="dotted">
        <color indexed="55"/>
      </left>
      <right/>
      <top style="dotted">
        <color indexed="55"/>
      </top>
      <bottom/>
      <diagonal/>
    </border>
    <border>
      <left/>
      <right/>
      <top style="dotted">
        <color indexed="55"/>
      </top>
      <bottom style="medium">
        <color indexed="38"/>
      </bottom>
      <diagonal/>
    </border>
    <border>
      <left style="dotted">
        <color indexed="23"/>
      </left>
      <right style="dotted">
        <color indexed="23"/>
      </right>
      <top style="medium">
        <color indexed="38"/>
      </top>
      <bottom/>
      <diagonal/>
    </border>
    <border>
      <left style="dotted">
        <color indexed="23"/>
      </left>
      <right/>
      <top style="medium">
        <color indexed="38"/>
      </top>
      <bottom/>
      <diagonal/>
    </border>
    <border>
      <left/>
      <right style="dotted">
        <color indexed="23"/>
      </right>
      <top style="dotted">
        <color indexed="55"/>
      </top>
      <bottom style="medium">
        <color indexed="21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medium">
        <color indexed="21"/>
      </bottom>
      <diagonal/>
    </border>
    <border>
      <left style="dotted">
        <color indexed="23"/>
      </left>
      <right style="dotted">
        <color indexed="23"/>
      </right>
      <top style="dotted">
        <color indexed="55"/>
      </top>
      <bottom style="medium">
        <color indexed="21"/>
      </bottom>
      <diagonal/>
    </border>
    <border>
      <left style="dotted">
        <color indexed="23"/>
      </left>
      <right/>
      <top style="dotted">
        <color indexed="23"/>
      </top>
      <bottom style="medium">
        <color indexed="21"/>
      </bottom>
      <diagonal/>
    </border>
    <border>
      <left style="dotted">
        <color indexed="23"/>
      </left>
      <right style="dotted">
        <color indexed="23"/>
      </right>
      <top style="medium">
        <color indexed="21"/>
      </top>
      <bottom/>
      <diagonal/>
    </border>
    <border>
      <left style="dotted">
        <color indexed="23"/>
      </left>
      <right/>
      <top style="medium">
        <color indexed="21"/>
      </top>
      <bottom/>
      <diagonal/>
    </border>
    <border>
      <left/>
      <right/>
      <top style="dotted">
        <color indexed="55"/>
      </top>
      <bottom style="dotted">
        <color indexed="55"/>
      </bottom>
      <diagonal/>
    </border>
    <border>
      <left/>
      <right/>
      <top/>
      <bottom style="medium">
        <color indexed="38"/>
      </bottom>
      <diagonal/>
    </border>
    <border>
      <left style="dotted">
        <color indexed="55"/>
      </left>
      <right/>
      <top style="medium">
        <color indexed="21"/>
      </top>
      <bottom style="dotted">
        <color indexed="55"/>
      </bottom>
      <diagonal/>
    </border>
    <border>
      <left/>
      <right style="dotted">
        <color indexed="23"/>
      </right>
      <top/>
      <bottom style="dotted">
        <color indexed="23"/>
      </bottom>
      <diagonal/>
    </border>
    <border>
      <left/>
      <right style="dotted">
        <color indexed="23"/>
      </right>
      <top style="dotted">
        <color indexed="23"/>
      </top>
      <bottom style="thin">
        <color indexed="10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thin">
        <color indexed="10"/>
      </bottom>
      <diagonal/>
    </border>
    <border>
      <left style="dotted">
        <color indexed="23"/>
      </left>
      <right/>
      <top style="dotted">
        <color indexed="23"/>
      </top>
      <bottom style="thin">
        <color indexed="10"/>
      </bottom>
      <diagonal/>
    </border>
    <border>
      <left/>
      <right style="dotted">
        <color indexed="23"/>
      </right>
      <top style="medium">
        <color indexed="21"/>
      </top>
      <bottom style="dotted">
        <color indexed="23"/>
      </bottom>
      <diagonal/>
    </border>
    <border>
      <left style="dotted">
        <color indexed="23"/>
      </left>
      <right style="dotted">
        <color indexed="23"/>
      </right>
      <top style="medium">
        <color indexed="21"/>
      </top>
      <bottom style="dotted">
        <color indexed="23"/>
      </bottom>
      <diagonal/>
    </border>
    <border>
      <left style="dotted">
        <color indexed="23"/>
      </left>
      <right/>
      <top style="medium">
        <color indexed="21"/>
      </top>
      <bottom style="dotted">
        <color indexed="23"/>
      </bottom>
      <diagonal/>
    </border>
    <border>
      <left/>
      <right style="dotted">
        <color indexed="23"/>
      </right>
      <top style="dotted">
        <color indexed="23"/>
      </top>
      <bottom style="thin">
        <color indexed="64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thin">
        <color indexed="64"/>
      </bottom>
      <diagonal/>
    </border>
    <border>
      <left/>
      <right style="dotted">
        <color indexed="23"/>
      </right>
      <top style="dotted">
        <color indexed="23"/>
      </top>
      <bottom style="medium">
        <color indexed="21"/>
      </bottom>
      <diagonal/>
    </border>
    <border>
      <left style="dotted">
        <color indexed="23"/>
      </left>
      <right style="dotted">
        <color indexed="55"/>
      </right>
      <top style="dotted">
        <color indexed="23"/>
      </top>
      <bottom style="dotted">
        <color indexed="23"/>
      </bottom>
      <diagonal/>
    </border>
    <border>
      <left/>
      <right/>
      <top style="dotted">
        <color indexed="55"/>
      </top>
      <bottom/>
      <diagonal/>
    </border>
    <border>
      <left/>
      <right/>
      <top style="medium">
        <color indexed="38"/>
      </top>
      <bottom style="medium">
        <color indexed="38"/>
      </bottom>
      <diagonal/>
    </border>
    <border>
      <left style="dotted">
        <color indexed="55"/>
      </left>
      <right style="dotted">
        <color indexed="55"/>
      </right>
      <top/>
      <bottom/>
      <diagonal/>
    </border>
    <border>
      <left/>
      <right/>
      <top style="medium">
        <color indexed="38"/>
      </top>
      <bottom/>
      <diagonal/>
    </border>
    <border>
      <left/>
      <right style="dotted">
        <color indexed="55"/>
      </right>
      <top/>
      <bottom/>
      <diagonal/>
    </border>
    <border>
      <left style="dotted">
        <color indexed="55"/>
      </left>
      <right/>
      <top/>
      <bottom/>
      <diagonal/>
    </border>
    <border>
      <left style="dotted">
        <color indexed="23"/>
      </left>
      <right/>
      <top style="dotted">
        <color indexed="23"/>
      </top>
      <bottom/>
      <diagonal/>
    </border>
    <border>
      <left/>
      <right style="dotted">
        <color indexed="55"/>
      </right>
      <top/>
      <bottom style="medium">
        <color indexed="21"/>
      </bottom>
      <diagonal/>
    </border>
    <border>
      <left/>
      <right/>
      <top style="medium">
        <color indexed="21"/>
      </top>
      <bottom/>
      <diagonal/>
    </border>
    <border>
      <left/>
      <right style="dotted">
        <color indexed="23"/>
      </right>
      <top style="medium">
        <color indexed="21"/>
      </top>
      <bottom/>
      <diagonal/>
    </border>
    <border>
      <left/>
      <right style="dotted">
        <color indexed="23"/>
      </right>
      <top style="medium">
        <color indexed="38"/>
      </top>
      <bottom style="medium">
        <color indexed="21"/>
      </bottom>
      <diagonal/>
    </border>
    <border>
      <left style="dotted">
        <color indexed="23"/>
      </left>
      <right style="dotted">
        <color indexed="23"/>
      </right>
      <top style="medium">
        <color indexed="38"/>
      </top>
      <bottom style="medium">
        <color indexed="21"/>
      </bottom>
      <diagonal/>
    </border>
    <border>
      <left/>
      <right style="dotted">
        <color indexed="23"/>
      </right>
      <top style="medium">
        <color indexed="38"/>
      </top>
      <bottom/>
      <diagonal/>
    </border>
  </borders>
  <cellStyleXfs count="11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14">
    <xf numFmtId="0" fontId="0" fillId="0" borderId="0" xfId="0"/>
    <xf numFmtId="0" fontId="5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10" fontId="1" fillId="0" borderId="0" xfId="0" applyNumberFormat="1" applyFont="1" applyBorder="1"/>
    <xf numFmtId="0" fontId="10" fillId="0" borderId="0" xfId="0" applyFont="1" applyFill="1" applyBorder="1"/>
    <xf numFmtId="4" fontId="10" fillId="0" borderId="0" xfId="0" applyNumberFormat="1" applyFont="1" applyFill="1" applyBorder="1" applyAlignment="1">
      <alignment horizontal="right" vertical="center"/>
    </xf>
    <xf numFmtId="0" fontId="9" fillId="0" borderId="0" xfId="0" applyFont="1" applyBorder="1" applyAlignment="1">
      <alignment horizontal="left" vertical="center" wrapText="1"/>
    </xf>
    <xf numFmtId="10" fontId="9" fillId="0" borderId="0" xfId="9" applyNumberFormat="1" applyFont="1" applyFill="1" applyBorder="1" applyAlignment="1">
      <alignment horizontal="right" vertical="center"/>
    </xf>
    <xf numFmtId="10" fontId="5" fillId="0" borderId="0" xfId="0" applyNumberFormat="1" applyFont="1" applyBorder="1"/>
    <xf numFmtId="0" fontId="0" fillId="0" borderId="0" xfId="0" applyBorder="1"/>
    <xf numFmtId="0" fontId="8" fillId="0" borderId="0" xfId="0" applyFont="1"/>
    <xf numFmtId="3" fontId="10" fillId="0" borderId="0" xfId="0" applyNumberFormat="1" applyFont="1" applyFill="1" applyBorder="1" applyAlignment="1">
      <alignment horizontal="right" vertical="center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5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4" fontId="10" fillId="0" borderId="0" xfId="0" applyNumberFormat="1" applyFont="1" applyAlignment="1">
      <alignment horizontal="right" vertical="center" indent="1"/>
    </xf>
    <xf numFmtId="3" fontId="10" fillId="0" borderId="0" xfId="0" applyNumberFormat="1" applyFont="1" applyAlignment="1">
      <alignment horizontal="right" vertical="center" indent="1"/>
    </xf>
    <xf numFmtId="0" fontId="11" fillId="0" borderId="6" xfId="0" applyFont="1" applyBorder="1" applyAlignment="1">
      <alignment horizontal="center" vertical="center" wrapText="1"/>
    </xf>
    <xf numFmtId="14" fontId="11" fillId="0" borderId="7" xfId="0" applyNumberFormat="1" applyFont="1" applyBorder="1" applyAlignment="1">
      <alignment horizontal="center" vertical="center" wrapText="1"/>
    </xf>
    <xf numFmtId="0" fontId="15" fillId="0" borderId="5" xfId="4" applyFont="1" applyFill="1" applyBorder="1" applyAlignment="1">
      <alignment vertical="center" wrapText="1"/>
    </xf>
    <xf numFmtId="10" fontId="15" fillId="0" borderId="8" xfId="5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/>
    </xf>
    <xf numFmtId="14" fontId="10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3" fillId="0" borderId="0" xfId="0" applyFont="1" applyFill="1" applyBorder="1"/>
    <xf numFmtId="14" fontId="13" fillId="0" borderId="0" xfId="0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1" fillId="0" borderId="7" xfId="0" applyFont="1" applyFill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left" vertical="center" wrapText="1" shrinkToFit="1"/>
    </xf>
    <xf numFmtId="4" fontId="10" fillId="0" borderId="11" xfId="0" applyNumberFormat="1" applyFont="1" applyFill="1" applyBorder="1" applyAlignment="1">
      <alignment horizontal="right" vertical="center" indent="1"/>
    </xf>
    <xf numFmtId="3" fontId="10" fillId="0" borderId="11" xfId="0" applyNumberFormat="1" applyFont="1" applyFill="1" applyBorder="1" applyAlignment="1">
      <alignment horizontal="right" vertical="center" indent="1"/>
    </xf>
    <xf numFmtId="4" fontId="10" fillId="0" borderId="12" xfId="0" applyNumberFormat="1" applyFont="1" applyFill="1" applyBorder="1" applyAlignment="1">
      <alignment horizontal="right" vertical="center" indent="1"/>
    </xf>
    <xf numFmtId="4" fontId="10" fillId="0" borderId="0" xfId="0" applyNumberFormat="1" applyFont="1" applyFill="1" applyBorder="1" applyAlignment="1">
      <alignment horizontal="right" vertical="center" indent="1"/>
    </xf>
    <xf numFmtId="0" fontId="11" fillId="0" borderId="13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0" fontId="11" fillId="0" borderId="14" xfId="0" applyFont="1" applyBorder="1" applyAlignment="1">
      <alignment horizontal="center" vertical="center" wrapText="1"/>
    </xf>
    <xf numFmtId="3" fontId="10" fillId="0" borderId="0" xfId="0" applyNumberFormat="1" applyFont="1" applyFill="1" applyBorder="1" applyAlignment="1">
      <alignment horizontal="right" vertical="center" indent="1"/>
    </xf>
    <xf numFmtId="14" fontId="10" fillId="0" borderId="0" xfId="0" applyNumberFormat="1" applyFont="1" applyFill="1" applyBorder="1" applyAlignment="1">
      <alignment horizontal="center"/>
    </xf>
    <xf numFmtId="0" fontId="11" fillId="0" borderId="13" xfId="0" applyFont="1" applyFill="1" applyBorder="1" applyAlignment="1">
      <alignment vertical="center" wrapText="1"/>
    </xf>
    <xf numFmtId="0" fontId="11" fillId="0" borderId="15" xfId="0" applyFont="1" applyBorder="1" applyAlignment="1">
      <alignment horizontal="center" vertical="center" wrapText="1"/>
    </xf>
    <xf numFmtId="0" fontId="17" fillId="0" borderId="0" xfId="1" applyFont="1" applyFill="1" applyBorder="1" applyAlignment="1" applyProtection="1">
      <alignment horizontal="left" vertical="center"/>
    </xf>
    <xf numFmtId="0" fontId="7" fillId="0" borderId="0" xfId="0" applyFont="1" applyAlignment="1">
      <alignment horizontal="center" vertical="center"/>
    </xf>
    <xf numFmtId="4" fontId="10" fillId="0" borderId="0" xfId="0" applyNumberFormat="1" applyFont="1" applyAlignment="1">
      <alignment horizontal="right" vertical="center"/>
    </xf>
    <xf numFmtId="3" fontId="10" fillId="0" borderId="8" xfId="0" applyNumberFormat="1" applyFont="1" applyBorder="1" applyAlignment="1">
      <alignment horizontal="right" vertical="center" indent="1"/>
    </xf>
    <xf numFmtId="4" fontId="10" fillId="0" borderId="0" xfId="0" applyNumberFormat="1" applyFont="1" applyFill="1" applyBorder="1" applyAlignment="1">
      <alignment vertical="center"/>
    </xf>
    <xf numFmtId="0" fontId="15" fillId="0" borderId="0" xfId="4" applyFont="1" applyFill="1" applyBorder="1" applyAlignment="1">
      <alignment vertical="center" wrapText="1"/>
    </xf>
    <xf numFmtId="10" fontId="15" fillId="0" borderId="0" xfId="5" applyNumberFormat="1" applyFont="1" applyFill="1" applyBorder="1" applyAlignment="1">
      <alignment horizontal="center" vertical="center" wrapText="1"/>
    </xf>
    <xf numFmtId="4" fontId="18" fillId="0" borderId="16" xfId="0" applyNumberFormat="1" applyFont="1" applyFill="1" applyBorder="1" applyAlignment="1">
      <alignment horizontal="center" vertical="center"/>
    </xf>
    <xf numFmtId="10" fontId="5" fillId="0" borderId="0" xfId="0" applyNumberFormat="1" applyFont="1" applyBorder="1" applyAlignment="1">
      <alignment horizontal="center"/>
    </xf>
    <xf numFmtId="10" fontId="0" fillId="0" borderId="0" xfId="0" applyNumberFormat="1" applyFill="1" applyBorder="1"/>
    <xf numFmtId="0" fontId="11" fillId="0" borderId="9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vertical="center" wrapText="1"/>
    </xf>
    <xf numFmtId="0" fontId="11" fillId="0" borderId="18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19" xfId="0" applyFont="1" applyFill="1" applyBorder="1" applyAlignment="1">
      <alignment horizontal="center" vertical="center" wrapText="1"/>
    </xf>
    <xf numFmtId="14" fontId="10" fillId="0" borderId="0" xfId="0" applyNumberFormat="1" applyFont="1" applyAlignment="1">
      <alignment horizontal="center" vertical="center"/>
    </xf>
    <xf numFmtId="10" fontId="15" fillId="0" borderId="20" xfId="5" applyNumberFormat="1" applyFont="1" applyFill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10" fontId="10" fillId="0" borderId="0" xfId="0" applyNumberFormat="1" applyFont="1" applyFill="1" applyBorder="1"/>
    <xf numFmtId="0" fontId="10" fillId="0" borderId="0" xfId="0" applyFont="1" applyAlignment="1">
      <alignment horizontal="left"/>
    </xf>
    <xf numFmtId="0" fontId="10" fillId="0" borderId="0" xfId="0" applyFont="1"/>
    <xf numFmtId="0" fontId="6" fillId="0" borderId="6" xfId="0" applyFont="1" applyBorder="1" applyAlignment="1">
      <alignment vertical="center" wrapText="1"/>
    </xf>
    <xf numFmtId="0" fontId="7" fillId="0" borderId="0" xfId="0" applyFont="1"/>
    <xf numFmtId="186" fontId="3" fillId="0" borderId="0" xfId="2" applyNumberFormat="1" applyFont="1" applyFill="1" applyBorder="1" applyAlignment="1">
      <alignment horizontal="right" wrapText="1"/>
    </xf>
    <xf numFmtId="0" fontId="10" fillId="0" borderId="0" xfId="0" applyFont="1" applyBorder="1"/>
    <xf numFmtId="0" fontId="15" fillId="0" borderId="21" xfId="4" applyFont="1" applyFill="1" applyBorder="1" applyAlignment="1">
      <alignment vertical="center" wrapText="1"/>
    </xf>
    <xf numFmtId="10" fontId="15" fillId="0" borderId="22" xfId="5" applyNumberFormat="1" applyFont="1" applyFill="1" applyBorder="1" applyAlignment="1">
      <alignment horizontal="center" vertical="center" wrapText="1"/>
    </xf>
    <xf numFmtId="0" fontId="11" fillId="0" borderId="23" xfId="0" applyFont="1" applyFill="1" applyBorder="1" applyAlignment="1">
      <alignment horizontal="center" vertical="center" wrapText="1"/>
    </xf>
    <xf numFmtId="0" fontId="10" fillId="0" borderId="23" xfId="0" applyFont="1" applyFill="1" applyBorder="1" applyAlignment="1">
      <alignment vertical="center"/>
    </xf>
    <xf numFmtId="4" fontId="10" fillId="0" borderId="23" xfId="0" applyNumberFormat="1" applyFont="1" applyFill="1" applyBorder="1" applyAlignment="1">
      <alignment horizontal="right" vertical="center"/>
    </xf>
    <xf numFmtId="0" fontId="15" fillId="0" borderId="8" xfId="3" applyFont="1" applyFill="1" applyBorder="1" applyAlignment="1">
      <alignment vertical="center" wrapText="1"/>
    </xf>
    <xf numFmtId="4" fontId="15" fillId="0" borderId="8" xfId="3" applyNumberFormat="1" applyFont="1" applyFill="1" applyBorder="1" applyAlignment="1">
      <alignment horizontal="right" vertical="center" wrapText="1" indent="1"/>
    </xf>
    <xf numFmtId="3" fontId="15" fillId="0" borderId="8" xfId="3" applyNumberFormat="1" applyFont="1" applyFill="1" applyBorder="1" applyAlignment="1">
      <alignment horizontal="right" vertical="center" wrapText="1" indent="1"/>
    </xf>
    <xf numFmtId="0" fontId="16" fillId="0" borderId="20" xfId="1" applyFont="1" applyFill="1" applyBorder="1" applyAlignment="1" applyProtection="1">
      <alignment vertical="center" wrapText="1"/>
    </xf>
    <xf numFmtId="0" fontId="15" fillId="0" borderId="24" xfId="4" applyFont="1" applyFill="1" applyBorder="1" applyAlignment="1">
      <alignment vertical="center" wrapText="1"/>
    </xf>
    <xf numFmtId="10" fontId="15" fillId="0" borderId="25" xfId="5" applyNumberFormat="1" applyFont="1" applyFill="1" applyBorder="1" applyAlignment="1">
      <alignment horizontal="center" vertical="center" wrapText="1"/>
    </xf>
    <xf numFmtId="0" fontId="10" fillId="0" borderId="26" xfId="0" applyFont="1" applyFill="1" applyBorder="1" applyAlignment="1">
      <alignment vertical="center"/>
    </xf>
    <xf numFmtId="0" fontId="10" fillId="0" borderId="27" xfId="0" applyFont="1" applyBorder="1" applyAlignment="1">
      <alignment vertical="center"/>
    </xf>
    <xf numFmtId="0" fontId="0" fillId="0" borderId="28" xfId="0" applyBorder="1"/>
    <xf numFmtId="0" fontId="11" fillId="0" borderId="29" xfId="0" applyFont="1" applyFill="1" applyBorder="1" applyAlignment="1">
      <alignment horizontal="center" vertical="center" wrapText="1" shrinkToFit="1"/>
    </xf>
    <xf numFmtId="4" fontId="11" fillId="0" borderId="30" xfId="0" applyNumberFormat="1" applyFont="1" applyFill="1" applyBorder="1" applyAlignment="1">
      <alignment horizontal="right" vertical="center" indent="1"/>
    </xf>
    <xf numFmtId="3" fontId="11" fillId="0" borderId="31" xfId="0" applyNumberFormat="1" applyFont="1" applyFill="1" applyBorder="1" applyAlignment="1">
      <alignment horizontal="right" vertical="center" indent="1"/>
    </xf>
    <xf numFmtId="4" fontId="11" fillId="0" borderId="32" xfId="0" applyNumberFormat="1" applyFont="1" applyFill="1" applyBorder="1" applyAlignment="1">
      <alignment horizontal="right" vertical="center" indent="1"/>
    </xf>
    <xf numFmtId="10" fontId="10" fillId="0" borderId="11" xfId="10" applyNumberFormat="1" applyFont="1" applyFill="1" applyBorder="1" applyAlignment="1">
      <alignment horizontal="right" vertical="center" indent="1"/>
    </xf>
    <xf numFmtId="10" fontId="11" fillId="0" borderId="16" xfId="0" applyNumberFormat="1" applyFont="1" applyFill="1" applyBorder="1" applyAlignment="1">
      <alignment horizontal="right" vertical="center" indent="1"/>
    </xf>
    <xf numFmtId="4" fontId="21" fillId="0" borderId="16" xfId="6" applyNumberFormat="1" applyFont="1" applyFill="1" applyBorder="1" applyAlignment="1">
      <alignment horizontal="right" vertical="center" wrapText="1" indent="1"/>
    </xf>
    <xf numFmtId="3" fontId="21" fillId="0" borderId="16" xfId="6" applyNumberFormat="1" applyFont="1" applyFill="1" applyBorder="1" applyAlignment="1">
      <alignment horizontal="right" vertical="center" wrapText="1" indent="1"/>
    </xf>
    <xf numFmtId="10" fontId="15" fillId="0" borderId="8" xfId="5" applyNumberFormat="1" applyFont="1" applyFill="1" applyBorder="1" applyAlignment="1">
      <alignment horizontal="right" vertical="center" wrapText="1" indent="1"/>
    </xf>
    <xf numFmtId="0" fontId="6" fillId="0" borderId="0" xfId="0" applyFont="1" applyBorder="1" applyAlignment="1">
      <alignment horizontal="left" vertical="center"/>
    </xf>
    <xf numFmtId="0" fontId="10" fillId="0" borderId="33" xfId="0" applyFont="1" applyBorder="1" applyAlignment="1">
      <alignment vertical="center"/>
    </xf>
    <xf numFmtId="14" fontId="10" fillId="0" borderId="33" xfId="0" applyNumberFormat="1" applyFont="1" applyBorder="1" applyAlignment="1">
      <alignment horizontal="center" vertical="center"/>
    </xf>
    <xf numFmtId="14" fontId="10" fillId="0" borderId="34" xfId="0" applyNumberFormat="1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 wrapText="1"/>
    </xf>
    <xf numFmtId="14" fontId="15" fillId="0" borderId="8" xfId="4" applyNumberFormat="1" applyFont="1" applyFill="1" applyBorder="1" applyAlignment="1">
      <alignment horizontal="center" vertical="center" wrapText="1"/>
    </xf>
    <xf numFmtId="10" fontId="15" fillId="0" borderId="35" xfId="7" applyNumberFormat="1" applyFont="1" applyFill="1" applyBorder="1" applyAlignment="1">
      <alignment horizontal="right" vertical="center" wrapText="1" indent="1"/>
    </xf>
    <xf numFmtId="10" fontId="10" fillId="0" borderId="0" xfId="0" applyNumberFormat="1" applyFont="1" applyFill="1" applyBorder="1" applyAlignment="1">
      <alignment horizontal="center" vertical="center"/>
    </xf>
    <xf numFmtId="10" fontId="10" fillId="0" borderId="0" xfId="0" applyNumberFormat="1" applyFont="1" applyAlignment="1">
      <alignment vertical="center"/>
    </xf>
    <xf numFmtId="4" fontId="15" fillId="0" borderId="8" xfId="3" applyNumberFormat="1" applyFont="1" applyFill="1" applyBorder="1" applyAlignment="1">
      <alignment horizontal="center" vertical="center" wrapText="1"/>
    </xf>
    <xf numFmtId="3" fontId="15" fillId="0" borderId="8" xfId="3" applyNumberFormat="1" applyFont="1" applyFill="1" applyBorder="1" applyAlignment="1">
      <alignment horizontal="center" vertical="center" wrapText="1"/>
    </xf>
    <xf numFmtId="4" fontId="11" fillId="0" borderId="16" xfId="0" applyNumberFormat="1" applyFont="1" applyFill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4" fontId="11" fillId="0" borderId="31" xfId="0" applyNumberFormat="1" applyFont="1" applyFill="1" applyBorder="1" applyAlignment="1">
      <alignment horizontal="right" vertical="center" indent="1"/>
    </xf>
    <xf numFmtId="0" fontId="10" fillId="0" borderId="36" xfId="0" applyFont="1" applyFill="1" applyBorder="1" applyAlignment="1">
      <alignment vertical="center"/>
    </xf>
    <xf numFmtId="4" fontId="11" fillId="0" borderId="22" xfId="0" applyNumberFormat="1" applyFont="1" applyFill="1" applyBorder="1" applyAlignment="1">
      <alignment horizontal="right" vertical="center" indent="1"/>
    </xf>
    <xf numFmtId="10" fontId="10" fillId="0" borderId="0" xfId="0" applyNumberFormat="1" applyFont="1" applyFill="1" applyBorder="1" applyAlignment="1">
      <alignment vertical="center"/>
    </xf>
    <xf numFmtId="4" fontId="10" fillId="0" borderId="11" xfId="0" applyNumberFormat="1" applyFont="1" applyFill="1" applyBorder="1" applyAlignment="1">
      <alignment vertical="center"/>
    </xf>
    <xf numFmtId="4" fontId="10" fillId="0" borderId="12" xfId="0" applyNumberFormat="1" applyFont="1" applyFill="1" applyBorder="1" applyAlignment="1">
      <alignment vertical="center"/>
    </xf>
    <xf numFmtId="10" fontId="10" fillId="0" borderId="37" xfId="0" applyNumberFormat="1" applyFont="1" applyBorder="1" applyAlignment="1">
      <alignment horizontal="right" vertical="center" indent="1"/>
    </xf>
    <xf numFmtId="10" fontId="10" fillId="0" borderId="20" xfId="0" applyNumberFormat="1" applyFont="1" applyBorder="1" applyAlignment="1">
      <alignment horizontal="right" vertical="center" indent="1"/>
    </xf>
    <xf numFmtId="0" fontId="10" fillId="0" borderId="38" xfId="0" applyFont="1" applyFill="1" applyBorder="1" applyAlignment="1">
      <alignment horizontal="left" vertical="center" wrapText="1" shrinkToFit="1"/>
    </xf>
    <xf numFmtId="0" fontId="10" fillId="0" borderId="39" xfId="0" applyFont="1" applyFill="1" applyBorder="1" applyAlignment="1">
      <alignment horizontal="left" vertical="center" wrapText="1" shrinkToFit="1"/>
    </xf>
    <xf numFmtId="4" fontId="10" fillId="0" borderId="40" xfId="0" applyNumberFormat="1" applyFont="1" applyFill="1" applyBorder="1" applyAlignment="1">
      <alignment horizontal="right" vertical="center" indent="1"/>
    </xf>
    <xf numFmtId="10" fontId="10" fillId="0" borderId="40" xfId="10" applyNumberFormat="1" applyFont="1" applyFill="1" applyBorder="1" applyAlignment="1">
      <alignment horizontal="right" vertical="center" indent="1"/>
    </xf>
    <xf numFmtId="4" fontId="10" fillId="0" borderId="41" xfId="0" applyNumberFormat="1" applyFont="1" applyFill="1" applyBorder="1" applyAlignment="1">
      <alignment horizontal="right" vertical="center" indent="1"/>
    </xf>
    <xf numFmtId="10" fontId="10" fillId="0" borderId="0" xfId="0" applyNumberFormat="1" applyFont="1" applyAlignment="1">
      <alignment horizontal="right" vertical="center" indent="1"/>
    </xf>
    <xf numFmtId="0" fontId="10" fillId="0" borderId="42" xfId="0" applyFont="1" applyFill="1" applyBorder="1" applyAlignment="1">
      <alignment horizontal="left" vertical="center" wrapText="1" shrinkToFit="1"/>
    </xf>
    <xf numFmtId="4" fontId="10" fillId="0" borderId="43" xfId="0" applyNumberFormat="1" applyFont="1" applyFill="1" applyBorder="1" applyAlignment="1">
      <alignment horizontal="right" vertical="center" indent="1"/>
    </xf>
    <xf numFmtId="4" fontId="10" fillId="0" borderId="44" xfId="0" applyNumberFormat="1" applyFont="1" applyFill="1" applyBorder="1" applyAlignment="1">
      <alignment horizontal="right" vertical="center" indent="1"/>
    </xf>
    <xf numFmtId="0" fontId="11" fillId="0" borderId="0" xfId="0" applyFont="1" applyFill="1" applyBorder="1" applyAlignment="1">
      <alignment vertical="center"/>
    </xf>
    <xf numFmtId="4" fontId="11" fillId="0" borderId="0" xfId="0" applyNumberFormat="1" applyFont="1" applyFill="1" applyBorder="1" applyAlignment="1">
      <alignment horizontal="right" vertical="center" indent="1"/>
    </xf>
    <xf numFmtId="0" fontId="10" fillId="0" borderId="45" xfId="0" applyFont="1" applyFill="1" applyBorder="1" applyAlignment="1">
      <alignment horizontal="left" vertical="center" wrapText="1" shrinkToFit="1"/>
    </xf>
    <xf numFmtId="4" fontId="10" fillId="0" borderId="46" xfId="0" applyNumberFormat="1" applyFont="1" applyFill="1" applyBorder="1" applyAlignment="1">
      <alignment horizontal="right" vertical="center" indent="1"/>
    </xf>
    <xf numFmtId="10" fontId="10" fillId="0" borderId="46" xfId="10" applyNumberFormat="1" applyFont="1" applyFill="1" applyBorder="1" applyAlignment="1">
      <alignment horizontal="right" vertical="center" indent="1"/>
    </xf>
    <xf numFmtId="0" fontId="15" fillId="0" borderId="10" xfId="4" applyFont="1" applyFill="1" applyBorder="1" applyAlignment="1">
      <alignment horizontal="left" vertical="center" wrapText="1"/>
    </xf>
    <xf numFmtId="0" fontId="20" fillId="0" borderId="10" xfId="0" applyFont="1" applyBorder="1" applyAlignment="1">
      <alignment horizontal="left" vertical="center" wrapText="1"/>
    </xf>
    <xf numFmtId="0" fontId="15" fillId="0" borderId="10" xfId="4" applyFont="1" applyFill="1" applyBorder="1" applyAlignment="1">
      <alignment vertical="center" wrapText="1"/>
    </xf>
    <xf numFmtId="0" fontId="15" fillId="0" borderId="47" xfId="4" applyFont="1" applyFill="1" applyBorder="1" applyAlignment="1">
      <alignment vertical="center" wrapText="1"/>
    </xf>
    <xf numFmtId="10" fontId="15" fillId="0" borderId="8" xfId="5" applyNumberFormat="1" applyFont="1" applyFill="1" applyBorder="1" applyAlignment="1">
      <alignment horizontal="right" vertical="center" indent="1"/>
    </xf>
    <xf numFmtId="10" fontId="15" fillId="0" borderId="20" xfId="5" applyNumberFormat="1" applyFont="1" applyFill="1" applyBorder="1" applyAlignment="1">
      <alignment horizontal="right" vertical="center" indent="1"/>
    </xf>
    <xf numFmtId="10" fontId="15" fillId="0" borderId="22" xfId="5" applyNumberFormat="1" applyFont="1" applyFill="1" applyBorder="1" applyAlignment="1">
      <alignment horizontal="right" vertical="center" indent="1"/>
    </xf>
    <xf numFmtId="10" fontId="15" fillId="0" borderId="12" xfId="5" applyNumberFormat="1" applyFont="1" applyFill="1" applyBorder="1" applyAlignment="1">
      <alignment horizontal="right" vertical="center" indent="1"/>
    </xf>
    <xf numFmtId="10" fontId="15" fillId="0" borderId="48" xfId="5" applyNumberFormat="1" applyFont="1" applyFill="1" applyBorder="1" applyAlignment="1">
      <alignment horizontal="right" vertical="center" indent="1"/>
    </xf>
    <xf numFmtId="10" fontId="15" fillId="0" borderId="32" xfId="5" applyNumberFormat="1" applyFont="1" applyFill="1" applyBorder="1" applyAlignment="1">
      <alignment horizontal="right" vertical="center" indent="1"/>
    </xf>
    <xf numFmtId="0" fontId="10" fillId="0" borderId="0" xfId="0" applyFont="1" applyBorder="1" applyAlignment="1">
      <alignment horizontal="center" vertical="center"/>
    </xf>
    <xf numFmtId="0" fontId="22" fillId="0" borderId="5" xfId="4" applyFont="1" applyFill="1" applyBorder="1" applyAlignment="1">
      <alignment vertical="center" wrapText="1"/>
    </xf>
    <xf numFmtId="14" fontId="22" fillId="0" borderId="8" xfId="4" applyNumberFormat="1" applyFont="1" applyFill="1" applyBorder="1" applyAlignment="1">
      <alignment horizontal="center" vertical="center" wrapText="1"/>
    </xf>
    <xf numFmtId="10" fontId="22" fillId="0" borderId="8" xfId="5" applyNumberFormat="1" applyFont="1" applyFill="1" applyBorder="1" applyAlignment="1">
      <alignment horizontal="right" vertical="center" wrapText="1" indent="1"/>
    </xf>
    <xf numFmtId="10" fontId="22" fillId="0" borderId="35" xfId="7" applyNumberFormat="1" applyFont="1" applyFill="1" applyBorder="1" applyAlignment="1">
      <alignment horizontal="right" vertical="center" wrapText="1" indent="1"/>
    </xf>
    <xf numFmtId="0" fontId="21" fillId="0" borderId="0" xfId="4" applyFont="1" applyFill="1" applyBorder="1" applyAlignment="1">
      <alignment vertical="center" wrapText="1"/>
    </xf>
    <xf numFmtId="10" fontId="21" fillId="0" borderId="0" xfId="5" applyNumberFormat="1" applyFont="1" applyFill="1" applyBorder="1" applyAlignment="1">
      <alignment horizontal="center" vertical="center" wrapText="1"/>
    </xf>
    <xf numFmtId="10" fontId="21" fillId="0" borderId="0" xfId="5" applyNumberFormat="1" applyFont="1" applyFill="1" applyBorder="1" applyAlignment="1">
      <alignment horizontal="right" vertical="center" wrapText="1" indent="1"/>
    </xf>
    <xf numFmtId="10" fontId="21" fillId="0" borderId="0" xfId="7" applyNumberFormat="1" applyFont="1" applyFill="1" applyBorder="1" applyAlignment="1">
      <alignment horizontal="center" vertical="center" wrapText="1"/>
    </xf>
    <xf numFmtId="10" fontId="15" fillId="0" borderId="43" xfId="5" applyNumberFormat="1" applyFont="1" applyFill="1" applyBorder="1" applyAlignment="1">
      <alignment horizontal="right" vertical="center" wrapText="1" indent="1"/>
    </xf>
    <xf numFmtId="4" fontId="10" fillId="0" borderId="18" xfId="0" applyNumberFormat="1" applyFont="1" applyFill="1" applyBorder="1" applyAlignment="1">
      <alignment horizontal="right" vertical="center" indent="1"/>
    </xf>
    <xf numFmtId="10" fontId="13" fillId="0" borderId="37" xfId="0" applyNumberFormat="1" applyFont="1" applyBorder="1" applyAlignment="1">
      <alignment horizontal="right" vertical="center" indent="1"/>
    </xf>
    <xf numFmtId="0" fontId="10" fillId="0" borderId="0" xfId="0" applyFont="1" applyBorder="1" applyAlignment="1">
      <alignment vertical="center" wrapText="1"/>
    </xf>
    <xf numFmtId="0" fontId="10" fillId="0" borderId="36" xfId="0" applyFont="1" applyBorder="1" applyAlignment="1">
      <alignment vertical="center"/>
    </xf>
    <xf numFmtId="0" fontId="10" fillId="0" borderId="6" xfId="0" applyFont="1" applyFill="1" applyBorder="1" applyAlignment="1">
      <alignment vertical="center"/>
    </xf>
    <xf numFmtId="0" fontId="10" fillId="0" borderId="24" xfId="0" applyFont="1" applyBorder="1" applyAlignment="1">
      <alignment horizontal="center" vertical="center"/>
    </xf>
    <xf numFmtId="0" fontId="21" fillId="0" borderId="49" xfId="4" applyFont="1" applyFill="1" applyBorder="1" applyAlignment="1">
      <alignment vertical="center" wrapText="1"/>
    </xf>
    <xf numFmtId="10" fontId="21" fillId="0" borderId="49" xfId="5" applyNumberFormat="1" applyFont="1" applyFill="1" applyBorder="1" applyAlignment="1">
      <alignment horizontal="center" vertical="center" wrapText="1"/>
    </xf>
    <xf numFmtId="10" fontId="21" fillId="0" borderId="49" xfId="5" applyNumberFormat="1" applyFont="1" applyFill="1" applyBorder="1" applyAlignment="1">
      <alignment horizontal="right" vertical="center" wrapText="1" indent="1"/>
    </xf>
    <xf numFmtId="0" fontId="10" fillId="0" borderId="50" xfId="0" applyFont="1" applyFill="1" applyBorder="1" applyAlignment="1">
      <alignment horizontal="center" vertical="center"/>
    </xf>
    <xf numFmtId="0" fontId="15" fillId="0" borderId="42" xfId="4" applyFont="1" applyFill="1" applyBorder="1" applyAlignment="1">
      <alignment horizontal="left" vertical="center" wrapText="1"/>
    </xf>
    <xf numFmtId="10" fontId="15" fillId="0" borderId="44" xfId="5" applyNumberFormat="1" applyFont="1" applyFill="1" applyBorder="1" applyAlignment="1">
      <alignment horizontal="right" vertical="center" indent="1"/>
    </xf>
    <xf numFmtId="0" fontId="15" fillId="0" borderId="49" xfId="4" applyFont="1" applyFill="1" applyBorder="1" applyAlignment="1">
      <alignment vertical="center" wrapText="1"/>
    </xf>
    <xf numFmtId="14" fontId="15" fillId="0" borderId="49" xfId="4" applyNumberFormat="1" applyFont="1" applyFill="1" applyBorder="1" applyAlignment="1">
      <alignment horizontal="center" vertical="center" wrapText="1"/>
    </xf>
    <xf numFmtId="10" fontId="15" fillId="0" borderId="49" xfId="5" applyNumberFormat="1" applyFont="1" applyFill="1" applyBorder="1" applyAlignment="1">
      <alignment horizontal="right" vertical="center" wrapText="1" indent="1"/>
    </xf>
    <xf numFmtId="10" fontId="15" fillId="0" borderId="49" xfId="7" applyNumberFormat="1" applyFont="1" applyFill="1" applyBorder="1" applyAlignment="1">
      <alignment horizontal="right" vertical="center" wrapText="1" indent="1"/>
    </xf>
    <xf numFmtId="10" fontId="10" fillId="0" borderId="0" xfId="0" applyNumberFormat="1" applyFont="1" applyBorder="1" applyAlignment="1">
      <alignment horizontal="right" vertical="center" indent="1"/>
    </xf>
    <xf numFmtId="0" fontId="10" fillId="0" borderId="17" xfId="0" applyFont="1" applyFill="1" applyBorder="1" applyAlignment="1">
      <alignment horizontal="left" vertical="center" wrapText="1" shrinkToFit="1"/>
    </xf>
    <xf numFmtId="10" fontId="15" fillId="0" borderId="51" xfId="5" applyNumberFormat="1" applyFont="1" applyFill="1" applyBorder="1" applyAlignment="1">
      <alignment horizontal="right" vertical="center" wrapText="1" indent="1"/>
    </xf>
    <xf numFmtId="3" fontId="10" fillId="0" borderId="18" xfId="0" applyNumberFormat="1" applyFont="1" applyFill="1" applyBorder="1" applyAlignment="1">
      <alignment horizontal="right" vertical="center" indent="1"/>
    </xf>
    <xf numFmtId="10" fontId="15" fillId="0" borderId="11" xfId="5" applyNumberFormat="1" applyFont="1" applyFill="1" applyBorder="1" applyAlignment="1">
      <alignment horizontal="right" vertical="center" wrapText="1" indent="1"/>
    </xf>
    <xf numFmtId="10" fontId="20" fillId="0" borderId="12" xfId="0" applyNumberFormat="1" applyFont="1" applyBorder="1" applyAlignment="1">
      <alignment horizontal="right" vertical="center" indent="1"/>
    </xf>
    <xf numFmtId="0" fontId="15" fillId="0" borderId="53" xfId="3" applyFont="1" applyFill="1" applyBorder="1" applyAlignment="1">
      <alignment vertical="center" wrapText="1"/>
    </xf>
    <xf numFmtId="4" fontId="15" fillId="0" borderId="51" xfId="3" applyNumberFormat="1" applyFont="1" applyFill="1" applyBorder="1" applyAlignment="1">
      <alignment horizontal="center" vertical="center" wrapText="1"/>
    </xf>
    <xf numFmtId="3" fontId="15" fillId="0" borderId="51" xfId="3" applyNumberFormat="1" applyFont="1" applyFill="1" applyBorder="1" applyAlignment="1">
      <alignment horizontal="center" vertical="center" wrapText="1"/>
    </xf>
    <xf numFmtId="4" fontId="15" fillId="0" borderId="51" xfId="3" applyNumberFormat="1" applyFont="1" applyFill="1" applyBorder="1" applyAlignment="1">
      <alignment horizontal="right" vertical="center" wrapText="1" indent="1"/>
    </xf>
    <xf numFmtId="3" fontId="15" fillId="0" borderId="51" xfId="3" applyNumberFormat="1" applyFont="1" applyFill="1" applyBorder="1" applyAlignment="1">
      <alignment horizontal="right" vertical="center" wrapText="1" indent="1"/>
    </xf>
    <xf numFmtId="3" fontId="10" fillId="0" borderId="51" xfId="0" applyNumberFormat="1" applyFont="1" applyBorder="1" applyAlignment="1">
      <alignment horizontal="right" vertical="center" indent="1"/>
    </xf>
    <xf numFmtId="0" fontId="15" fillId="0" borderId="51" xfId="3" applyFont="1" applyFill="1" applyBorder="1" applyAlignment="1">
      <alignment vertical="center" wrapText="1"/>
    </xf>
    <xf numFmtId="0" fontId="16" fillId="0" borderId="54" xfId="1" applyFont="1" applyFill="1" applyBorder="1" applyAlignment="1" applyProtection="1">
      <alignment vertical="center" wrapText="1"/>
    </xf>
    <xf numFmtId="14" fontId="15" fillId="0" borderId="0" xfId="4" applyNumberFormat="1" applyFont="1" applyFill="1" applyBorder="1" applyAlignment="1">
      <alignment horizontal="center" vertical="center" wrapText="1"/>
    </xf>
    <xf numFmtId="10" fontId="15" fillId="0" borderId="0" xfId="5" applyNumberFormat="1" applyFont="1" applyFill="1" applyBorder="1" applyAlignment="1">
      <alignment horizontal="right" vertical="center" wrapText="1" indent="1"/>
    </xf>
    <xf numFmtId="10" fontId="15" fillId="0" borderId="0" xfId="7" applyNumberFormat="1" applyFont="1" applyFill="1" applyBorder="1" applyAlignment="1">
      <alignment horizontal="right" vertical="center" wrapText="1" indent="1"/>
    </xf>
    <xf numFmtId="10" fontId="13" fillId="0" borderId="0" xfId="0" applyNumberFormat="1" applyFont="1" applyBorder="1" applyAlignment="1">
      <alignment horizontal="right" vertical="center" indent="1"/>
    </xf>
    <xf numFmtId="4" fontId="10" fillId="0" borderId="55" xfId="0" applyNumberFormat="1" applyFont="1" applyFill="1" applyBorder="1" applyAlignment="1">
      <alignment horizontal="right" vertical="center" indent="1"/>
    </xf>
    <xf numFmtId="0" fontId="6" fillId="0" borderId="23" xfId="0" applyFont="1" applyBorder="1" applyAlignment="1">
      <alignment horizontal="left" vertical="center"/>
    </xf>
    <xf numFmtId="0" fontId="21" fillId="0" borderId="23" xfId="6" applyFont="1" applyFill="1" applyBorder="1" applyAlignment="1">
      <alignment horizontal="center" vertical="center" wrapText="1"/>
    </xf>
    <xf numFmtId="0" fontId="21" fillId="0" borderId="56" xfId="6" applyFont="1" applyFill="1" applyBorder="1" applyAlignment="1">
      <alignment horizontal="center" vertical="center" wrapText="1"/>
    </xf>
    <xf numFmtId="0" fontId="9" fillId="0" borderId="23" xfId="0" applyFont="1" applyBorder="1" applyAlignment="1">
      <alignment horizontal="left" vertical="center" wrapText="1"/>
    </xf>
    <xf numFmtId="0" fontId="9" fillId="0" borderId="57" xfId="0" applyFont="1" applyBorder="1" applyAlignment="1">
      <alignment horizontal="left" vertical="center" wrapText="1"/>
    </xf>
    <xf numFmtId="0" fontId="10" fillId="0" borderId="36" xfId="0" applyFont="1" applyBorder="1" applyAlignment="1">
      <alignment horizontal="left" vertical="center" wrapText="1"/>
    </xf>
    <xf numFmtId="0" fontId="6" fillId="0" borderId="0" xfId="0" applyFont="1" applyAlignment="1">
      <alignment vertical="center"/>
    </xf>
    <xf numFmtId="0" fontId="11" fillId="0" borderId="58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0" fillId="0" borderId="52" xfId="0" applyFont="1" applyBorder="1" applyAlignment="1">
      <alignment vertical="center"/>
    </xf>
    <xf numFmtId="0" fontId="10" fillId="0" borderId="23" xfId="0" applyFont="1" applyBorder="1" applyAlignment="1">
      <alignment vertical="center" wrapText="1"/>
    </xf>
    <xf numFmtId="0" fontId="6" fillId="0" borderId="0" xfId="0" applyFont="1" applyBorder="1" applyAlignment="1">
      <alignment vertical="center"/>
    </xf>
    <xf numFmtId="0" fontId="11" fillId="0" borderId="4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center" vertical="center" wrapText="1"/>
    </xf>
    <xf numFmtId="0" fontId="9" fillId="0" borderId="36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/>
    </xf>
    <xf numFmtId="0" fontId="0" fillId="0" borderId="52" xfId="0" applyBorder="1" applyAlignment="1"/>
    <xf numFmtId="0" fontId="9" fillId="0" borderId="6" xfId="0" applyFont="1" applyBorder="1" applyAlignment="1">
      <alignment horizontal="left" vertical="center" wrapText="1"/>
    </xf>
    <xf numFmtId="0" fontId="9" fillId="0" borderId="50" xfId="0" applyFont="1" applyBorder="1" applyAlignment="1">
      <alignment horizontal="left" vertical="center" wrapText="1"/>
    </xf>
    <xf numFmtId="0" fontId="9" fillId="0" borderId="36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0" fontId="11" fillId="0" borderId="6" xfId="0" applyFont="1" applyFill="1" applyBorder="1" applyAlignment="1">
      <alignment horizontal="center" vertical="center" wrapText="1"/>
    </xf>
    <xf numFmtId="0" fontId="11" fillId="0" borderId="59" xfId="0" applyFont="1" applyFill="1" applyBorder="1" applyAlignment="1">
      <alignment horizontal="center" vertical="center" wrapText="1"/>
    </xf>
    <xf numFmtId="0" fontId="11" fillId="0" borderId="60" xfId="0" applyFont="1" applyFill="1" applyBorder="1" applyAlignment="1">
      <alignment horizontal="center" vertical="center" wrapText="1"/>
    </xf>
    <xf numFmtId="0" fontId="11" fillId="0" borderId="61" xfId="0" applyFont="1" applyBorder="1" applyAlignment="1">
      <alignment horizontal="center" vertical="center" wrapText="1"/>
    </xf>
  </cellXfs>
  <cellStyles count="11">
    <cellStyle name="Відсотковий" xfId="9" builtinId="5"/>
    <cellStyle name="Гиперссылка" xfId="1" xr:uid="{77409466-8995-48C2-BE53-4BA58A0EA126}"/>
    <cellStyle name="Звичайний" xfId="0" builtinId="0"/>
    <cellStyle name="Обычный_Nastya_Otkrit" xfId="2" xr:uid="{AD89C530-7647-4E4D-814D-29A0AEB69302}"/>
    <cellStyle name="Обычный_Відкр_1" xfId="3" xr:uid="{A0AB08AB-CAB6-443C-9F35-0353841E86AF}"/>
    <cellStyle name="Обычный_Відкр_2" xfId="4" xr:uid="{CC22178D-EE3F-44E1-ADD5-EC721EA86BD0}"/>
    <cellStyle name="Обычный_З_2_28.10" xfId="5" xr:uid="{2EB9F8F2-4847-4B31-A3D5-A25553AE6037}"/>
    <cellStyle name="Обычный_Лист2" xfId="6" xr:uid="{11ECE2C1-5833-4E97-90F1-13B3CD2E7FCA}"/>
    <cellStyle name="Обычный_Лист5" xfId="7" xr:uid="{5E73B412-DA30-4D7C-AE66-BA0E8E7DDBB7}"/>
    <cellStyle name="Открывавшаяся гиперссылка" xfId="8" xr:uid="{5EA0B7E0-BA71-4F9E-B6B5-11E1F43D25D6}"/>
    <cellStyle name="Процентный 2" xfId="10" xr:uid="{C7060B48-58B8-4FDD-B7A7-08F60CC4F796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/>
              <a:t>Динаміка індексів українських акцій та доходності публічних фондів за місяць</a:t>
            </a:r>
          </a:p>
        </c:rich>
      </c:tx>
      <c:layout>
        <c:manualLayout>
          <c:xMode val="edge"/>
          <c:yMode val="edge"/>
          <c:x val="0.24872569492645896"/>
          <c:y val="1.408497441682411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3334371484989342E-2"/>
          <c:y val="0.25071254461946929"/>
          <c:w val="0.95045695105918337"/>
          <c:h val="0.425366227388088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'інд+дох'!$B$2</c:f>
              <c:strCache>
                <c:ptCount val="1"/>
                <c:pt idx="0">
                  <c:v>Індекс ПФТС</c:v>
                </c:pt>
              </c:strCache>
            </c:strRef>
          </c:tx>
          <c:spPr>
            <a:solidFill>
              <a:srgbClr val="99CCFF"/>
            </a:solidFill>
            <a:ln w="25400">
              <a:noFill/>
            </a:ln>
          </c:spPr>
          <c:invertIfNegative val="0"/>
          <c:dLbls>
            <c:dLbl>
              <c:idx val="2"/>
              <c:layout>
                <c:manualLayout>
                  <c:x val="-1.1367272236136872E-3"/>
                  <c:y val="2.6776754895330601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1" i="0" u="none" strike="noStrike" baseline="0">
                      <a:solidFill>
                        <a:srgbClr val="3366FF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DF4-4ECC-9217-034E4FE5247A}"/>
                </c:ext>
              </c:extLst>
            </c:dLbl>
            <c:dLbl>
              <c:idx val="3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5DF4-4ECC-9217-034E4FE5247A}"/>
                </c:ext>
              </c:extLst>
            </c:dLbl>
            <c:dLbl>
              <c:idx val="4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1" i="0" u="none" strike="noStrike" baseline="0">
                      <a:solidFill>
                        <a:srgbClr val="0000FF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5DF4-4ECC-9217-034E4FE5247A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75" b="1" i="0" u="none" strike="noStrike" baseline="0">
                    <a:solidFill>
                      <a:srgbClr val="3366FF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'інд+дох'!$A$3:$A$5</c:f>
              <c:strCache>
                <c:ptCount val="3"/>
                <c:pt idx="0">
                  <c:v>серпень</c:v>
                </c:pt>
                <c:pt idx="1">
                  <c:v>вересень</c:v>
                </c:pt>
                <c:pt idx="2">
                  <c:v>з початку 2025 року</c:v>
                </c:pt>
              </c:strCache>
            </c:strRef>
          </c:cat>
          <c:val>
            <c:numRef>
              <c:f>'інд+дох'!$B$3:$B$5</c:f>
              <c:numCache>
                <c:formatCode>0.00%</c:formatCode>
                <c:ptCount val="3"/>
                <c:pt idx="0">
                  <c:v>-2.0879138635885308E-3</c:v>
                </c:pt>
                <c:pt idx="1">
                  <c:v>0</c:v>
                </c:pt>
                <c:pt idx="2">
                  <c:v>-7.8664661859930929E-2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DF4-4ECC-9217-034E4FE5247A}"/>
            </c:ext>
          </c:extLst>
        </c:ser>
        <c:ser>
          <c:idx val="1"/>
          <c:order val="1"/>
          <c:tx>
            <c:strRef>
              <c:f>'інд+дох'!$C$2</c:f>
              <c:strCache>
                <c:ptCount val="1"/>
                <c:pt idx="0">
                  <c:v>Перспектива</c:v>
                </c:pt>
              </c:strCache>
            </c:strRef>
          </c:tx>
          <c:spPr>
            <a:solidFill>
              <a:srgbClr val="CCFFCC"/>
            </a:solidFill>
            <a:ln w="25400">
              <a:noFill/>
            </a:ln>
          </c:spPr>
          <c:invertIfNegative val="0"/>
          <c:dLbls>
            <c:dLbl>
              <c:idx val="2"/>
              <c:layout>
                <c:manualLayout>
                  <c:x val="8.8393688237337065E-3"/>
                  <c:y val="1.4511753312091535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1" i="0" u="none" strike="noStrike" baseline="0">
                      <a:solidFill>
                        <a:srgbClr val="008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DF4-4ECC-9217-034E4FE5247A}"/>
                </c:ext>
              </c:extLst>
            </c:dLbl>
            <c:dLbl>
              <c:idx val="3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5DF4-4ECC-9217-034E4FE5247A}"/>
                </c:ext>
              </c:extLst>
            </c:dLbl>
            <c:dLbl>
              <c:idx val="4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1" i="0" u="none" strike="noStrike" baseline="0">
                      <a:solidFill>
                        <a:srgbClr val="008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5DF4-4ECC-9217-034E4FE5247A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75" b="1" i="0" u="none" strike="noStrike" baseline="0">
                    <a:solidFill>
                      <a:srgbClr val="008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'інд+дох'!$A$3:$A$5</c:f>
              <c:strCache>
                <c:ptCount val="3"/>
                <c:pt idx="0">
                  <c:v>серпень</c:v>
                </c:pt>
                <c:pt idx="1">
                  <c:v>вересень</c:v>
                </c:pt>
                <c:pt idx="2">
                  <c:v>з початку 2025 року</c:v>
                </c:pt>
              </c:strCache>
            </c:strRef>
          </c:cat>
          <c:val>
            <c:numRef>
              <c:f>'інд+дох'!$C$3:$C$5</c:f>
              <c:numCache>
                <c:formatCode>0.00%</c:formatCode>
                <c:ptCount val="3"/>
                <c:pt idx="0">
                  <c:v>1.7043832612432475E-2</c:v>
                </c:pt>
                <c:pt idx="1">
                  <c:v>1.1723781669873645E-2</c:v>
                </c:pt>
                <c:pt idx="2">
                  <c:v>7.9916012001035597E-2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DF4-4ECC-9217-034E4FE5247A}"/>
            </c:ext>
          </c:extLst>
        </c:ser>
        <c:ser>
          <c:idx val="2"/>
          <c:order val="2"/>
          <c:tx>
            <c:strRef>
              <c:f>'інд+дох'!$D$2</c:f>
              <c:strCache>
                <c:ptCount val="1"/>
                <c:pt idx="0">
                  <c:v>Відкриті ІСІ</c:v>
                </c:pt>
              </c:strCache>
            </c:strRef>
          </c:tx>
          <c:spPr>
            <a:solidFill>
              <a:srgbClr val="CC99FF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1.0697798948242354E-3"/>
                  <c:y val="-1.7718150791933951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1" i="0" u="none" strike="noStrike" baseline="0">
                      <a:solidFill>
                        <a:srgbClr val="80008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DF4-4ECC-9217-034E4FE5247A}"/>
                </c:ext>
              </c:extLst>
            </c:dLbl>
            <c:dLbl>
              <c:idx val="1"/>
              <c:layout>
                <c:manualLayout>
                  <c:x val="2.2500751171858902E-3"/>
                  <c:y val="-3.2615534389280332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1" i="0" u="none" strike="noStrike" baseline="0">
                      <a:solidFill>
                        <a:srgbClr val="80008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DF4-4ECC-9217-034E4FE5247A}"/>
                </c:ext>
              </c:extLst>
            </c:dLbl>
            <c:dLbl>
              <c:idx val="2"/>
              <c:layout>
                <c:manualLayout>
                  <c:x val="1.0464238885511401E-3"/>
                  <c:y val="-1.4419496623637812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1" i="0" u="none" strike="noStrike" baseline="0">
                      <a:solidFill>
                        <a:srgbClr val="80008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DF4-4ECC-9217-034E4FE5247A}"/>
                </c:ext>
              </c:extLst>
            </c:dLbl>
            <c:dLbl>
              <c:idx val="3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5DF4-4ECC-9217-034E4FE5247A}"/>
                </c:ext>
              </c:extLst>
            </c:dLbl>
            <c:dLbl>
              <c:idx val="4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1" i="0" u="none" strike="noStrike" baseline="0">
                      <a:solidFill>
                        <a:srgbClr val="80008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5DF4-4ECC-9217-034E4FE5247A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75" b="1" i="0" u="none" strike="noStrike" baseline="0">
                    <a:solidFill>
                      <a:srgbClr val="80008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'інд+дох'!$A$3:$A$5</c:f>
              <c:strCache>
                <c:ptCount val="3"/>
                <c:pt idx="0">
                  <c:v>серпень</c:v>
                </c:pt>
                <c:pt idx="1">
                  <c:v>вересень</c:v>
                </c:pt>
                <c:pt idx="2">
                  <c:v>з початку 2025 року</c:v>
                </c:pt>
              </c:strCache>
            </c:strRef>
          </c:cat>
          <c:val>
            <c:numRef>
              <c:f>'інд+дох'!$D$3:$D$5</c:f>
              <c:numCache>
                <c:formatCode>0.00%</c:formatCode>
                <c:ptCount val="3"/>
                <c:pt idx="0">
                  <c:v>-1.1670146768855065E-3</c:v>
                </c:pt>
                <c:pt idx="1">
                  <c:v>1.2649525690483675E-2</c:v>
                </c:pt>
                <c:pt idx="2">
                  <c:v>0.2629444608795003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5DF4-4ECC-9217-034E4FE5247A}"/>
            </c:ext>
          </c:extLst>
        </c:ser>
        <c:ser>
          <c:idx val="3"/>
          <c:order val="3"/>
          <c:tx>
            <c:strRef>
              <c:f>'інд+дох'!$E$2</c:f>
              <c:strCache>
                <c:ptCount val="1"/>
                <c:pt idx="0">
                  <c:v>Інтервальні ІСІ</c:v>
                </c:pt>
              </c:strCache>
            </c:strRef>
          </c:tx>
          <c:spPr>
            <a:solidFill>
              <a:srgbClr val="969696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2.8660902108803565E-3"/>
                  <c:y val="-1.5327025456751686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1" i="0" u="none" strike="noStrike" baseline="0">
                      <a:solidFill>
                        <a:srgbClr val="80808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DF4-4ECC-9217-034E4FE5247A}"/>
                </c:ext>
              </c:extLst>
            </c:dLbl>
            <c:dLbl>
              <c:idx val="1"/>
              <c:layout>
                <c:manualLayout>
                  <c:x val="2.2963144623396881E-3"/>
                  <c:y val="-6.8760408066571577E-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1" i="0" u="none" strike="noStrike" baseline="0">
                      <a:solidFill>
                        <a:srgbClr val="80808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DF4-4ECC-9217-034E4FE5247A}"/>
                </c:ext>
              </c:extLst>
            </c:dLbl>
            <c:dLbl>
              <c:idx val="3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0-5DF4-4ECC-9217-034E4FE5247A}"/>
                </c:ext>
              </c:extLst>
            </c:dLbl>
            <c:dLbl>
              <c:idx val="4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1" i="0" u="none" strike="noStrike" baseline="0">
                      <a:solidFill>
                        <a:srgbClr val="80808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F-5DF4-4ECC-9217-034E4FE5247A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50" b="1" i="0" u="none" strike="noStrike" baseline="0">
                    <a:solidFill>
                      <a:srgbClr val="80808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'інд+дох'!$A$3:$A$5</c:f>
              <c:strCache>
                <c:ptCount val="3"/>
                <c:pt idx="0">
                  <c:v>серпень</c:v>
                </c:pt>
                <c:pt idx="1">
                  <c:v>вересень</c:v>
                </c:pt>
                <c:pt idx="2">
                  <c:v>з початку 2025 року</c:v>
                </c:pt>
              </c:strCache>
            </c:strRef>
          </c:cat>
          <c:val>
            <c:numRef>
              <c:f>'інд+дох'!$E$3:$E$5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5DF4-4ECC-9217-034E4FE5247A}"/>
            </c:ext>
          </c:extLst>
        </c:ser>
        <c:ser>
          <c:idx val="4"/>
          <c:order val="4"/>
          <c:tx>
            <c:strRef>
              <c:f>'інд+дох'!$F$2</c:f>
              <c:strCache>
                <c:ptCount val="1"/>
                <c:pt idx="0">
                  <c:v>Закриті ІСІ</c:v>
                </c:pt>
              </c:strCache>
            </c:strRef>
          </c:tx>
          <c:spPr>
            <a:solidFill>
              <a:srgbClr val="000080"/>
            </a:solidFill>
            <a:ln w="25400">
              <a:noFill/>
            </a:ln>
          </c:spPr>
          <c:invertIfNegative val="0"/>
          <c:dLbls>
            <c:dLbl>
              <c:idx val="1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1" i="0" u="none" strike="noStrike" baseline="0">
                      <a:solidFill>
                        <a:srgbClr val="00008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5-5DF4-4ECC-9217-034E4FE5247A}"/>
                </c:ext>
              </c:extLst>
            </c:dLbl>
            <c:dLbl>
              <c:idx val="3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4-5DF4-4ECC-9217-034E4FE5247A}"/>
                </c:ext>
              </c:extLst>
            </c:dLbl>
            <c:dLbl>
              <c:idx val="4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8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3-5DF4-4ECC-9217-034E4FE5247A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75" b="1" i="0" u="none" strike="noStrike" baseline="0">
                    <a:solidFill>
                      <a:srgbClr val="00008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'інд+дох'!$A$3:$A$5</c:f>
              <c:strCache>
                <c:ptCount val="3"/>
                <c:pt idx="0">
                  <c:v>серпень</c:v>
                </c:pt>
                <c:pt idx="1">
                  <c:v>вересень</c:v>
                </c:pt>
                <c:pt idx="2">
                  <c:v>з початку 2025 року</c:v>
                </c:pt>
              </c:strCache>
            </c:strRef>
          </c:cat>
          <c:val>
            <c:numRef>
              <c:f>'інд+дох'!$F$3:$F$5</c:f>
              <c:numCache>
                <c:formatCode>0.00%</c:formatCode>
                <c:ptCount val="3"/>
                <c:pt idx="0">
                  <c:v>-7.2415043659258549E-3</c:v>
                </c:pt>
                <c:pt idx="1">
                  <c:v>3.2657495773378509E-2</c:v>
                </c:pt>
                <c:pt idx="2">
                  <c:v>8.3509741406445723E-2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5DF4-4ECC-9217-034E4FE5247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0"/>
        <c:overlap val="-10"/>
        <c:axId val="1126024783"/>
        <c:axId val="1"/>
      </c:barChart>
      <c:catAx>
        <c:axId val="1126024783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uk-UA"/>
          </a:p>
        </c:txPr>
        <c:crossAx val="1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1"/>
        <c:scaling>
          <c:orientation val="minMax"/>
          <c:max val="0.3"/>
          <c:min val="-0.08"/>
        </c:scaling>
        <c:delete val="0"/>
        <c:axPos val="l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uk-UA"/>
          </a:p>
        </c:txPr>
        <c:crossAx val="1126024783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9.145583971522718E-2"/>
          <c:y val="0.89298737802664896"/>
          <c:w val="0.64275506042851249"/>
          <c:h val="6.1973887434026112E-2"/>
        </c:manualLayout>
      </c:layout>
      <c:overlay val="0"/>
      <c:spPr>
        <a:solidFill>
          <a:srgbClr val="FFFFFF"/>
        </a:solidFill>
        <a:ln w="3175">
          <a:solidFill>
            <a:srgbClr val="FFFFCC"/>
          </a:solidFill>
          <a:prstDash val="solid"/>
        </a:ln>
      </c:spPr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uk-UA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/>
              <a:t>Динаміка українських та світових індексів акцій
за місяць</a:t>
            </a:r>
          </a:p>
        </c:rich>
      </c:tx>
      <c:layout>
        <c:manualLayout>
          <c:xMode val="edge"/>
          <c:yMode val="edge"/>
          <c:x val="0.17314454512924793"/>
          <c:y val="1.096527969293647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4143457030160107"/>
          <c:y val="0.14912780382393606"/>
          <c:w val="0.62461490112046458"/>
          <c:h val="0.6579167815761884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'інд+дох'!$B$31</c:f>
              <c:strCache>
                <c:ptCount val="1"/>
                <c:pt idx="0">
                  <c:v>Зміна за місяць</c:v>
                </c:pt>
              </c:strCache>
            </c:strRef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dLbl>
              <c:idx val="0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100" b="1" i="0" u="none" strike="noStrike" baseline="0">
                      <a:solidFill>
                        <a:srgbClr val="333333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1B5E-40AF-81A7-6BF189ABA2AE}"/>
                </c:ext>
              </c:extLst>
            </c:dLbl>
            <c:dLbl>
              <c:idx val="1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100" b="1" i="0" u="none" strike="noStrike" baseline="0">
                      <a:solidFill>
                        <a:srgbClr val="333333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1B5E-40AF-81A7-6BF189ABA2AE}"/>
                </c:ext>
              </c:extLst>
            </c:dLbl>
            <c:dLbl>
              <c:idx val="2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100" b="1" i="0" u="none" strike="noStrike" baseline="0">
                      <a:solidFill>
                        <a:srgbClr val="333333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1B5E-40AF-81A7-6BF189ABA2AE}"/>
                </c:ext>
              </c:extLst>
            </c:dLbl>
            <c:dLbl>
              <c:idx val="3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100" b="1" i="0" u="none" strike="noStrike" baseline="0">
                      <a:solidFill>
                        <a:srgbClr val="333333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1B5E-40AF-81A7-6BF189ABA2AE}"/>
                </c:ext>
              </c:extLst>
            </c:dLbl>
            <c:dLbl>
              <c:idx val="4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100" b="1" i="0" u="none" strike="noStrike" baseline="0">
                      <a:solidFill>
                        <a:srgbClr val="333333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1B5E-40AF-81A7-6BF189ABA2AE}"/>
                </c:ext>
              </c:extLst>
            </c:dLbl>
            <c:dLbl>
              <c:idx val="5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100" b="1" i="0" u="none" strike="noStrike" baseline="0">
                      <a:solidFill>
                        <a:srgbClr val="333333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1B5E-40AF-81A7-6BF189ABA2AE}"/>
                </c:ext>
              </c:extLst>
            </c:dLbl>
            <c:dLbl>
              <c:idx val="6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100" b="1" i="0" u="none" strike="noStrike" baseline="0">
                      <a:solidFill>
                        <a:srgbClr val="333333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1B5E-40AF-81A7-6BF189ABA2AE}"/>
                </c:ext>
              </c:extLst>
            </c:dLbl>
            <c:dLbl>
              <c:idx val="7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100" b="1" i="0" u="none" strike="noStrike" baseline="0">
                      <a:solidFill>
                        <a:srgbClr val="333333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1B5E-40AF-81A7-6BF189ABA2AE}"/>
                </c:ext>
              </c:extLst>
            </c:dLbl>
            <c:dLbl>
              <c:idx val="8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100" b="1" i="0" u="none" strike="noStrike" baseline="0">
                      <a:solidFill>
                        <a:srgbClr val="333333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1B5E-40AF-81A7-6BF189ABA2AE}"/>
                </c:ext>
              </c:extLst>
            </c:dLbl>
            <c:dLbl>
              <c:idx val="9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100" b="1" i="0" u="none" strike="noStrike" baseline="0">
                      <a:solidFill>
                        <a:srgbClr val="333333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1B5E-40AF-81A7-6BF189ABA2AE}"/>
                </c:ext>
              </c:extLst>
            </c:dLbl>
            <c:dLbl>
              <c:idx val="10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100" b="1" i="0" u="none" strike="noStrike" baseline="0">
                      <a:solidFill>
                        <a:srgbClr val="333333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1B5E-40AF-81A7-6BF189ABA2AE}"/>
                </c:ext>
              </c:extLst>
            </c:dLbl>
            <c:dLbl>
              <c:idx val="11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100" b="1" i="0" u="none" strike="noStrike" baseline="0">
                      <a:solidFill>
                        <a:srgbClr val="333333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1B5E-40AF-81A7-6BF189ABA2AE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 algn="l">
                  <a:defRPr sz="1100" b="1" i="0" u="none" strike="noStrike" baseline="0">
                    <a:solidFill>
                      <a:srgbClr val="333333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'інд+дох'!$A$32:$A$42</c:f>
              <c:strCache>
                <c:ptCount val="11"/>
                <c:pt idx="0">
                  <c:v>DAX (ФРН)</c:v>
                </c:pt>
                <c:pt idx="1">
                  <c:v>Індекс Перспектива</c:v>
                </c:pt>
                <c:pt idx="2">
                  <c:v>SSE COMPOSITE (Китай)</c:v>
                </c:pt>
                <c:pt idx="3">
                  <c:v>Індекс УБ</c:v>
                </c:pt>
                <c:pt idx="4">
                  <c:v>WIG20 (Польща)</c:v>
                </c:pt>
                <c:pt idx="5">
                  <c:v>FTSE 100  (Великобританія)</c:v>
                </c:pt>
                <c:pt idx="6">
                  <c:v>DJI (США)</c:v>
                </c:pt>
                <c:pt idx="7">
                  <c:v>CAC 40 (Франція)</c:v>
                </c:pt>
                <c:pt idx="8">
                  <c:v>S&amp;P 500 (США)</c:v>
                </c:pt>
                <c:pt idx="9">
                  <c:v>NIKKEI 225 (Японія)</c:v>
                </c:pt>
                <c:pt idx="10">
                  <c:v>HANG SENG (Гонг-Конг)</c:v>
                </c:pt>
              </c:strCache>
            </c:strRef>
          </c:cat>
          <c:val>
            <c:numRef>
              <c:f>'інд+дох'!$B$32:$B$42</c:f>
              <c:numCache>
                <c:formatCode>0.00%</c:formatCode>
                <c:ptCount val="11"/>
                <c:pt idx="0">
                  <c:v>-8.9908004322603041E-4</c:v>
                </c:pt>
                <c:pt idx="1">
                  <c:v>0</c:v>
                </c:pt>
                <c:pt idx="2">
                  <c:v>6.4412780947296078E-3</c:v>
                </c:pt>
                <c:pt idx="3">
                  <c:v>1.1723781669873645E-2</c:v>
                </c:pt>
                <c:pt idx="4">
                  <c:v>1.1958793883511731E-2</c:v>
                </c:pt>
                <c:pt idx="5">
                  <c:v>1.7751601660545901E-2</c:v>
                </c:pt>
                <c:pt idx="6">
                  <c:v>1.8728998737070013E-2</c:v>
                </c:pt>
                <c:pt idx="7">
                  <c:v>2.4927634055478487E-2</c:v>
                </c:pt>
                <c:pt idx="8">
                  <c:v>3.5323655704259549E-2</c:v>
                </c:pt>
                <c:pt idx="9">
                  <c:v>5.1831444337776977E-2</c:v>
                </c:pt>
                <c:pt idx="10">
                  <c:v>7.0897477511821405E-2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1B5E-40AF-81A7-6BF189ABA2AE}"/>
            </c:ext>
          </c:extLst>
        </c:ser>
        <c:ser>
          <c:idx val="1"/>
          <c:order val="1"/>
          <c:tx>
            <c:strRef>
              <c:f>'інд+дох'!$C$31</c:f>
              <c:strCache>
                <c:ptCount val="1"/>
                <c:pt idx="0">
                  <c:v>Зміна з початку року</c:v>
                </c:pt>
              </c:strCache>
            </c:strRef>
          </c:tx>
          <c:spPr>
            <a:solidFill>
              <a:srgbClr val="008080"/>
            </a:solidFill>
            <a:ln w="25400">
              <a:noFill/>
            </a:ln>
          </c:spPr>
          <c:invertIfNegative val="0"/>
          <c:dLbls>
            <c:delete val="1"/>
          </c:dLbls>
          <c:cat>
            <c:strRef>
              <c:f>'інд+дох'!$A$32:$A$42</c:f>
              <c:strCache>
                <c:ptCount val="11"/>
                <c:pt idx="0">
                  <c:v>DAX (ФРН)</c:v>
                </c:pt>
                <c:pt idx="1">
                  <c:v>Індекс Перспектива</c:v>
                </c:pt>
                <c:pt idx="2">
                  <c:v>SSE COMPOSITE (Китай)</c:v>
                </c:pt>
                <c:pt idx="3">
                  <c:v>Індекс УБ</c:v>
                </c:pt>
                <c:pt idx="4">
                  <c:v>WIG20 (Польща)</c:v>
                </c:pt>
                <c:pt idx="5">
                  <c:v>FTSE 100  (Великобританія)</c:v>
                </c:pt>
                <c:pt idx="6">
                  <c:v>DJI (США)</c:v>
                </c:pt>
                <c:pt idx="7">
                  <c:v>CAC 40 (Франція)</c:v>
                </c:pt>
                <c:pt idx="8">
                  <c:v>S&amp;P 500 (США)</c:v>
                </c:pt>
                <c:pt idx="9">
                  <c:v>NIKKEI 225 (Японія)</c:v>
                </c:pt>
                <c:pt idx="10">
                  <c:v>HANG SENG (Гонг-Конг)</c:v>
                </c:pt>
              </c:strCache>
            </c:strRef>
          </c:cat>
          <c:val>
            <c:numRef>
              <c:f>'інд+дох'!$C$32:$C$42</c:f>
              <c:numCache>
                <c:formatCode>0.00%</c:formatCode>
                <c:ptCount val="11"/>
                <c:pt idx="0">
                  <c:v>0.19948526154319079</c:v>
                </c:pt>
                <c:pt idx="1">
                  <c:v>-7.8664661859930929E-2</c:v>
                </c:pt>
                <c:pt idx="2">
                  <c:v>0.15843019786619572</c:v>
                </c:pt>
                <c:pt idx="3">
                  <c:v>7.9916012001035597E-2</c:v>
                </c:pt>
                <c:pt idx="4">
                  <c:v>0.28976145181819413</c:v>
                </c:pt>
                <c:pt idx="5">
                  <c:v>0.14406057981015574</c:v>
                </c:pt>
                <c:pt idx="6">
                  <c:v>9.0580342053515173E-2</c:v>
                </c:pt>
                <c:pt idx="7">
                  <c:v>6.9803298856212281E-2</c:v>
                </c:pt>
                <c:pt idx="8">
                  <c:v>0.13717795917118214</c:v>
                </c:pt>
                <c:pt idx="9">
                  <c:v>0.1262852009322577</c:v>
                </c:pt>
                <c:pt idx="10">
                  <c:v>0.33876505175735727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1B5E-40AF-81A7-6BF189ABA2A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0"/>
        <c:axId val="1126007503"/>
        <c:axId val="1"/>
      </c:barChart>
      <c:catAx>
        <c:axId val="1126007503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333333"/>
                </a:solidFill>
                <a:latin typeface="Arial Cyr"/>
                <a:ea typeface="Arial Cyr"/>
                <a:cs typeface="Arial Cyr"/>
              </a:defRPr>
            </a:pPr>
            <a:endParaRPr lang="uk-UA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35"/>
          <c:min val="-0.1"/>
        </c:scaling>
        <c:delete val="0"/>
        <c:axPos val="b"/>
        <c:numFmt formatCode="0%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333333"/>
                </a:solidFill>
                <a:latin typeface="Arial Cyr"/>
                <a:ea typeface="Arial Cyr"/>
                <a:cs typeface="Arial Cyr"/>
              </a:defRPr>
            </a:pPr>
            <a:endParaRPr lang="uk-UA"/>
          </a:p>
        </c:txPr>
        <c:crossAx val="1126007503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.14887194534477394"/>
          <c:y val="0.89915293482079095"/>
          <c:w val="0.57768787487048145"/>
          <c:h val="5.2633342526095077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uk-UA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uk-UA"/>
              <a:t>Частки фондів у сукупній ВЧА відкритих ІСІ</a:t>
            </a:r>
          </a:p>
        </c:rich>
      </c:tx>
      <c:layout>
        <c:manualLayout>
          <c:xMode val="edge"/>
          <c:yMode val="edge"/>
          <c:x val="0.24799696614775629"/>
          <c:y val="7.2370845973380726E-2"/>
        </c:manualLayout>
      </c:layout>
      <c:overlay val="0"/>
      <c:spPr>
        <a:noFill/>
        <a:ln w="25400">
          <a:noFill/>
        </a:ln>
      </c:spPr>
    </c:title>
    <c:autoTitleDeleted val="0"/>
    <c:view3D>
      <c:rotX val="35"/>
      <c:hPercent val="50"/>
      <c:rotY val="26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5389837331355495"/>
          <c:y val="0.32018616703374503"/>
          <c:w val="0.34049313190016267"/>
          <c:h val="0.3530820061125544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25400">
              <a:noFill/>
            </a:ln>
          </c:spPr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10C-4F63-A38D-49DFC69891B7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B10C-4F63-A38D-49DFC69891B7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2-B10C-4F63-A38D-49DFC69891B7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B10C-4F63-A38D-49DFC69891B7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4-B10C-4F63-A38D-49DFC69891B7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B10C-4F63-A38D-49DFC69891B7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6-B10C-4F63-A38D-49DFC69891B7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B10C-4F63-A38D-49DFC69891B7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8-B10C-4F63-A38D-49DFC69891B7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B10C-4F63-A38D-49DFC69891B7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A-B10C-4F63-A38D-49DFC69891B7}"/>
              </c:ext>
            </c:extLst>
          </c:dPt>
          <c:dLbls>
            <c:dLbl>
              <c:idx val="0"/>
              <c:layout>
                <c:manualLayout>
                  <c:xMode val="edge"/>
                  <c:yMode val="edge"/>
                  <c:x val="0.27078587655052311"/>
                  <c:y val="0.2609736566918881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10C-4F63-A38D-49DFC69891B7}"/>
                </c:ext>
              </c:extLst>
            </c:dLbl>
            <c:dLbl>
              <c:idx val="1"/>
              <c:layout>
                <c:manualLayout>
                  <c:xMode val="edge"/>
                  <c:yMode val="edge"/>
                  <c:x val="0.46382135290337123"/>
                  <c:y val="0.1557069716396979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10C-4F63-A38D-49DFC69891B7}"/>
                </c:ext>
              </c:extLst>
            </c:dLbl>
            <c:dLbl>
              <c:idx val="2"/>
              <c:layout>
                <c:manualLayout>
                  <c:xMode val="edge"/>
                  <c:yMode val="edge"/>
                  <c:x val="0.73862880187791202"/>
                  <c:y val="0.4824723064892048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10C-4F63-A38D-49DFC69891B7}"/>
                </c:ext>
              </c:extLst>
            </c:dLbl>
            <c:dLbl>
              <c:idx val="3"/>
              <c:layout>
                <c:manualLayout>
                  <c:xMode val="edge"/>
                  <c:yMode val="edge"/>
                  <c:x val="0.7279046087471982"/>
                  <c:y val="0.63817927812890285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10C-4F63-A38D-49DFC69891B7}"/>
                </c:ext>
              </c:extLst>
            </c:dLbl>
            <c:dLbl>
              <c:idx val="4"/>
              <c:layout>
                <c:manualLayout>
                  <c:xMode val="edge"/>
                  <c:yMode val="edge"/>
                  <c:x val="0.61798162915738186"/>
                  <c:y val="0.82678208884741011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10C-4F63-A38D-49DFC69891B7}"/>
                </c:ext>
              </c:extLst>
            </c:dLbl>
            <c:dLbl>
              <c:idx val="5"/>
              <c:layout>
                <c:manualLayout>
                  <c:xMode val="edge"/>
                  <c:yMode val="edge"/>
                  <c:x val="0.43030824936989065"/>
                  <c:y val="0.83336125666317207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10C-4F63-A38D-49DFC69891B7}"/>
                </c:ext>
              </c:extLst>
            </c:dLbl>
            <c:dLbl>
              <c:idx val="6"/>
              <c:layout>
                <c:manualLayout>
                  <c:xMode val="edge"/>
                  <c:yMode val="edge"/>
                  <c:x val="0.24263486958239941"/>
                  <c:y val="0.82678208884741011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10C-4F63-A38D-49DFC69891B7}"/>
                </c:ext>
              </c:extLst>
            </c:dLbl>
            <c:dLbl>
              <c:idx val="7"/>
              <c:layout>
                <c:manualLayout>
                  <c:xMode val="edge"/>
                  <c:yMode val="edge"/>
                  <c:x val="0.12332822100320853"/>
                  <c:y val="0.7302876275495692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10C-4F63-A38D-49DFC69891B7}"/>
                </c:ext>
              </c:extLst>
            </c:dLbl>
            <c:dLbl>
              <c:idx val="8"/>
              <c:layout>
                <c:manualLayout>
                  <c:xMode val="edge"/>
                  <c:yMode val="edge"/>
                  <c:x val="0.1903544280701697"/>
                  <c:y val="0.61844177468161721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10C-4F63-A38D-49DFC69891B7}"/>
                </c:ext>
              </c:extLst>
            </c:dLbl>
            <c:dLbl>
              <c:idx val="9"/>
              <c:layout>
                <c:manualLayout>
                  <c:xMode val="edge"/>
                  <c:yMode val="edge"/>
                  <c:x val="0.11662560029651242"/>
                  <c:y val="0.535105649015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10C-4F63-A38D-49DFC69891B7}"/>
                </c:ext>
              </c:extLst>
            </c:dLbl>
            <c:dLbl>
              <c:idx val="10"/>
              <c:layout>
                <c:manualLayout>
                  <c:xMode val="edge"/>
                  <c:yMode val="edge"/>
                  <c:x val="6.9707255349639605E-2"/>
                  <c:y val="0.35088895017396715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10C-4F63-A38D-49DFC69891B7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В_ВЧА!$B$22:$B$32</c:f>
              <c:strCache>
                <c:ptCount val="11"/>
                <c:pt idx="0">
                  <c:v>Інші</c:v>
                </c:pt>
                <c:pt idx="1">
                  <c:v>ОТП Класичний</c:v>
                </c:pt>
                <c:pt idx="2">
                  <c:v>КІНТО-Класичний</c:v>
                </c:pt>
                <c:pt idx="3">
                  <c:v>УНIВЕР.УА/Михайло Грушевський: Фонд Державних Паперiв</c:v>
                </c:pt>
                <c:pt idx="4">
                  <c:v>КІНТО-Казначейський</c:v>
                </c:pt>
                <c:pt idx="5">
                  <c:v>ОТП Фонд Акцій</c:v>
                </c:pt>
                <c:pt idx="6">
                  <c:v>УНІВЕР.УА/Ярослав Мудрий: Фонд Акцiй</c:v>
                </c:pt>
                <c:pt idx="7">
                  <c:v>Альтус-Депозит</c:v>
                </c:pt>
                <c:pt idx="8">
                  <c:v>ВСІ</c:v>
                </c:pt>
                <c:pt idx="9">
                  <c:v>КІНТО-Еквіті</c:v>
                </c:pt>
                <c:pt idx="10">
                  <c:v>УНIВЕР.УА/Тарас Шевченко: Фонд Заощаджень</c:v>
                </c:pt>
              </c:strCache>
            </c:strRef>
          </c:cat>
          <c:val>
            <c:numRef>
              <c:f>В_ВЧА!$C$22:$C$32</c:f>
              <c:numCache>
                <c:formatCode>#,##0.00</c:formatCode>
                <c:ptCount val="11"/>
                <c:pt idx="0">
                  <c:v>9746768.8600999713</c:v>
                </c:pt>
                <c:pt idx="1">
                  <c:v>93007635.629999995</c:v>
                </c:pt>
                <c:pt idx="2">
                  <c:v>34926517.68</c:v>
                </c:pt>
                <c:pt idx="3">
                  <c:v>20898361.129999999</c:v>
                </c:pt>
                <c:pt idx="4">
                  <c:v>12480312.01</c:v>
                </c:pt>
                <c:pt idx="5">
                  <c:v>11264425.4</c:v>
                </c:pt>
                <c:pt idx="6">
                  <c:v>9862769.5600000005</c:v>
                </c:pt>
                <c:pt idx="7">
                  <c:v>6909922.75</c:v>
                </c:pt>
                <c:pt idx="8">
                  <c:v>3670513.08</c:v>
                </c:pt>
                <c:pt idx="9">
                  <c:v>3235920.68</c:v>
                </c:pt>
                <c:pt idx="10">
                  <c:v>2939014.32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10C-4F63-A38D-49DFC69891B7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B10C-4F63-A38D-49DFC69891B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D-B10C-4F63-A38D-49DFC69891B7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B10C-4F63-A38D-49DFC69891B7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B10C-4F63-A38D-49DFC69891B7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B10C-4F63-A38D-49DFC69891B7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B10C-4F63-A38D-49DFC69891B7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B10C-4F63-A38D-49DFC69891B7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B10C-4F63-A38D-49DFC69891B7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B10C-4F63-A38D-49DFC69891B7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B10C-4F63-A38D-49DFC69891B7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6-B10C-4F63-A38D-49DFC69891B7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В_ВЧА!$B$22:$B$32</c:f>
              <c:strCache>
                <c:ptCount val="11"/>
                <c:pt idx="0">
                  <c:v>Інші</c:v>
                </c:pt>
                <c:pt idx="1">
                  <c:v>ОТП Класичний</c:v>
                </c:pt>
                <c:pt idx="2">
                  <c:v>КІНТО-Класичний</c:v>
                </c:pt>
                <c:pt idx="3">
                  <c:v>УНIВЕР.УА/Михайло Грушевський: Фонд Державних Паперiв</c:v>
                </c:pt>
                <c:pt idx="4">
                  <c:v>КІНТО-Казначейський</c:v>
                </c:pt>
                <c:pt idx="5">
                  <c:v>ОТП Фонд Акцій</c:v>
                </c:pt>
                <c:pt idx="6">
                  <c:v>УНІВЕР.УА/Ярослав Мудрий: Фонд Акцiй</c:v>
                </c:pt>
                <c:pt idx="7">
                  <c:v>Альтус-Депозит</c:v>
                </c:pt>
                <c:pt idx="8">
                  <c:v>ВСІ</c:v>
                </c:pt>
                <c:pt idx="9">
                  <c:v>КІНТО-Еквіті</c:v>
                </c:pt>
                <c:pt idx="10">
                  <c:v>УНIВЕР.УА/Тарас Шевченко: Фонд Заощаджень</c:v>
                </c:pt>
              </c:strCache>
            </c:strRef>
          </c:cat>
          <c:val>
            <c:numRef>
              <c:f>В_ВЧА!$D$22:$D$32</c:f>
              <c:numCache>
                <c:formatCode>0.00%</c:formatCode>
                <c:ptCount val="11"/>
                <c:pt idx="0">
                  <c:v>4.615066556225543E-2</c:v>
                </c:pt>
                <c:pt idx="1">
                  <c:v>0.44038843521443843</c:v>
                </c:pt>
                <c:pt idx="2">
                  <c:v>0.16537603998206937</c:v>
                </c:pt>
                <c:pt idx="3">
                  <c:v>9.8953128893627632E-2</c:v>
                </c:pt>
                <c:pt idx="4">
                  <c:v>5.9093912449689728E-2</c:v>
                </c:pt>
                <c:pt idx="5">
                  <c:v>5.3336724903215081E-2</c:v>
                </c:pt>
                <c:pt idx="6">
                  <c:v>4.6699925484483533E-2</c:v>
                </c:pt>
                <c:pt idx="7">
                  <c:v>3.2718282178797811E-2</c:v>
                </c:pt>
                <c:pt idx="8">
                  <c:v>1.7379772109957128E-2</c:v>
                </c:pt>
                <c:pt idx="9">
                  <c:v>1.5321989803206888E-2</c:v>
                </c:pt>
                <c:pt idx="10">
                  <c:v>1.3916146869990343E-2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B10C-4F63-A38D-49DFC69891B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uk-UA"/>
              <a:t>Динаміка ВЧА відкритих ІСІ за місяць</a:t>
            </a:r>
          </a:p>
        </c:rich>
      </c:tx>
      <c:layout>
        <c:manualLayout>
          <c:xMode val="edge"/>
          <c:yMode val="edge"/>
          <c:x val="0.39305849239151813"/>
          <c:y val="3.901559616170837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0061730955289344E-2"/>
          <c:y val="0.38399560432839297"/>
          <c:w val="0.8949639519068413"/>
          <c:h val="0.3449800081666846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'В_динаміка ВЧА'!$C$55</c:f>
              <c:strCache>
                <c:ptCount val="1"/>
                <c:pt idx="0">
                  <c:v>Зміна ВЧА, тис. грн.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FF"/>
              </a:solidFill>
              <a:prstDash val="solid"/>
            </a:ln>
          </c:spPr>
          <c:invertIfNegative val="0"/>
          <c:dLbls>
            <c:dLbl>
              <c:idx val="0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BB2F-4A18-AE7E-2C5DA7B6FAC2}"/>
                </c:ext>
              </c:extLst>
            </c:dLbl>
            <c:dLbl>
              <c:idx val="1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D-BB2F-4A18-AE7E-2C5DA7B6FAC2}"/>
                </c:ext>
              </c:extLst>
            </c:dLbl>
            <c:dLbl>
              <c:idx val="2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E-BB2F-4A18-AE7E-2C5DA7B6FAC2}"/>
                </c:ext>
              </c:extLst>
            </c:dLbl>
            <c:dLbl>
              <c:idx val="3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C-BB2F-4A18-AE7E-2C5DA7B6FAC2}"/>
                </c:ext>
              </c:extLst>
            </c:dLbl>
            <c:dLbl>
              <c:idx val="4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BB2F-4A18-AE7E-2C5DA7B6FAC2}"/>
                </c:ext>
              </c:extLst>
            </c:dLbl>
            <c:dLbl>
              <c:idx val="5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F-BB2F-4A18-AE7E-2C5DA7B6FAC2}"/>
                </c:ext>
              </c:extLst>
            </c:dLbl>
            <c:dLbl>
              <c:idx val="6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BB2F-4A18-AE7E-2C5DA7B6FAC2}"/>
                </c:ext>
              </c:extLst>
            </c:dLbl>
            <c:dLbl>
              <c:idx val="7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BB2F-4A18-AE7E-2C5DA7B6FAC2}"/>
                </c:ext>
              </c:extLst>
            </c:dLbl>
            <c:dLbl>
              <c:idx val="8"/>
              <c:layout>
                <c:manualLayout>
                  <c:xMode val="edge"/>
                  <c:yMode val="edge"/>
                  <c:x val="0.70523764115632004"/>
                  <c:y val="0.53595108411609926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B2F-4A18-AE7E-2C5DA7B6FAC2}"/>
                </c:ext>
              </c:extLst>
            </c:dLbl>
            <c:dLbl>
              <c:idx val="9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BB2F-4A18-AE7E-2C5DA7B6FAC2}"/>
                </c:ext>
              </c:extLst>
            </c:dLbl>
            <c:dLbl>
              <c:idx val="10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BB2F-4A18-AE7E-2C5DA7B6FAC2}"/>
                </c:ext>
              </c:extLst>
            </c:dLbl>
            <c:dLbl>
              <c:idx val="11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BB2F-4A18-AE7E-2C5DA7B6FAC2}"/>
                </c:ext>
              </c:extLst>
            </c:dLbl>
            <c:dLbl>
              <c:idx val="12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BB2F-4A18-AE7E-2C5DA7B6FAC2}"/>
                </c:ext>
              </c:extLst>
            </c:dLbl>
            <c:dLbl>
              <c:idx val="13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BB2F-4A18-AE7E-2C5DA7B6FAC2}"/>
                </c:ext>
              </c:extLst>
            </c:dLbl>
            <c:dLbl>
              <c:idx val="14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BB2F-4A18-AE7E-2C5DA7B6FAC2}"/>
                </c:ext>
              </c:extLst>
            </c:dLbl>
            <c:dLbl>
              <c:idx val="15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BB2F-4A18-AE7E-2C5DA7B6FAC2}"/>
                </c:ext>
              </c:extLst>
            </c:dLbl>
            <c:dLbl>
              <c:idx val="16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0-BB2F-4A18-AE7E-2C5DA7B6FAC2}"/>
                </c:ext>
              </c:extLst>
            </c:dLbl>
            <c:dLbl>
              <c:idx val="17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1-BB2F-4A18-AE7E-2C5DA7B6FAC2}"/>
                </c:ext>
              </c:extLst>
            </c:dLbl>
            <c:dLbl>
              <c:idx val="18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BB2F-4A18-AE7E-2C5DA7B6FAC2}"/>
                </c:ext>
              </c:extLst>
            </c:dLbl>
            <c:dLbl>
              <c:idx val="19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3-BB2F-4A18-AE7E-2C5DA7B6FAC2}"/>
                </c:ext>
              </c:extLst>
            </c:dLbl>
            <c:dLbl>
              <c:idx val="20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4-BB2F-4A18-AE7E-2C5DA7B6FAC2}"/>
                </c:ext>
              </c:extLst>
            </c:dLbl>
            <c:numFmt formatCode="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 algn="l">
                  <a:defRPr sz="1200" b="1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'В_динаміка ВЧА'!$B$56:$B$66</c:f>
              <c:strCache>
                <c:ptCount val="11"/>
                <c:pt idx="0">
                  <c:v>УНIВЕР.УА/Михайло Грушевський: Фонд Державних Паперiв</c:v>
                </c:pt>
                <c:pt idx="1">
                  <c:v>УНIВЕР.УА/Тарас Шевченко: Фонд Заощаджень</c:v>
                </c:pt>
                <c:pt idx="2">
                  <c:v>КІНТО-Казначейський</c:v>
                </c:pt>
                <c:pt idx="3">
                  <c:v>КІНТО-Класичний</c:v>
                </c:pt>
                <c:pt idx="4">
                  <c:v>Альтус-Збалансований</c:v>
                </c:pt>
                <c:pt idx="5">
                  <c:v>Надбання</c:v>
                </c:pt>
                <c:pt idx="6">
                  <c:v>ТАСК Ресурс</c:v>
                </c:pt>
                <c:pt idx="7">
                  <c:v>Софіївський</c:v>
                </c:pt>
                <c:pt idx="8">
                  <c:v>ОТП Фонд Акцій</c:v>
                </c:pt>
                <c:pt idx="9">
                  <c:v>ОТП Класичний</c:v>
                </c:pt>
                <c:pt idx="10">
                  <c:v>Інші</c:v>
                </c:pt>
              </c:strCache>
            </c:strRef>
          </c:cat>
          <c:val>
            <c:numRef>
              <c:f>'В_динаміка ВЧА'!$C$56:$C$66</c:f>
              <c:numCache>
                <c:formatCode>#,##0.00</c:formatCode>
                <c:ptCount val="11"/>
                <c:pt idx="0">
                  <c:v>2867.6829199999984</c:v>
                </c:pt>
                <c:pt idx="1">
                  <c:v>246.94745999999992</c:v>
                </c:pt>
                <c:pt idx="2">
                  <c:v>543.56178999999906</c:v>
                </c:pt>
                <c:pt idx="3">
                  <c:v>285.45699999999999</c:v>
                </c:pt>
                <c:pt idx="4">
                  <c:v>96.255459999999971</c:v>
                </c:pt>
                <c:pt idx="5">
                  <c:v>4.7406200000001117</c:v>
                </c:pt>
                <c:pt idx="6">
                  <c:v>3.3850100000000092</c:v>
                </c:pt>
                <c:pt idx="7">
                  <c:v>-3.992119999999646</c:v>
                </c:pt>
                <c:pt idx="8">
                  <c:v>301.89443999999952</c:v>
                </c:pt>
                <c:pt idx="9">
                  <c:v>-327.36854000000659</c:v>
                </c:pt>
                <c:pt idx="10">
                  <c:v>246.17550000000028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BB2F-4A18-AE7E-2C5DA7B6FAC2}"/>
            </c:ext>
          </c:extLst>
        </c:ser>
        <c:ser>
          <c:idx val="0"/>
          <c:order val="1"/>
          <c:tx>
            <c:strRef>
              <c:f>'В_динаміка ВЧА'!$E$55</c:f>
              <c:strCache>
                <c:ptCount val="1"/>
                <c:pt idx="0">
                  <c:v>Чистий притік/відтік капіталу, тис. грн.</c:v>
                </c:pt>
              </c:strCache>
            </c:strRef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Mode val="edge"/>
                  <c:yMode val="edge"/>
                  <c:x val="8.5414633923541441E-2"/>
                  <c:y val="0.36140762760319339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B2F-4A18-AE7E-2C5DA7B6FAC2}"/>
                </c:ext>
              </c:extLst>
            </c:dLbl>
            <c:dLbl>
              <c:idx val="1"/>
              <c:layout>
                <c:manualLayout>
                  <c:xMode val="edge"/>
                  <c:yMode val="edge"/>
                  <c:x val="0.16856162269867028"/>
                  <c:y val="0.55648560841173522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BB2F-4A18-AE7E-2C5DA7B6FAC2}"/>
                </c:ext>
              </c:extLst>
            </c:dLbl>
            <c:dLbl>
              <c:idx val="2"/>
              <c:layout>
                <c:manualLayout>
                  <c:xMode val="edge"/>
                  <c:yMode val="edge"/>
                  <c:x val="0.25170861147379908"/>
                  <c:y val="0.60576846672126161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B2F-4A18-AE7E-2C5DA7B6FAC2}"/>
                </c:ext>
              </c:extLst>
            </c:dLbl>
            <c:dLbl>
              <c:idx val="3"/>
              <c:layout>
                <c:manualLayout>
                  <c:xMode val="edge"/>
                  <c:yMode val="edge"/>
                  <c:x val="0.33334383681665286"/>
                  <c:y val="0.57085977541868049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BB2F-4A18-AE7E-2C5DA7B6FAC2}"/>
                </c:ext>
              </c:extLst>
            </c:dLbl>
            <c:dLbl>
              <c:idx val="4"/>
              <c:layout>
                <c:manualLayout>
                  <c:xMode val="edge"/>
                  <c:yMode val="edge"/>
                  <c:x val="0.41649082559178169"/>
                  <c:y val="0.57085977541868049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BB2F-4A18-AE7E-2C5DA7B6FAC2}"/>
                </c:ext>
              </c:extLst>
            </c:dLbl>
            <c:dLbl>
              <c:idx val="5"/>
              <c:layout>
                <c:manualLayout>
                  <c:xMode val="edge"/>
                  <c:yMode val="edge"/>
                  <c:x val="0.49661428750236042"/>
                  <c:y val="0.57085977541868049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BB2F-4A18-AE7E-2C5DA7B6FAC2}"/>
                </c:ext>
              </c:extLst>
            </c:dLbl>
            <c:dLbl>
              <c:idx val="6"/>
              <c:layout>
                <c:manualLayout>
                  <c:xMode val="edge"/>
                  <c:yMode val="edge"/>
                  <c:x val="0.5805171579936268"/>
                  <c:y val="0.56675287055955326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BB2F-4A18-AE7E-2C5DA7B6FAC2}"/>
                </c:ext>
              </c:extLst>
            </c:dLbl>
            <c:dLbl>
              <c:idx val="7"/>
              <c:layout>
                <c:manualLayout>
                  <c:xMode val="edge"/>
                  <c:yMode val="edge"/>
                  <c:x val="0.65988473818806792"/>
                  <c:y val="0.56880632298911682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BB2F-4A18-AE7E-2C5DA7B6FAC2}"/>
                </c:ext>
              </c:extLst>
            </c:dLbl>
            <c:dLbl>
              <c:idx val="8"/>
              <c:layout>
                <c:manualLayout>
                  <c:xMode val="edge"/>
                  <c:yMode val="edge"/>
                  <c:x val="0.73622879151795895"/>
                  <c:y val="0.6488909677420972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BB2F-4A18-AE7E-2C5DA7B6FAC2}"/>
                </c:ext>
              </c:extLst>
            </c:dLbl>
            <c:dLbl>
              <c:idx val="9"/>
              <c:layout>
                <c:manualLayout>
                  <c:xMode val="edge"/>
                  <c:yMode val="edge"/>
                  <c:x val="0.81106108141557487"/>
                  <c:y val="0.72692216006551391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BB2F-4A18-AE7E-2C5DA7B6FAC2}"/>
                </c:ext>
              </c:extLst>
            </c:dLbl>
            <c:dLbl>
              <c:idx val="10"/>
              <c:layout>
                <c:manualLayout>
                  <c:xMode val="edge"/>
                  <c:yMode val="edge"/>
                  <c:x val="0.9032786507843541"/>
                  <c:y val="0.52363036953871767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BB2F-4A18-AE7E-2C5DA7B6FAC2}"/>
                </c:ext>
              </c:extLst>
            </c:dLbl>
            <c:dLbl>
              <c:idx val="11"/>
              <c:layout>
                <c:manualLayout>
                  <c:xMode val="edge"/>
                  <c:yMode val="edge"/>
                  <c:x val="0.5782495128452142"/>
                  <c:y val="0.35524727031450259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B2F-4A18-AE7E-2C5DA7B6FAC2}"/>
                </c:ext>
              </c:extLst>
            </c:dLbl>
            <c:dLbl>
              <c:idx val="12"/>
              <c:layout>
                <c:manualLayout>
                  <c:xMode val="edge"/>
                  <c:yMode val="edge"/>
                  <c:x val="0.62587006096187892"/>
                  <c:y val="0.3490869130258118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B2F-4A18-AE7E-2C5DA7B6FAC2}"/>
                </c:ext>
              </c:extLst>
            </c:dLbl>
            <c:dLbl>
              <c:idx val="13"/>
              <c:layout>
                <c:manualLayout>
                  <c:xMode val="edge"/>
                  <c:yMode val="edge"/>
                  <c:x val="0.67273472736240603"/>
                  <c:y val="0.38399560432839297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B2F-4A18-AE7E-2C5DA7B6FAC2}"/>
                </c:ext>
              </c:extLst>
            </c:dLbl>
            <c:dLbl>
              <c:idx val="14"/>
              <c:layout>
                <c:manualLayout>
                  <c:xMode val="edge"/>
                  <c:yMode val="edge"/>
                  <c:x val="0.72035527547907074"/>
                  <c:y val="0.34703346059624818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B2F-4A18-AE7E-2C5DA7B6FAC2}"/>
                </c:ext>
              </c:extLst>
            </c:dLbl>
            <c:dLbl>
              <c:idx val="15"/>
              <c:layout>
                <c:manualLayout>
                  <c:xMode val="edge"/>
                  <c:yMode val="edge"/>
                  <c:x val="0.76873170531187296"/>
                  <c:y val="0.35114036545537536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B2F-4A18-AE7E-2C5DA7B6FAC2}"/>
                </c:ext>
              </c:extLst>
            </c:dLbl>
            <c:dLbl>
              <c:idx val="16"/>
              <c:layout>
                <c:manualLayout>
                  <c:xMode val="edge"/>
                  <c:yMode val="edge"/>
                  <c:x val="0.81332872656398747"/>
                  <c:y val="0.35319381788493898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B2F-4A18-AE7E-2C5DA7B6FAC2}"/>
                </c:ext>
              </c:extLst>
            </c:dLbl>
            <c:dLbl>
              <c:idx val="17"/>
              <c:layout>
                <c:manualLayout>
                  <c:xMode val="edge"/>
                  <c:yMode val="edge"/>
                  <c:x val="0.85868162953223959"/>
                  <c:y val="0.35730072274406616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B2F-4A18-AE7E-2C5DA7B6FAC2}"/>
                </c:ext>
              </c:extLst>
            </c:dLbl>
            <c:dLbl>
              <c:idx val="18"/>
              <c:layout>
                <c:manualLayout>
                  <c:xMode val="edge"/>
                  <c:yMode val="edge"/>
                  <c:x val="0.8972315970552539"/>
                  <c:y val="0.41479739077184696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BB2F-4A18-AE7E-2C5DA7B6FAC2}"/>
                </c:ext>
              </c:extLst>
            </c:dLbl>
            <c:dLbl>
              <c:idx val="19"/>
              <c:layout>
                <c:manualLayout>
                  <c:xMode val="edge"/>
                  <c:yMode val="edge"/>
                  <c:x val="0.83298165118356338"/>
                  <c:y val="0.4640802490813733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BB2F-4A18-AE7E-2C5DA7B6FAC2}"/>
                </c:ext>
              </c:extLst>
            </c:dLbl>
            <c:dLbl>
              <c:idx val="20"/>
              <c:layout>
                <c:manualLayout>
                  <c:xMode val="edge"/>
                  <c:yMode val="edge"/>
                  <c:x val="0.86775221012588999"/>
                  <c:y val="0.66326513474904236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BB2F-4A18-AE7E-2C5DA7B6FAC2}"/>
                </c:ext>
              </c:extLst>
            </c:dLbl>
            <c:dLbl>
              <c:idx val="21"/>
              <c:layout>
                <c:manualLayout>
                  <c:xMode val="edge"/>
                  <c:yMode val="edge"/>
                  <c:x val="0.91990804853937991"/>
                  <c:y val="0.41479739077184696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BB2F-4A18-AE7E-2C5DA7B6FAC2}"/>
                </c:ext>
              </c:extLst>
            </c:dLbl>
            <c:numFmt formatCode="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 algn="r">
                  <a:defRPr sz="1200" b="1" i="0" u="none" strike="noStrike" baseline="0">
                    <a:solidFill>
                      <a:srgbClr val="00808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'В_динаміка ВЧА'!$B$56:$B$66</c:f>
              <c:strCache>
                <c:ptCount val="11"/>
                <c:pt idx="0">
                  <c:v>УНIВЕР.УА/Михайло Грушевський: Фонд Державних Паперiв</c:v>
                </c:pt>
                <c:pt idx="1">
                  <c:v>УНIВЕР.УА/Тарас Шевченко: Фонд Заощаджень</c:v>
                </c:pt>
                <c:pt idx="2">
                  <c:v>КІНТО-Казначейський</c:v>
                </c:pt>
                <c:pt idx="3">
                  <c:v>КІНТО-Класичний</c:v>
                </c:pt>
                <c:pt idx="4">
                  <c:v>Альтус-Збалансований</c:v>
                </c:pt>
                <c:pt idx="5">
                  <c:v>Надбання</c:v>
                </c:pt>
                <c:pt idx="6">
                  <c:v>ТАСК Ресурс</c:v>
                </c:pt>
                <c:pt idx="7">
                  <c:v>Софіївський</c:v>
                </c:pt>
                <c:pt idx="8">
                  <c:v>ОТП Фонд Акцій</c:v>
                </c:pt>
                <c:pt idx="9">
                  <c:v>ОТП Класичний</c:v>
                </c:pt>
                <c:pt idx="10">
                  <c:v>Інші</c:v>
                </c:pt>
              </c:strCache>
            </c:strRef>
          </c:cat>
          <c:val>
            <c:numRef>
              <c:f>'В_динаміка ВЧА'!$E$56:$E$66</c:f>
              <c:numCache>
                <c:formatCode>#,##0.00</c:formatCode>
                <c:ptCount val="11"/>
                <c:pt idx="0">
                  <c:v>2680.8729531583322</c:v>
                </c:pt>
                <c:pt idx="1">
                  <c:v>196.02003077102827</c:v>
                </c:pt>
                <c:pt idx="2">
                  <c:v>90.029537393676804</c:v>
                </c:pt>
                <c:pt idx="3">
                  <c:v>23.554992621455455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-58.784274677240937</c:v>
                </c:pt>
                <c:pt idx="9">
                  <c:v>-1239.9790559558969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BB2F-4A18-AE7E-2C5DA7B6FAC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30"/>
        <c:axId val="1046406719"/>
        <c:axId val="1"/>
      </c:barChart>
      <c:lineChart>
        <c:grouping val="standard"/>
        <c:varyColors val="0"/>
        <c:ser>
          <c:idx val="2"/>
          <c:order val="2"/>
          <c:tx>
            <c:strRef>
              <c:f>'В_динаміка ВЧА'!$D$55</c:f>
              <c:strCache>
                <c:ptCount val="1"/>
                <c:pt idx="0">
                  <c:v>Зміна ВЧА, %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6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Mode val="edge"/>
                  <c:yMode val="edge"/>
                  <c:x val="6.6517591020103073E-2"/>
                  <c:y val="0.3388196508779938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BB2F-4A18-AE7E-2C5DA7B6FAC2}"/>
                </c:ext>
              </c:extLst>
            </c:dLbl>
            <c:dLbl>
              <c:idx val="1"/>
              <c:layout>
                <c:manualLayout>
                  <c:xMode val="edge"/>
                  <c:yMode val="edge"/>
                  <c:x val="0.1519322249436445"/>
                  <c:y val="0.39015596161708377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BB2F-4A18-AE7E-2C5DA7B6FAC2}"/>
                </c:ext>
              </c:extLst>
            </c:dLbl>
            <c:dLbl>
              <c:idx val="2"/>
              <c:layout>
                <c:manualLayout>
                  <c:xMode val="edge"/>
                  <c:yMode val="edge"/>
                  <c:x val="0.24263803088014868"/>
                  <c:y val="0.515416559820463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BB2F-4A18-AE7E-2C5DA7B6FAC2}"/>
                </c:ext>
              </c:extLst>
            </c:dLbl>
            <c:dLbl>
              <c:idx val="3"/>
              <c:layout>
                <c:manualLayout>
                  <c:xMode val="edge"/>
                  <c:yMode val="edge"/>
                  <c:x val="0.31595855734548955"/>
                  <c:y val="0.52363036953871767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BB2F-4A18-AE7E-2C5DA7B6FAC2}"/>
                </c:ext>
              </c:extLst>
            </c:dLbl>
            <c:dLbl>
              <c:idx val="4"/>
              <c:layout>
                <c:manualLayout>
                  <c:xMode val="edge"/>
                  <c:yMode val="edge"/>
                  <c:x val="0.39305849239151813"/>
                  <c:y val="0.5133631073908996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BB2F-4A18-AE7E-2C5DA7B6FAC2}"/>
                </c:ext>
              </c:extLst>
            </c:dLbl>
            <c:dLbl>
              <c:idx val="5"/>
              <c:layout>
                <c:manualLayout>
                  <c:xMode val="edge"/>
                  <c:yMode val="edge"/>
                  <c:x val="0.47469371773437191"/>
                  <c:y val="0.5893408472847528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BB2F-4A18-AE7E-2C5DA7B6FAC2}"/>
                </c:ext>
              </c:extLst>
            </c:dLbl>
            <c:dLbl>
              <c:idx val="6"/>
              <c:layout>
                <c:manualLayout>
                  <c:xMode val="edge"/>
                  <c:yMode val="edge"/>
                  <c:x val="0.55632894307722569"/>
                  <c:y val="0.5749666802778076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BB2F-4A18-AE7E-2C5DA7B6FAC2}"/>
                </c:ext>
              </c:extLst>
            </c:dLbl>
            <c:dLbl>
              <c:idx val="7"/>
              <c:layout>
                <c:manualLayout>
                  <c:xMode val="edge"/>
                  <c:yMode val="edge"/>
                  <c:x val="0.64023181356849201"/>
                  <c:y val="0.5852339424256256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BB2F-4A18-AE7E-2C5DA7B6FAC2}"/>
                </c:ext>
              </c:extLst>
            </c:dLbl>
            <c:dLbl>
              <c:idx val="8"/>
              <c:layout>
                <c:manualLayout>
                  <c:xMode val="edge"/>
                  <c:yMode val="edge"/>
                  <c:x val="0.71808763033065814"/>
                  <c:y val="0.5708597754186804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BB2F-4A18-AE7E-2C5DA7B6FAC2}"/>
                </c:ext>
              </c:extLst>
            </c:dLbl>
            <c:dLbl>
              <c:idx val="9"/>
              <c:layout>
                <c:manualLayout>
                  <c:xMode val="edge"/>
                  <c:yMode val="edge"/>
                  <c:x val="0.79821109224123676"/>
                  <c:y val="0.5318441792569720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BB2F-4A18-AE7E-2C5DA7B6FAC2}"/>
                </c:ext>
              </c:extLst>
            </c:dLbl>
            <c:dLbl>
              <c:idx val="1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31-BB2F-4A18-AE7E-2C5DA7B6FAC2}"/>
                </c:ext>
              </c:extLst>
            </c:dLbl>
            <c:dLbl>
              <c:idx val="11"/>
              <c:layout>
                <c:manualLayout>
                  <c:xMode val="edge"/>
                  <c:yMode val="edge"/>
                  <c:x val="0.55708482479336319"/>
                  <c:y val="1.026726214781799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BB2F-4A18-AE7E-2C5DA7B6FAC2}"/>
                </c:ext>
              </c:extLst>
            </c:dLbl>
            <c:dLbl>
              <c:idx val="12"/>
              <c:layout>
                <c:manualLayout>
                  <c:xMode val="edge"/>
                  <c:yMode val="edge"/>
                  <c:x val="0.6031936094777528"/>
                  <c:y val="8.2138097182543942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BB2F-4A18-AE7E-2C5DA7B6FAC2}"/>
                </c:ext>
              </c:extLst>
            </c:dLbl>
            <c:dLbl>
              <c:idx val="13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34-BB2F-4A18-AE7E-2C5DA7B6FAC2}"/>
                </c:ext>
              </c:extLst>
            </c:dLbl>
            <c:dLbl>
              <c:idx val="1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33-BB2F-4A18-AE7E-2C5DA7B6FAC2}"/>
                </c:ext>
              </c:extLst>
            </c:dLbl>
            <c:dLbl>
              <c:idx val="1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32-BB2F-4A18-AE7E-2C5DA7B6FAC2}"/>
                </c:ext>
              </c:extLst>
            </c:dLbl>
            <c:dLbl>
              <c:idx val="16"/>
              <c:layout>
                <c:manualLayout>
                  <c:xMode val="edge"/>
                  <c:yMode val="edge"/>
                  <c:x val="0.79065227507986147"/>
                  <c:y val="8.2138097182543942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BB2F-4A18-AE7E-2C5DA7B6FAC2}"/>
                </c:ext>
              </c:extLst>
            </c:dLbl>
            <c:dLbl>
              <c:idx val="17"/>
              <c:layout>
                <c:manualLayout>
                  <c:xMode val="edge"/>
                  <c:yMode val="edge"/>
                  <c:x val="0.83827282319652618"/>
                  <c:y val="8.2138097182543942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BB2F-4A18-AE7E-2C5DA7B6FAC2}"/>
                </c:ext>
              </c:extLst>
            </c:dLbl>
            <c:dLbl>
              <c:idx val="18"/>
              <c:layout>
                <c:manualLayout>
                  <c:xMode val="edge"/>
                  <c:yMode val="edge"/>
                  <c:x val="0.8858933713131909"/>
                  <c:y val="8.2138097182543942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BB2F-4A18-AE7E-2C5DA7B6FAC2}"/>
                </c:ext>
              </c:extLst>
            </c:dLbl>
            <c:dLbl>
              <c:idx val="19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40-BB2F-4A18-AE7E-2C5DA7B6FAC2}"/>
                </c:ext>
              </c:extLst>
            </c:dLbl>
            <c:dLbl>
              <c:idx val="2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41-BB2F-4A18-AE7E-2C5DA7B6FAC2}"/>
                </c:ext>
              </c:extLst>
            </c:dLbl>
            <c:dLbl>
              <c:idx val="2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42-BB2F-4A18-AE7E-2C5DA7B6FAC2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3366FF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'В_динаміка ВЧА'!$B$56:$B$65</c:f>
              <c:strCache>
                <c:ptCount val="10"/>
                <c:pt idx="0">
                  <c:v>УНIВЕР.УА/Михайло Грушевський: Фонд Державних Паперiв</c:v>
                </c:pt>
                <c:pt idx="1">
                  <c:v>УНIВЕР.УА/Тарас Шевченко: Фонд Заощаджень</c:v>
                </c:pt>
                <c:pt idx="2">
                  <c:v>КІНТО-Казначейський</c:v>
                </c:pt>
                <c:pt idx="3">
                  <c:v>КІНТО-Класичний</c:v>
                </c:pt>
                <c:pt idx="4">
                  <c:v>Альтус-Збалансований</c:v>
                </c:pt>
                <c:pt idx="5">
                  <c:v>Надбання</c:v>
                </c:pt>
                <c:pt idx="6">
                  <c:v>ТАСК Ресурс</c:v>
                </c:pt>
                <c:pt idx="7">
                  <c:v>Софіївський</c:v>
                </c:pt>
                <c:pt idx="8">
                  <c:v>ОТП Фонд Акцій</c:v>
                </c:pt>
                <c:pt idx="9">
                  <c:v>ОТП Класичний</c:v>
                </c:pt>
              </c:strCache>
            </c:strRef>
          </c:cat>
          <c:val>
            <c:numRef>
              <c:f>'В_динаміка ВЧА'!$D$56:$D$65</c:f>
              <c:numCache>
                <c:formatCode>0.00%</c:formatCode>
                <c:ptCount val="10"/>
                <c:pt idx="0">
                  <c:v>0.15904465082237182</c:v>
                </c:pt>
                <c:pt idx="1">
                  <c:v>9.1731547856133092E-2</c:v>
                </c:pt>
                <c:pt idx="2">
                  <c:v>4.5536832050758876E-2</c:v>
                </c:pt>
                <c:pt idx="3">
                  <c:v>8.2404231971109493E-3</c:v>
                </c:pt>
                <c:pt idx="4">
                  <c:v>1.8891608345479174E-2</c:v>
                </c:pt>
                <c:pt idx="5">
                  <c:v>3.8364960985308263E-3</c:v>
                </c:pt>
                <c:pt idx="6">
                  <c:v>3.3090653612764349E-3</c:v>
                </c:pt>
                <c:pt idx="7">
                  <c:v>-1.4049137076169891E-3</c:v>
                </c:pt>
                <c:pt idx="8">
                  <c:v>2.7538753696710154E-2</c:v>
                </c:pt>
                <c:pt idx="9">
                  <c:v>-3.5074572815547195E-3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3-BB2F-4A18-AE7E-2C5DA7B6FAC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046406719"/>
        <c:scaling>
          <c:orientation val="minMax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numFmt formatCode="General" sourceLinked="1"/>
        <c:majorTickMark val="cross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"/>
        <c:crosses val="autoZero"/>
        <c:auto val="0"/>
        <c:lblAlgn val="ctr"/>
        <c:lblOffset val="40"/>
        <c:tickLblSkip val="2"/>
        <c:tickMarkSkip val="1"/>
        <c:noMultiLvlLbl val="0"/>
      </c:catAx>
      <c:valAx>
        <c:axId val="1"/>
        <c:scaling>
          <c:orientation val="minMax"/>
          <c:max val="3200"/>
          <c:min val="-130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046406719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ax val="0.4"/>
          <c:min val="-0.8"/>
        </c:scaling>
        <c:delete val="0"/>
        <c:axPos val="r"/>
        <c:numFmt formatCode="0%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3"/>
        <c:crosses val="max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7.5588171613753488E-2"/>
          <c:y val="0.75567049407940434"/>
          <c:w val="0.48300841661188476"/>
          <c:h val="5.1336310739089966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1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/>
              <a:t>Доходність відкритих фондів, 
банківських депозитів та індексів за місяць</a:t>
            </a:r>
          </a:p>
        </c:rich>
      </c:tx>
      <c:layout>
        <c:manualLayout>
          <c:xMode val="edge"/>
          <c:yMode val="edge"/>
          <c:x val="0.31277107791682596"/>
          <c:y val="6.0977509725661785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3160010601884221"/>
          <c:y val="9.5531431903536801E-2"/>
          <c:w val="0.64855541240278292"/>
          <c:h val="0.8689295135906804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5"/>
            <c:invertIfNegative val="0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3E07-41D9-B30D-7C0140C076CD}"/>
              </c:ext>
            </c:extLst>
          </c:dPt>
          <c:dPt>
            <c:idx val="16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3E07-41D9-B30D-7C0140C076CD}"/>
              </c:ext>
            </c:extLst>
          </c:dPt>
          <c:dPt>
            <c:idx val="17"/>
            <c:invertIfNegative val="0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3E07-41D9-B30D-7C0140C076CD}"/>
              </c:ext>
            </c:extLst>
          </c:dPt>
          <c:dPt>
            <c:idx val="18"/>
            <c:invertIfNegative val="0"/>
            <c:bubble3D val="0"/>
            <c:spPr>
              <a:solidFill>
                <a:srgbClr val="33CC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E07-41D9-B30D-7C0140C076CD}"/>
              </c:ext>
            </c:extLst>
          </c:dPt>
          <c:dPt>
            <c:idx val="19"/>
            <c:invertIfNegative val="0"/>
            <c:bubble3D val="0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3E07-41D9-B30D-7C0140C076CD}"/>
              </c:ext>
            </c:extLst>
          </c:dPt>
          <c:dPt>
            <c:idx val="20"/>
            <c:invertIfNegative val="0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3E07-41D9-B30D-7C0140C076CD}"/>
              </c:ext>
            </c:extLst>
          </c:dPt>
          <c:dPt>
            <c:idx val="21"/>
            <c:invertIfNegative val="0"/>
            <c:bubble3D val="0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3E07-41D9-B30D-7C0140C076CD}"/>
              </c:ext>
            </c:extLst>
          </c:dPt>
          <c:dPt>
            <c:idx val="22"/>
            <c:invertIfNegative val="0"/>
            <c:bubble3D val="0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3E07-41D9-B30D-7C0140C076CD}"/>
              </c:ext>
            </c:extLst>
          </c:dPt>
          <c:cat>
            <c:strRef>
              <c:f>'В_діаграма(дох)'!$A$2:$A$23</c:f>
              <c:strCache>
                <c:ptCount val="22"/>
                <c:pt idx="0">
                  <c:v>Софіївський</c:v>
                </c:pt>
                <c:pt idx="1">
                  <c:v>ТАСК Ресурс</c:v>
                </c:pt>
                <c:pt idx="2">
                  <c:v>ВСІ</c:v>
                </c:pt>
                <c:pt idx="3">
                  <c:v>Надбання</c:v>
                </c:pt>
                <c:pt idx="4">
                  <c:v>КІНТО-Еквіті</c:v>
                </c:pt>
                <c:pt idx="5">
                  <c:v>КІНТО-Класичний</c:v>
                </c:pt>
                <c:pt idx="6">
                  <c:v>УНІВЕР.УА/Ярослав Мудрий: Фонд Акцiй</c:v>
                </c:pt>
                <c:pt idx="7">
                  <c:v>УНІВЕР.УА/Володимир Великий: Фонд Збалансований</c:v>
                </c:pt>
                <c:pt idx="8">
                  <c:v>ОТП Класичний</c:v>
                </c:pt>
                <c:pt idx="9">
                  <c:v>УНIВЕР.УА/Михайло Грушевський: Фонд Державних Паперiв</c:v>
                </c:pt>
                <c:pt idx="10">
                  <c:v>Альтус-Депозит</c:v>
                </c:pt>
                <c:pt idx="11">
                  <c:v>УНIВЕР.УА/Тарас Шевченко: Фонд Заощаджень</c:v>
                </c:pt>
                <c:pt idx="12">
                  <c:v>Альтус-Збалансований</c:v>
                </c:pt>
                <c:pt idx="13">
                  <c:v>ОТП Фонд Акцій</c:v>
                </c:pt>
                <c:pt idx="14">
                  <c:v>КІНТО-Казначейський</c:v>
                </c:pt>
                <c:pt idx="15">
                  <c:v>Середня доходність фондів</c:v>
                </c:pt>
                <c:pt idx="16">
                  <c:v>Індекс УБ</c:v>
                </c:pt>
                <c:pt idx="17">
                  <c:v>Перспектива</c:v>
                </c:pt>
                <c:pt idx="18">
                  <c:v>Депозити у євро</c:v>
                </c:pt>
                <c:pt idx="19">
                  <c:v>Депозити у дол. США</c:v>
                </c:pt>
                <c:pt idx="20">
                  <c:v>Депозити у грн.</c:v>
                </c:pt>
                <c:pt idx="21">
                  <c:v>"Золотий" депозит (за офіційним курсом золота)</c:v>
                </c:pt>
              </c:strCache>
            </c:strRef>
          </c:cat>
          <c:val>
            <c:numRef>
              <c:f>'В_діаграма(дох)'!$B$2:$B$23</c:f>
              <c:numCache>
                <c:formatCode>0.00%</c:formatCode>
                <c:ptCount val="22"/>
                <c:pt idx="0">
                  <c:v>-1.4049357511389804E-3</c:v>
                </c:pt>
                <c:pt idx="1">
                  <c:v>3.3090171486500619E-3</c:v>
                </c:pt>
                <c:pt idx="2">
                  <c:v>3.8165364069733254E-3</c:v>
                </c:pt>
                <c:pt idx="3">
                  <c:v>3.8372055818955975E-3</c:v>
                </c:pt>
                <c:pt idx="4">
                  <c:v>7.4550462970541798E-3</c:v>
                </c:pt>
                <c:pt idx="5">
                  <c:v>7.5589826016255746E-3</c:v>
                </c:pt>
                <c:pt idx="6">
                  <c:v>7.765472008609775E-3</c:v>
                </c:pt>
                <c:pt idx="7">
                  <c:v>8.2708502926300831E-3</c:v>
                </c:pt>
                <c:pt idx="8">
                  <c:v>9.891447946553944E-3</c:v>
                </c:pt>
                <c:pt idx="9">
                  <c:v>1.0519704940290531E-2</c:v>
                </c:pt>
                <c:pt idx="10">
                  <c:v>1.7420734274209426E-2</c:v>
                </c:pt>
                <c:pt idx="11">
                  <c:v>1.7998050136442068E-2</c:v>
                </c:pt>
                <c:pt idx="12">
                  <c:v>1.8891926067823528E-2</c:v>
                </c:pt>
                <c:pt idx="13">
                  <c:v>3.6649214659719487E-2</c:v>
                </c:pt>
                <c:pt idx="14">
                  <c:v>3.7763632745916542E-2</c:v>
                </c:pt>
                <c:pt idx="15">
                  <c:v>1.2649525690483675E-2</c:v>
                </c:pt>
                <c:pt idx="16">
                  <c:v>0</c:v>
                </c:pt>
                <c:pt idx="17">
                  <c:v>1.1723781669873645E-2</c:v>
                </c:pt>
                <c:pt idx="18">
                  <c:v>6.9276302526164457E-3</c:v>
                </c:pt>
                <c:pt idx="19">
                  <c:v>2.4973654547719715E-3</c:v>
                </c:pt>
                <c:pt idx="20">
                  <c:v>1.1484931506849316E-2</c:v>
                </c:pt>
                <c:pt idx="21">
                  <c:v>0.12607680728542148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E07-41D9-B30D-7C0140C076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1126013743"/>
        <c:axId val="1"/>
      </c:barChart>
      <c:catAx>
        <c:axId val="1126013743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808080"/>
                </a:solidFill>
                <a:latin typeface="Arial Cyr"/>
                <a:ea typeface="Arial Cyr"/>
                <a:cs typeface="Arial Cyr"/>
              </a:defRPr>
            </a:pPr>
            <a:endParaRPr lang="uk-UA"/>
          </a:p>
        </c:txPr>
        <c:crossAx val="1"/>
        <c:crosses val="autoZero"/>
        <c:auto val="0"/>
        <c:lblAlgn val="ctr"/>
        <c:lblOffset val="0"/>
        <c:tickLblSkip val="1"/>
        <c:tickMarkSkip val="1"/>
        <c:noMultiLvlLbl val="0"/>
      </c:catAx>
      <c:valAx>
        <c:axId val="1"/>
        <c:scaling>
          <c:orientation val="minMax"/>
          <c:max val="0.13"/>
          <c:min val="-0.01"/>
        </c:scaling>
        <c:delete val="0"/>
        <c:axPos val="b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808080"/>
                </a:solidFill>
                <a:latin typeface="Arial Cyr"/>
                <a:ea typeface="Arial Cyr"/>
                <a:cs typeface="Arial Cyr"/>
              </a:defRPr>
            </a:pPr>
            <a:endParaRPr lang="uk-UA"/>
          </a:p>
        </c:txPr>
        <c:crossAx val="1126013743"/>
        <c:crosses val="autoZero"/>
        <c:crossBetween val="between"/>
        <c:majorUnit val="0.1"/>
        <c:minorUnit val="0.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12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uk-UA"/>
              <a:t>Динаміка ВЧА інтервальних ІСІ за місяць</a:t>
            </a:r>
          </a:p>
        </c:rich>
      </c:tx>
      <c:layout>
        <c:manualLayout>
          <c:xMode val="edge"/>
          <c:yMode val="edge"/>
          <c:x val="0.31761006488926335"/>
          <c:y val="6.66689019846694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2.1600684513879372E-2"/>
          <c:y val="0.34134477816150738"/>
          <c:w val="0.93682968762047192"/>
          <c:h val="0.4373479970194313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'І_динаміка ВЧА'!$C$32</c:f>
              <c:strCache>
                <c:ptCount val="1"/>
                <c:pt idx="0">
                  <c:v>Зміна ВЧА, тис. грн.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FF"/>
              </a:solidFill>
              <a:prstDash val="solid"/>
            </a:ln>
          </c:spPr>
          <c:invertIfNegative val="0"/>
          <c:dLbls>
            <c:dLbl>
              <c:idx val="0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B41A-4D23-A2C7-50287E380C4E}"/>
                </c:ext>
              </c:extLst>
            </c:dLbl>
            <c:dLbl>
              <c:idx val="1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B41A-4D23-A2C7-50287E380C4E}"/>
                </c:ext>
              </c:extLst>
            </c:dLbl>
            <c:dLbl>
              <c:idx val="2"/>
              <c:layout>
                <c:manualLayout>
                  <c:xMode val="edge"/>
                  <c:yMode val="edge"/>
                  <c:x val="0.63362007907379492"/>
                  <c:y val="0.24534155930358342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41A-4D23-A2C7-50287E380C4E}"/>
                </c:ext>
              </c:extLst>
            </c:dLbl>
            <c:dLbl>
              <c:idx val="3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B41A-4D23-A2C7-50287E380C4E}"/>
                </c:ext>
              </c:extLst>
            </c:dLbl>
            <c:dLbl>
              <c:idx val="4"/>
              <c:layout>
                <c:manualLayout>
                  <c:xMode val="edge"/>
                  <c:yMode val="edge"/>
                  <c:x val="0.59361881145549977"/>
                  <c:y val="0.48268285036900649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41A-4D23-A2C7-50287E380C4E}"/>
                </c:ext>
              </c:extLst>
            </c:dLbl>
            <c:dLbl>
              <c:idx val="5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B41A-4D23-A2C7-50287E380C4E}"/>
                </c:ext>
              </c:extLst>
            </c:dLbl>
            <c:dLbl>
              <c:idx val="6"/>
              <c:layout>
                <c:manualLayout>
                  <c:xMode val="edge"/>
                  <c:yMode val="edge"/>
                  <c:x val="0.84722684815549087"/>
                  <c:y val="0.26400885185929085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41A-4D23-A2C7-50287E380C4E}"/>
                </c:ext>
              </c:extLst>
            </c:dLbl>
            <c:dLbl>
              <c:idx val="7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B41A-4D23-A2C7-50287E380C4E}"/>
                </c:ext>
              </c:extLst>
            </c:dLbl>
            <c:dLbl>
              <c:idx val="8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B41A-4D23-A2C7-50287E380C4E}"/>
                </c:ext>
              </c:extLst>
            </c:dLbl>
            <c:dLbl>
              <c:idx val="9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C-B41A-4D23-A2C7-50287E380C4E}"/>
                </c:ext>
              </c:extLst>
            </c:dLbl>
            <c:dLbl>
              <c:idx val="10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D-B41A-4D23-A2C7-50287E380C4E}"/>
                </c:ext>
              </c:extLst>
            </c:dLbl>
            <c:dLbl>
              <c:idx val="11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E-B41A-4D23-A2C7-50287E380C4E}"/>
                </c:ext>
              </c:extLst>
            </c:dLbl>
            <c:dLbl>
              <c:idx val="12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B41A-4D23-A2C7-50287E380C4E}"/>
                </c:ext>
              </c:extLst>
            </c:dLbl>
            <c:dLbl>
              <c:idx val="13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B41A-4D23-A2C7-50287E380C4E}"/>
                </c:ext>
              </c:extLst>
            </c:dLbl>
            <c:dLbl>
              <c:idx val="14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B41A-4D23-A2C7-50287E380C4E}"/>
                </c:ext>
              </c:extLst>
            </c:dLbl>
            <c:numFmt formatCode="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'І_динаміка ВЧА'!$B$33:$B$34</c:f>
              <c:strCache>
                <c:ptCount val="2"/>
                <c:pt idx="0">
                  <c:v>Центральний інвестиційний фонд</c:v>
                </c:pt>
                <c:pt idx="1">
                  <c:v>Промінвест-Керамет</c:v>
                </c:pt>
              </c:strCache>
            </c:strRef>
          </c:cat>
          <c:val>
            <c:numRef>
              <c:f>'І_динаміка ВЧА'!$C$33:$C$34</c:f>
              <c:numCache>
                <c:formatCode>#,##0.00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B41A-4D23-A2C7-50287E380C4E}"/>
            </c:ext>
          </c:extLst>
        </c:ser>
        <c:ser>
          <c:idx val="0"/>
          <c:order val="1"/>
          <c:tx>
            <c:strRef>
              <c:f>'І_динаміка ВЧА'!$E$32</c:f>
              <c:strCache>
                <c:ptCount val="1"/>
                <c:pt idx="0">
                  <c:v>Чистий притік/відтік капіталу, тис. грн.</c:v>
                </c:pt>
              </c:strCache>
            </c:strRef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Mode val="edge"/>
                  <c:yMode val="edge"/>
                  <c:x val="0.34001077475550862"/>
                  <c:y val="0.48268285036900649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B41A-4D23-A2C7-50287E380C4E}"/>
                </c:ext>
              </c:extLst>
            </c:dLbl>
            <c:dLbl>
              <c:idx val="1"/>
              <c:layout>
                <c:manualLayout>
                  <c:xMode val="edge"/>
                  <c:yMode val="edge"/>
                  <c:x val="0.79762527630880486"/>
                  <c:y val="0.48801636252778008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41A-4D23-A2C7-50287E380C4E}"/>
                </c:ext>
              </c:extLst>
            </c:dLbl>
            <c:dLbl>
              <c:idx val="2"/>
              <c:layout>
                <c:manualLayout>
                  <c:xMode val="edge"/>
                  <c:yMode val="edge"/>
                  <c:x val="0.72322291853877596"/>
                  <c:y val="0.23200777890664953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41A-4D23-A2C7-50287E380C4E}"/>
                </c:ext>
              </c:extLst>
            </c:dLbl>
            <c:dLbl>
              <c:idx val="3"/>
              <c:layout>
                <c:manualLayout>
                  <c:xMode val="edge"/>
                  <c:yMode val="edge"/>
                  <c:x val="0.5112162001618118"/>
                  <c:y val="0.4720158260514594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41A-4D23-A2C7-50287E380C4E}"/>
                </c:ext>
              </c:extLst>
            </c:dLbl>
            <c:dLbl>
              <c:idx val="4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B-B41A-4D23-A2C7-50287E380C4E}"/>
                </c:ext>
              </c:extLst>
            </c:dLbl>
            <c:dLbl>
              <c:idx val="5"/>
              <c:layout>
                <c:manualLayout>
                  <c:xMode val="edge"/>
                  <c:yMode val="edge"/>
                  <c:x val="0.78242479461385273"/>
                  <c:y val="0.47468258213084619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41A-4D23-A2C7-50287E380C4E}"/>
                </c:ext>
              </c:extLst>
            </c:dLbl>
            <c:dLbl>
              <c:idx val="6"/>
              <c:layout>
                <c:manualLayout>
                  <c:xMode val="edge"/>
                  <c:yMode val="edge"/>
                  <c:x val="0.89602839464981088"/>
                  <c:y val="0.27734263225622474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41A-4D23-A2C7-50287E380C4E}"/>
                </c:ext>
              </c:extLst>
            </c:dLbl>
            <c:dLbl>
              <c:idx val="7"/>
              <c:layout>
                <c:manualLayout>
                  <c:xMode val="edge"/>
                  <c:yMode val="edge"/>
                  <c:x val="0.90402864817346995"/>
                  <c:y val="0.38401287543169577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41A-4D23-A2C7-50287E380C4E}"/>
                </c:ext>
              </c:extLst>
            </c:dLbl>
            <c:dLbl>
              <c:idx val="8"/>
              <c:layout>
                <c:manualLayout>
                  <c:xMode val="edge"/>
                  <c:yMode val="edge"/>
                  <c:x val="0.90642872423056764"/>
                  <c:y val="0.55468526451244948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41A-4D23-A2C7-50287E380C4E}"/>
                </c:ext>
              </c:extLst>
            </c:dLbl>
            <c:dLbl>
              <c:idx val="9"/>
              <c:layout>
                <c:manualLayout>
                  <c:xMode val="edge"/>
                  <c:yMode val="edge"/>
                  <c:x val="0.64002028189272209"/>
                  <c:y val="0.5120171672422611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41A-4D23-A2C7-50287E380C4E}"/>
                </c:ext>
              </c:extLst>
            </c:dLbl>
            <c:dLbl>
              <c:idx val="10"/>
              <c:layout>
                <c:manualLayout>
                  <c:xMode val="edge"/>
                  <c:yMode val="edge"/>
                  <c:x val="0.59681891286496336"/>
                  <c:y val="0.3920131436698561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41A-4D23-A2C7-50287E380C4E}"/>
                </c:ext>
              </c:extLst>
            </c:dLbl>
            <c:dLbl>
              <c:idx val="11"/>
              <c:layout>
                <c:manualLayout>
                  <c:xMode val="edge"/>
                  <c:yMode val="edge"/>
                  <c:x val="0.64962058612111295"/>
                  <c:y val="0.37867936327292223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41A-4D23-A2C7-50287E380C4E}"/>
                </c:ext>
              </c:extLst>
            </c:dLbl>
            <c:dLbl>
              <c:idx val="12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7-B41A-4D23-A2C7-50287E380C4E}"/>
                </c:ext>
              </c:extLst>
            </c:dLbl>
            <c:dLbl>
              <c:idx val="13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5-B41A-4D23-A2C7-50287E380C4E}"/>
                </c:ext>
              </c:extLst>
            </c:dLbl>
            <c:dLbl>
              <c:idx val="14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4-B41A-4D23-A2C7-50287E380C4E}"/>
                </c:ext>
              </c:extLst>
            </c:dLbl>
            <c:dLbl>
              <c:idx val="15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3-B41A-4D23-A2C7-50287E380C4E}"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00808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'І_динаміка ВЧА'!$B$33:$B$34</c:f>
              <c:strCache>
                <c:ptCount val="2"/>
                <c:pt idx="0">
                  <c:v>Центральний інвестиційний фонд</c:v>
                </c:pt>
                <c:pt idx="1">
                  <c:v>Промінвест-Керамет</c:v>
                </c:pt>
              </c:strCache>
            </c:strRef>
          </c:cat>
          <c:val>
            <c:numRef>
              <c:f>'І_динаміка ВЧА'!$E$33:$E$34</c:f>
              <c:numCache>
                <c:formatCode>#,##0.00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B41A-4D23-A2C7-50287E380C4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0"/>
        <c:axId val="1126019983"/>
        <c:axId val="1"/>
      </c:barChart>
      <c:lineChart>
        <c:grouping val="standard"/>
        <c:varyColors val="0"/>
        <c:ser>
          <c:idx val="2"/>
          <c:order val="2"/>
          <c:tx>
            <c:strRef>
              <c:f>'І_динаміка ВЧА'!$D$32</c:f>
              <c:strCache>
                <c:ptCount val="1"/>
                <c:pt idx="0">
                  <c:v>Зміна ВЧА, %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Mode val="edge"/>
                  <c:yMode val="edge"/>
                  <c:x val="0.25840818881418653"/>
                  <c:y val="0.2560085836211305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B41A-4D23-A2C7-50287E380C4E}"/>
                </c:ext>
              </c:extLst>
            </c:dLbl>
            <c:dLbl>
              <c:idx val="1"/>
              <c:layout>
                <c:manualLayout>
                  <c:xMode val="edge"/>
                  <c:yMode val="edge"/>
                  <c:x val="0.72562299459587365"/>
                  <c:y val="0.2533418275417437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B41A-4D23-A2C7-50287E380C4E}"/>
                </c:ext>
              </c:extLst>
            </c:dLbl>
            <c:dLbl>
              <c:idx val="2"/>
              <c:layout>
                <c:manualLayout>
                  <c:xMode val="edge"/>
                  <c:yMode val="edge"/>
                  <c:x val="0.6872217776823103"/>
                  <c:y val="0.6080203861001850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B41A-4D23-A2C7-50287E380C4E}"/>
                </c:ext>
              </c:extLst>
            </c:dLbl>
            <c:dLbl>
              <c:idx val="3"/>
              <c:layout>
                <c:manualLayout>
                  <c:xMode val="edge"/>
                  <c:yMode val="edge"/>
                  <c:x val="0.49121556635266422"/>
                  <c:y val="0.31734397344702636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B41A-4D23-A2C7-50287E380C4E}"/>
                </c:ext>
              </c:extLst>
            </c:dLbl>
            <c:dLbl>
              <c:idx val="4"/>
              <c:layout>
                <c:manualLayout>
                  <c:xMode val="edge"/>
                  <c:yMode val="edge"/>
                  <c:x val="0.62721987625486764"/>
                  <c:y val="0.41601394838433708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B41A-4D23-A2C7-50287E380C4E}"/>
                </c:ext>
              </c:extLst>
            </c:dLbl>
            <c:dLbl>
              <c:idx val="5"/>
              <c:layout>
                <c:manualLayout>
                  <c:xMode val="edge"/>
                  <c:yMode val="edge"/>
                  <c:x val="0.75442390728104614"/>
                  <c:y val="0.42934772878127098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B41A-4D23-A2C7-50287E380C4E}"/>
                </c:ext>
              </c:extLst>
            </c:dLbl>
            <c:dLbl>
              <c:idx val="6"/>
              <c:layout>
                <c:manualLayout>
                  <c:xMode val="edge"/>
                  <c:yMode val="edge"/>
                  <c:x val="0.87842783689776105"/>
                  <c:y val="0.36267882679660157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B41A-4D23-A2C7-50287E380C4E}"/>
                </c:ext>
              </c:extLst>
            </c:dLbl>
            <c:dLbl>
              <c:idx val="7"/>
              <c:layout>
                <c:manualLayout>
                  <c:xMode val="edge"/>
                  <c:yMode val="edge"/>
                  <c:x val="0.8912282425356155"/>
                  <c:y val="1.0667024317547106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B41A-4D23-A2C7-50287E380C4E}"/>
                </c:ext>
              </c:extLst>
            </c:dLbl>
            <c:dLbl>
              <c:idx val="8"/>
              <c:layout>
                <c:manualLayout>
                  <c:xMode val="edge"/>
                  <c:yMode val="edge"/>
                  <c:x val="0.88082791295485874"/>
                  <c:y val="1.0667024317547106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B41A-4D23-A2C7-50287E380C4E}"/>
                </c:ext>
              </c:extLst>
            </c:dLbl>
            <c:dLbl>
              <c:idx val="9"/>
              <c:layout>
                <c:manualLayout>
                  <c:xMode val="edge"/>
                  <c:yMode val="edge"/>
                  <c:x val="0.62561982555013584"/>
                  <c:y val="1.0667024317547106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B41A-4D23-A2C7-50287E380C4E}"/>
                </c:ext>
              </c:extLst>
            </c:dLbl>
            <c:dLbl>
              <c:idx val="10"/>
              <c:layout>
                <c:manualLayout>
                  <c:xMode val="edge"/>
                  <c:yMode val="edge"/>
                  <c:x val="0.57121810158925446"/>
                  <c:y val="0.5866863374650908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B41A-4D23-A2C7-50287E380C4E}"/>
                </c:ext>
              </c:extLst>
            </c:dLbl>
            <c:dLbl>
              <c:idx val="11"/>
              <c:layout>
                <c:manualLayout>
                  <c:xMode val="edge"/>
                  <c:yMode val="edge"/>
                  <c:x val="0.62721987625486764"/>
                  <c:y val="1.0667024317547106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B41A-4D23-A2C7-50287E380C4E}"/>
                </c:ext>
              </c:extLst>
            </c:dLbl>
            <c:dLbl>
              <c:idx val="1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4-B41A-4D23-A2C7-50287E380C4E}"/>
                </c:ext>
              </c:extLst>
            </c:dLbl>
            <c:dLbl>
              <c:idx val="13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1-B41A-4D23-A2C7-50287E380C4E}"/>
                </c:ext>
              </c:extLst>
            </c:dLbl>
            <c:dLbl>
              <c:idx val="1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3-B41A-4D23-A2C7-50287E380C4E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3366FF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'І_динаміка ВЧА'!$D$33:$D$34</c:f>
              <c:numCache>
                <c:formatCode>0.00%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0-B41A-4D23-A2C7-50287E380C4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126019983"/>
        <c:scaling>
          <c:orientation val="minMax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numFmt formatCode="General" sourceLinked="1"/>
        <c:majorTickMark val="cross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01"/>
          <c:min val="-0.01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126019983"/>
        <c:crosses val="autoZero"/>
        <c:crossBetween val="between"/>
        <c:majorUnit val="0.01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in val="-0.1"/>
        </c:scaling>
        <c:delete val="0"/>
        <c:axPos val="r"/>
        <c:numFmt formatCode="0%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3"/>
        <c:crosses val="max"/>
        <c:crossBetween val="between"/>
        <c:majorUnit val="0.01"/>
        <c:minorUnit val="0.01"/>
      </c:valAx>
      <c:spPr>
        <a:solidFill>
          <a:srgbClr val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.10880344792176276"/>
          <c:y val="0.81602736029235357"/>
          <c:w val="0.53841706214225249"/>
          <c:h val="6.9335658064056185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19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12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/>
              <a:t>Доходність інтервальних фондів, 
банківських депозитів та індексів за місяць</a:t>
            </a:r>
          </a:p>
        </c:rich>
      </c:tx>
      <c:layout>
        <c:manualLayout>
          <c:xMode val="edge"/>
          <c:yMode val="edge"/>
          <c:x val="0.28122689423198233"/>
          <c:y val="6.1730306830218825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234184056607992"/>
          <c:y val="0.12592982593364641"/>
          <c:w val="0.76245991901884025"/>
          <c:h val="0.8308899299347454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4"/>
            <c:invertIfNegative val="0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64EA-4247-B353-70FC05895C55}"/>
              </c:ext>
            </c:extLst>
          </c:dPt>
          <c:dPt>
            <c:idx val="5"/>
            <c:invertIfNegative val="0"/>
            <c:bubble3D val="0"/>
            <c:spPr>
              <a:solidFill>
                <a:srgbClr val="33CC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64EA-4247-B353-70FC05895C55}"/>
              </c:ext>
            </c:extLst>
          </c:dPt>
          <c:dPt>
            <c:idx val="6"/>
            <c:invertIfNegative val="0"/>
            <c:bubble3D val="0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64EA-4247-B353-70FC05895C55}"/>
              </c:ext>
            </c:extLst>
          </c:dPt>
          <c:dPt>
            <c:idx val="7"/>
            <c:invertIfNegative val="0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4EA-4247-B353-70FC05895C55}"/>
              </c:ext>
            </c:extLst>
          </c:dPt>
          <c:dPt>
            <c:idx val="8"/>
            <c:invertIfNegative val="0"/>
            <c:bubble3D val="0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64EA-4247-B353-70FC05895C55}"/>
              </c:ext>
            </c:extLst>
          </c:dPt>
          <c:cat>
            <c:strRef>
              <c:f>'І_діаграма(дох)'!$A$2:$A$10</c:f>
              <c:strCache>
                <c:ptCount val="9"/>
                <c:pt idx="0">
                  <c:v>Центральний інвестиційний фонд</c:v>
                </c:pt>
                <c:pt idx="1">
                  <c:v>Промінвест-Керамет</c:v>
                </c:pt>
                <c:pt idx="2">
                  <c:v>Середня доходність фондів</c:v>
                </c:pt>
                <c:pt idx="3">
                  <c:v>Індекс УБ</c:v>
                </c:pt>
                <c:pt idx="4">
                  <c:v>Перспектива</c:v>
                </c:pt>
                <c:pt idx="5">
                  <c:v>Депозити у євро</c:v>
                </c:pt>
                <c:pt idx="6">
                  <c:v>Депозити у дол. США</c:v>
                </c:pt>
                <c:pt idx="7">
                  <c:v>Депозити у грн.</c:v>
                </c:pt>
                <c:pt idx="8">
                  <c:v>"Золотий" депозит (за офіційним курсом золота)</c:v>
                </c:pt>
              </c:strCache>
            </c:strRef>
          </c:cat>
          <c:val>
            <c:numRef>
              <c:f>'І_діаграма(дох)'!$B$2:$B$10</c:f>
              <c:numCache>
                <c:formatCode>0.00%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1.1723781669873645E-2</c:v>
                </c:pt>
                <c:pt idx="5">
                  <c:v>6.9276302526164457E-3</c:v>
                </c:pt>
                <c:pt idx="6">
                  <c:v>2.4973654547719715E-3</c:v>
                </c:pt>
                <c:pt idx="7">
                  <c:v>1.1484931506849316E-2</c:v>
                </c:pt>
                <c:pt idx="8">
                  <c:v>0.12607680728542148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4EA-4247-B353-70FC05895C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1126030543"/>
        <c:axId val="1"/>
      </c:barChart>
      <c:catAx>
        <c:axId val="1126030543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808080"/>
                </a:solidFill>
                <a:latin typeface="Arial Cyr"/>
                <a:ea typeface="Arial Cyr"/>
                <a:cs typeface="Arial Cyr"/>
              </a:defRPr>
            </a:pPr>
            <a:endParaRPr lang="uk-UA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3"/>
          <c:min val="-0.01"/>
        </c:scaling>
        <c:delete val="0"/>
        <c:axPos val="b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808080"/>
                </a:solidFill>
                <a:latin typeface="Arial Cyr"/>
                <a:ea typeface="Arial Cyr"/>
                <a:cs typeface="Arial Cyr"/>
              </a:defRPr>
            </a:pPr>
            <a:endParaRPr lang="uk-UA"/>
          </a:p>
        </c:txPr>
        <c:crossAx val="1126030543"/>
        <c:crosses val="autoZero"/>
        <c:crossBetween val="between"/>
        <c:majorUnit val="0.05"/>
        <c:minorUnit val="0.0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12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uk-UA"/>
              <a:t>Динаміка ВЧА закритих ІСІ за місяць</a:t>
            </a:r>
          </a:p>
        </c:rich>
      </c:tx>
      <c:layout>
        <c:manualLayout>
          <c:xMode val="edge"/>
          <c:yMode val="edge"/>
          <c:x val="0.36905918680842464"/>
          <c:y val="5.325617852174881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8125071167171243E-2"/>
          <c:y val="0.37871060282132496"/>
          <c:w val="0.90549056649581228"/>
          <c:h val="0.4082973686667409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'3_динаміка ВЧА'!$C$42</c:f>
              <c:strCache>
                <c:ptCount val="1"/>
                <c:pt idx="0">
                  <c:v>Зміна ВЧА, тис. грн.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FF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Mode val="edge"/>
                  <c:yMode val="edge"/>
                  <c:x val="9.0338966030904702E-2"/>
                  <c:y val="0.31361971796140969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AB4-48EF-A275-A2B26E9A03EA}"/>
                </c:ext>
              </c:extLst>
            </c:dLbl>
            <c:dLbl>
              <c:idx val="1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7AB4-48EF-A275-A2B26E9A03EA}"/>
                </c:ext>
              </c:extLst>
            </c:dLbl>
            <c:dLbl>
              <c:idx val="2"/>
              <c:layout>
                <c:manualLayout>
                  <c:xMode val="edge"/>
                  <c:yMode val="edge"/>
                  <c:x val="0.46500056933736994"/>
                  <c:y val="0.66866090810640189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AB4-48EF-A275-A2B26E9A03EA}"/>
                </c:ext>
              </c:extLst>
            </c:dLbl>
            <c:dLbl>
              <c:idx val="3"/>
              <c:layout>
                <c:manualLayout>
                  <c:xMode val="edge"/>
                  <c:yMode val="edge"/>
                  <c:x val="0.64777940758594454"/>
                  <c:y val="0.66570223152186025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AB4-48EF-A275-A2B26E9A03EA}"/>
                </c:ext>
              </c:extLst>
            </c:dLbl>
            <c:dLbl>
              <c:idx val="4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7AB4-48EF-A275-A2B26E9A03EA}"/>
                </c:ext>
              </c:extLst>
            </c:dLbl>
            <c:dLbl>
              <c:idx val="5"/>
              <c:layout>
                <c:manualLayout>
                  <c:xMode val="edge"/>
                  <c:yMode val="edge"/>
                  <c:x val="0.70940598906439123"/>
                  <c:y val="0.58285928715469537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AB4-48EF-A275-A2B26E9A03EA}"/>
                </c:ext>
              </c:extLst>
            </c:dLbl>
            <c:dLbl>
              <c:idx val="6"/>
              <c:layout>
                <c:manualLayout>
                  <c:xMode val="edge"/>
                  <c:yMode val="edge"/>
                  <c:x val="0.5112205054462049"/>
                  <c:y val="0.51185104912569701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AB4-48EF-A275-A2B26E9A03EA}"/>
                </c:ext>
              </c:extLst>
            </c:dLbl>
            <c:dLbl>
              <c:idx val="7"/>
              <c:layout>
                <c:manualLayout>
                  <c:xMode val="edge"/>
                  <c:yMode val="edge"/>
                  <c:x val="0.59035463848102843"/>
                  <c:y val="0.51480972571023853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AB4-48EF-A275-A2B26E9A03EA}"/>
                </c:ext>
              </c:extLst>
            </c:dLbl>
            <c:dLbl>
              <c:idx val="8"/>
              <c:layout>
                <c:manualLayout>
                  <c:xMode val="edge"/>
                  <c:yMode val="edge"/>
                  <c:x val="0.67018907357810698"/>
                  <c:y val="0.50593369595661375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AB4-48EF-A275-A2B26E9A03EA}"/>
                </c:ext>
              </c:extLst>
            </c:dLbl>
            <c:dLbl>
              <c:idx val="9"/>
              <c:layout>
                <c:manualLayout>
                  <c:xMode val="edge"/>
                  <c:yMode val="edge"/>
                  <c:x val="0.7437207901148899"/>
                  <c:y val="0.51480972571023853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AB4-48EF-A275-A2B26E9A03EA}"/>
                </c:ext>
              </c:extLst>
            </c:dLbl>
            <c:dLbl>
              <c:idx val="10"/>
              <c:layout>
                <c:manualLayout>
                  <c:xMode val="edge"/>
                  <c:yMode val="edge"/>
                  <c:x val="0.47620540233345116"/>
                  <c:y val="0.585817963739237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AB4-48EF-A275-A2B26E9A03EA}"/>
                </c:ext>
              </c:extLst>
            </c:dLbl>
            <c:dLbl>
              <c:idx val="11"/>
              <c:layout>
                <c:manualLayout>
                  <c:xMode val="edge"/>
                  <c:yMode val="edge"/>
                  <c:x val="0.51472201575748033"/>
                  <c:y val="0.71895841004360905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AB4-48EF-A275-A2B26E9A03EA}"/>
                </c:ext>
              </c:extLst>
            </c:dLbl>
            <c:dLbl>
              <c:idx val="12"/>
              <c:layout>
                <c:manualLayout>
                  <c:xMode val="edge"/>
                  <c:yMode val="edge"/>
                  <c:x val="0.55814074361729493"/>
                  <c:y val="0.71895841004360905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AB4-48EF-A275-A2B26E9A03EA}"/>
                </c:ext>
              </c:extLst>
            </c:dLbl>
            <c:dLbl>
              <c:idx val="13"/>
              <c:layout>
                <c:manualLayout>
                  <c:xMode val="edge"/>
                  <c:yMode val="edge"/>
                  <c:x val="0.60296007560161979"/>
                  <c:y val="0.9497351836378539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AB4-48EF-A275-A2B26E9A03EA}"/>
                </c:ext>
              </c:extLst>
            </c:dLbl>
            <c:dLbl>
              <c:idx val="14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7AB4-48EF-A275-A2B26E9A03EA}"/>
                </c:ext>
              </c:extLst>
            </c:dLbl>
            <c:dLbl>
              <c:idx val="16"/>
              <c:layout>
                <c:manualLayout>
                  <c:xMode val="edge"/>
                  <c:yMode val="edge"/>
                  <c:x val="0.46780177758639024"/>
                  <c:y val="0.47930560669573935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AB4-48EF-A275-A2B26E9A03EA}"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'3_динаміка ВЧА'!$B$43:$B$47</c:f>
              <c:strCache>
                <c:ptCount val="5"/>
                <c:pt idx="0">
                  <c:v>ІНЖУР REIT</c:v>
                </c:pt>
                <c:pt idx="1">
                  <c:v>ІНЖУР ЕНЕРДЖІ</c:v>
                </c:pt>
                <c:pt idx="2">
                  <c:v>ЗЕМЕЛЬНИЙ ІНВЕСТИЦІЙНИЙ ФОНД ҐРУНТОВНО</c:v>
                </c:pt>
                <c:pt idx="3">
                  <c:v>КІНТО-Голд</c:v>
                </c:pt>
                <c:pt idx="4">
                  <c:v>Індекс Української Біржі</c:v>
                </c:pt>
              </c:strCache>
            </c:strRef>
          </c:cat>
          <c:val>
            <c:numRef>
              <c:f>'3_динаміка ВЧА'!$C$43:$C$47</c:f>
              <c:numCache>
                <c:formatCode>#,##0.00</c:formatCode>
                <c:ptCount val="5"/>
                <c:pt idx="0">
                  <c:v>2977166.1847200003</c:v>
                </c:pt>
                <c:pt idx="1">
                  <c:v>115914.84571000004</c:v>
                </c:pt>
                <c:pt idx="2">
                  <c:v>1659.0667499999997</c:v>
                </c:pt>
                <c:pt idx="3">
                  <c:v>851.13038999999969</c:v>
                </c:pt>
                <c:pt idx="4">
                  <c:v>74.644060000000053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7AB4-48EF-A275-A2B26E9A03EA}"/>
            </c:ext>
          </c:extLst>
        </c:ser>
        <c:ser>
          <c:idx val="0"/>
          <c:order val="1"/>
          <c:tx>
            <c:strRef>
              <c:f>'3_динаміка ВЧА'!$E$42</c:f>
              <c:strCache>
                <c:ptCount val="1"/>
                <c:pt idx="0">
                  <c:v>Чистий притік/відтік капіталу, тис. грн.</c:v>
                </c:pt>
              </c:strCache>
            </c:strRef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dLbl>
              <c:idx val="0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1-7AB4-48EF-A275-A2B26E9A03EA}"/>
                </c:ext>
              </c:extLst>
            </c:dLbl>
            <c:dLbl>
              <c:idx val="1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7AB4-48EF-A275-A2B26E9A03EA}"/>
                </c:ext>
              </c:extLst>
            </c:dLbl>
            <c:dLbl>
              <c:idx val="2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0-7AB4-48EF-A275-A2B26E9A03EA}"/>
                </c:ext>
              </c:extLst>
            </c:dLbl>
            <c:dLbl>
              <c:idx val="3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C-7AB4-48EF-A275-A2B26E9A03EA}"/>
                </c:ext>
              </c:extLst>
            </c:dLbl>
            <c:dLbl>
              <c:idx val="4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D-7AB4-48EF-A275-A2B26E9A03EA}"/>
                </c:ext>
              </c:extLst>
            </c:dLbl>
            <c:dLbl>
              <c:idx val="5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E-7AB4-48EF-A275-A2B26E9A03EA}"/>
                </c:ext>
              </c:extLst>
            </c:dLbl>
            <c:dLbl>
              <c:idx val="6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F-7AB4-48EF-A275-A2B26E9A03EA}"/>
                </c:ext>
              </c:extLst>
            </c:dLbl>
            <c:dLbl>
              <c:idx val="7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4-7AB4-48EF-A275-A2B26E9A03EA}"/>
                </c:ext>
              </c:extLst>
            </c:dLbl>
            <c:dLbl>
              <c:idx val="8"/>
              <c:layout>
                <c:manualLayout>
                  <c:xMode val="edge"/>
                  <c:yMode val="edge"/>
                  <c:x val="0.70450387462860564"/>
                  <c:y val="0.51480972571023853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AB4-48EF-A275-A2B26E9A03EA}"/>
                </c:ext>
              </c:extLst>
            </c:dLbl>
            <c:dLbl>
              <c:idx val="9"/>
              <c:layout>
                <c:manualLayout>
                  <c:xMode val="edge"/>
                  <c:yMode val="edge"/>
                  <c:x val="0.77733528910313354"/>
                  <c:y val="0.49705766620298897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AB4-48EF-A275-A2B26E9A03EA}"/>
                </c:ext>
              </c:extLst>
            </c:dLbl>
            <c:dLbl>
              <c:idx val="10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8-7AB4-48EF-A275-A2B26E9A03EA}"/>
                </c:ext>
              </c:extLst>
            </c:dLbl>
            <c:dLbl>
              <c:idx val="11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A-7AB4-48EF-A275-A2B26E9A03EA}"/>
                </c:ext>
              </c:extLst>
            </c:dLbl>
            <c:dLbl>
              <c:idx val="12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9-7AB4-48EF-A275-A2B26E9A03EA}"/>
                </c:ext>
              </c:extLst>
            </c:dLbl>
            <c:dLbl>
              <c:idx val="13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7-7AB4-48EF-A275-A2B26E9A03EA}"/>
                </c:ext>
              </c:extLst>
            </c:dLbl>
            <c:dLbl>
              <c:idx val="14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6-7AB4-48EF-A275-A2B26E9A03EA}"/>
                </c:ext>
              </c:extLst>
            </c:dLbl>
            <c:dLbl>
              <c:idx val="15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5-7AB4-48EF-A275-A2B26E9A03EA}"/>
                </c:ext>
              </c:extLst>
            </c:dLbl>
            <c:dLbl>
              <c:idx val="16"/>
              <c:layout>
                <c:manualLayout>
                  <c:xMode val="edge"/>
                  <c:yMode val="edge"/>
                  <c:x val="0.51542231781973535"/>
                  <c:y val="0.51480972571023853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AB4-48EF-A275-A2B26E9A03EA}"/>
                </c:ext>
              </c:extLst>
            </c:dLbl>
            <c:numFmt formatCode="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00808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'3_динаміка ВЧА'!$B$43:$B$47</c:f>
              <c:strCache>
                <c:ptCount val="5"/>
                <c:pt idx="0">
                  <c:v>ІНЖУР REIT</c:v>
                </c:pt>
                <c:pt idx="1">
                  <c:v>ІНЖУР ЕНЕРДЖІ</c:v>
                </c:pt>
                <c:pt idx="2">
                  <c:v>ЗЕМЕЛЬНИЙ ІНВЕСТИЦІЙНИЙ ФОНД ҐРУНТОВНО</c:v>
                </c:pt>
                <c:pt idx="3">
                  <c:v>КІНТО-Голд</c:v>
                </c:pt>
                <c:pt idx="4">
                  <c:v>Індекс Української Біржі</c:v>
                </c:pt>
              </c:strCache>
            </c:strRef>
          </c:cat>
          <c:val>
            <c:numRef>
              <c:f>'3_динаміка ВЧА'!$E$43:$E$47</c:f>
              <c:numCache>
                <c:formatCode>#,##0.00</c:formatCode>
                <c:ptCount val="5"/>
                <c:pt idx="0">
                  <c:v>2949156.4755750396</c:v>
                </c:pt>
                <c:pt idx="1">
                  <c:v>114879.41396845966</c:v>
                </c:pt>
                <c:pt idx="2">
                  <c:v>1470.2349079221276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7AB4-48EF-A275-A2B26E9A03E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0"/>
        <c:axId val="1046390879"/>
        <c:axId val="1"/>
      </c:barChart>
      <c:lineChart>
        <c:grouping val="standard"/>
        <c:varyColors val="0"/>
        <c:ser>
          <c:idx val="2"/>
          <c:order val="2"/>
          <c:tx>
            <c:strRef>
              <c:f>'3_динаміка ВЧА'!$D$42</c:f>
              <c:strCache>
                <c:ptCount val="1"/>
                <c:pt idx="0">
                  <c:v>Зміна ВЧА, %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Mode val="edge"/>
                  <c:yMode val="edge"/>
                  <c:x val="0.14916433926033101"/>
                  <c:y val="1.479338292270800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7AB4-48EF-A275-A2B26E9A03EA}"/>
                </c:ext>
              </c:extLst>
            </c:dLbl>
            <c:dLbl>
              <c:idx val="1"/>
              <c:layout>
                <c:manualLayout>
                  <c:xMode val="edge"/>
                  <c:yMode val="edge"/>
                  <c:x val="0.32844166719763029"/>
                  <c:y val="0.3757519262367833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7AB4-48EF-A275-A2B26E9A03EA}"/>
                </c:ext>
              </c:extLst>
            </c:dLbl>
            <c:dLbl>
              <c:idx val="2"/>
              <c:layout>
                <c:manualLayout>
                  <c:xMode val="edge"/>
                  <c:yMode val="edge"/>
                  <c:x val="0.5140217136952252"/>
                  <c:y val="0.5799006105701538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7AB4-48EF-A275-A2B26E9A03EA}"/>
                </c:ext>
              </c:extLst>
            </c:dLbl>
            <c:dLbl>
              <c:idx val="3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7-7AB4-48EF-A275-A2B26E9A03EA}"/>
                </c:ext>
              </c:extLst>
            </c:dLbl>
            <c:dLbl>
              <c:idx val="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33-7AB4-48EF-A275-A2B26E9A03EA}"/>
                </c:ext>
              </c:extLst>
            </c:dLbl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B-7AB4-48EF-A275-A2B26E9A03EA}"/>
                </c:ext>
              </c:extLst>
            </c:dLbl>
            <c:dLbl>
              <c:idx val="6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30-7AB4-48EF-A275-A2B26E9A03EA}"/>
                </c:ext>
              </c:extLst>
            </c:dLbl>
            <c:dLbl>
              <c:idx val="7"/>
              <c:layout>
                <c:manualLayout>
                  <c:xMode val="edge"/>
                  <c:yMode val="edge"/>
                  <c:x val="0.61416490859770101"/>
                  <c:y val="1.183470633816640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7AB4-48EF-A275-A2B26E9A03EA}"/>
                </c:ext>
              </c:extLst>
            </c:dLbl>
            <c:dLbl>
              <c:idx val="8"/>
              <c:layout>
                <c:manualLayout>
                  <c:xMode val="edge"/>
                  <c:yMode val="edge"/>
                  <c:x val="0.67859269832516789"/>
                  <c:y val="1.183470633816640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7AB4-48EF-A275-A2B26E9A03EA}"/>
                </c:ext>
              </c:extLst>
            </c:dLbl>
            <c:dLbl>
              <c:idx val="9"/>
              <c:layout>
                <c:manualLayout>
                  <c:xMode val="edge"/>
                  <c:yMode val="edge"/>
                  <c:x val="0.75772683135999142"/>
                  <c:y val="1.183470633816640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7AB4-48EF-A275-A2B26E9A03EA}"/>
                </c:ext>
              </c:extLst>
            </c:dLbl>
            <c:dLbl>
              <c:idx val="10"/>
              <c:layout>
                <c:manualLayout>
                  <c:xMode val="edge"/>
                  <c:yMode val="edge"/>
                  <c:x val="0.48530932914276714"/>
                  <c:y val="0.8609748861016058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7AB4-48EF-A275-A2B26E9A03EA}"/>
                </c:ext>
              </c:extLst>
            </c:dLbl>
            <c:dLbl>
              <c:idx val="11"/>
              <c:layout>
                <c:manualLayout>
                  <c:xMode val="edge"/>
                  <c:yMode val="edge"/>
                  <c:x val="0.52592684875356144"/>
                  <c:y val="0.8935203285315634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7AB4-48EF-A275-A2B26E9A03EA}"/>
                </c:ext>
              </c:extLst>
            </c:dLbl>
            <c:dLbl>
              <c:idx val="12"/>
              <c:layout>
                <c:manualLayout>
                  <c:xMode val="edge"/>
                  <c:yMode val="edge"/>
                  <c:x val="0.56864527455112113"/>
                  <c:y val="0.872809592439772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7AB4-48EF-A275-A2B26E9A03EA}"/>
                </c:ext>
              </c:extLst>
            </c:dLbl>
            <c:dLbl>
              <c:idx val="13"/>
              <c:layout>
                <c:manualLayout>
                  <c:xMode val="edge"/>
                  <c:yMode val="edge"/>
                  <c:x val="0.61206400241093573"/>
                  <c:y val="0.93198312413060436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7AB4-48EF-A275-A2B26E9A03EA}"/>
                </c:ext>
              </c:extLst>
            </c:dLbl>
            <c:dLbl>
              <c:idx val="14"/>
              <c:layout>
                <c:manualLayout>
                  <c:xMode val="edge"/>
                  <c:yMode val="edge"/>
                  <c:x val="0.66178544883104606"/>
                  <c:y val="0.97636327289872837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7AB4-48EF-A275-A2B26E9A03EA}"/>
                </c:ext>
              </c:extLst>
            </c:dLbl>
            <c:dLbl>
              <c:idx val="15"/>
              <c:layout>
                <c:manualLayout>
                  <c:xMode val="edge"/>
                  <c:yMode val="edge"/>
                  <c:x val="0.66038484470653591"/>
                  <c:y val="0.99707400899051957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7AB4-48EF-A275-A2B26E9A03EA}"/>
                </c:ext>
              </c:extLst>
            </c:dLbl>
            <c:dLbl>
              <c:idx val="16"/>
              <c:layout>
                <c:manualLayout>
                  <c:xMode val="edge"/>
                  <c:yMode val="edge"/>
                  <c:x val="0.49441325595208313"/>
                  <c:y val="0.6597848783527769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7AB4-48EF-A275-A2B26E9A03EA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3366FF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'3_динаміка ВЧА'!$D$43:$D$47</c:f>
              <c:numCache>
                <c:formatCode>0.00%</c:formatCode>
                <c:ptCount val="5"/>
                <c:pt idx="0">
                  <c:v>295.00026780605259</c:v>
                </c:pt>
                <c:pt idx="1">
                  <c:v>0.14898186292607651</c:v>
                </c:pt>
                <c:pt idx="2">
                  <c:v>6.97400617099386E-2</c:v>
                </c:pt>
                <c:pt idx="3">
                  <c:v>0.12524788310271207</c:v>
                </c:pt>
                <c:pt idx="4">
                  <c:v>1.8384366093840681E-2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4-7AB4-48EF-A275-A2B26E9A03E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046390879"/>
        <c:scaling>
          <c:orientation val="minMax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numFmt formatCode="General" sourceLinked="1"/>
        <c:majorTickMark val="cross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320000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046390879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ax val="0.15"/>
          <c:min val="-0.1"/>
        </c:scaling>
        <c:delete val="0"/>
        <c:axPos val="r"/>
        <c:numFmt formatCode="0%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3"/>
        <c:crosses val="max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b"/>
      <c:legendEntry>
        <c:idx val="1"/>
        <c:txPr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</c:legendEntry>
      <c:layout>
        <c:manualLayout>
          <c:xMode val="edge"/>
          <c:yMode val="edge"/>
          <c:x val="0.2002863898049515"/>
          <c:y val="0.86097488610160589"/>
          <c:w val="0.43208637241138143"/>
          <c:h val="7.3966914613540033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 alignWithMargins="0"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/>
              <a:t>Доходність закритих фондів, 
банківських депозитів та індексів за місяць</a:t>
            </a:r>
          </a:p>
        </c:rich>
      </c:tx>
      <c:layout>
        <c:manualLayout>
          <c:xMode val="edge"/>
          <c:yMode val="edge"/>
          <c:x val="0.28472421975394602"/>
          <c:y val="8.6209605580940089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883646715233991"/>
          <c:y val="0.1695455576425155"/>
          <c:w val="0.81221330056125651"/>
          <c:h val="0.7801969305075078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5"/>
            <c:invertIfNegative val="0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0C10-4DEA-AD65-DA05357F1054}"/>
              </c:ext>
            </c:extLst>
          </c:dPt>
          <c:dPt>
            <c:idx val="6"/>
            <c:invertIfNegative val="0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0C10-4DEA-AD65-DA05357F1054}"/>
              </c:ext>
            </c:extLst>
          </c:dPt>
          <c:dPt>
            <c:idx val="7"/>
            <c:invertIfNegative val="0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0C10-4DEA-AD65-DA05357F1054}"/>
              </c:ext>
            </c:extLst>
          </c:dPt>
          <c:dPt>
            <c:idx val="8"/>
            <c:invertIfNegative val="0"/>
            <c:bubble3D val="0"/>
            <c:spPr>
              <a:solidFill>
                <a:srgbClr val="33CC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0C10-4DEA-AD65-DA05357F1054}"/>
              </c:ext>
            </c:extLst>
          </c:dPt>
          <c:dPt>
            <c:idx val="9"/>
            <c:invertIfNegative val="0"/>
            <c:bubble3D val="0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0C10-4DEA-AD65-DA05357F1054}"/>
              </c:ext>
            </c:extLst>
          </c:dPt>
          <c:dPt>
            <c:idx val="10"/>
            <c:invertIfNegative val="0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C10-4DEA-AD65-DA05357F1054}"/>
              </c:ext>
            </c:extLst>
          </c:dPt>
          <c:dPt>
            <c:idx val="11"/>
            <c:invertIfNegative val="0"/>
            <c:bubble3D val="0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0C10-4DEA-AD65-DA05357F1054}"/>
              </c:ext>
            </c:extLst>
          </c:dPt>
          <c:cat>
            <c:strRef>
              <c:f>'З_діаграма(дох)'!$A$2:$A$13</c:f>
              <c:strCache>
                <c:ptCount val="12"/>
                <c:pt idx="0">
                  <c:v>ІНЖУР ЕНЕРДЖІ</c:v>
                </c:pt>
                <c:pt idx="1">
                  <c:v>ЗЕМЕЛЬНИЙ ІНВЕСТИЦІЙНИЙ ФОНД ҐРУНТОВНО</c:v>
                </c:pt>
                <c:pt idx="2">
                  <c:v>ІНЖУР REIT</c:v>
                </c:pt>
                <c:pt idx="3">
                  <c:v>Індекс Української Біржі</c:v>
                </c:pt>
                <c:pt idx="4">
                  <c:v>КІНТО-Голд</c:v>
                </c:pt>
                <c:pt idx="5">
                  <c:v>Середня доходність фондів</c:v>
                </c:pt>
                <c:pt idx="6">
                  <c:v>Індекс УБ</c:v>
                </c:pt>
                <c:pt idx="7">
                  <c:v>Перспектива</c:v>
                </c:pt>
                <c:pt idx="8">
                  <c:v>Депозити у євро</c:v>
                </c:pt>
                <c:pt idx="9">
                  <c:v>Депозити у дол. США</c:v>
                </c:pt>
                <c:pt idx="10">
                  <c:v>Депозити у грн.</c:v>
                </c:pt>
                <c:pt idx="11">
                  <c:v>"Золотий" депозит (за офіційним курсом золота)</c:v>
                </c:pt>
              </c:strCache>
            </c:strRef>
          </c:cat>
          <c:val>
            <c:numRef>
              <c:f>'З_діаграма(дох)'!$B$2:$B$13</c:f>
              <c:numCache>
                <c:formatCode>0.00%</c:formatCode>
                <c:ptCount val="12"/>
                <c:pt idx="0">
                  <c:v>1.1751507318449317E-3</c:v>
                </c:pt>
                <c:pt idx="1">
                  <c:v>7.6895593744616964E-3</c:v>
                </c:pt>
                <c:pt idx="2">
                  <c:v>1.0790790790790705E-2</c:v>
                </c:pt>
                <c:pt idx="3">
                  <c:v>1.8383251316714588E-2</c:v>
                </c:pt>
                <c:pt idx="4">
                  <c:v>0.12524872665308062</c:v>
                </c:pt>
                <c:pt idx="5">
                  <c:v>3.2657495773378509E-2</c:v>
                </c:pt>
                <c:pt idx="6">
                  <c:v>0</c:v>
                </c:pt>
                <c:pt idx="7">
                  <c:v>1.1723781669873645E-2</c:v>
                </c:pt>
                <c:pt idx="8">
                  <c:v>6.9276302526164457E-3</c:v>
                </c:pt>
                <c:pt idx="9">
                  <c:v>2.4973654547719715E-3</c:v>
                </c:pt>
                <c:pt idx="10">
                  <c:v>1.1484931506849316E-2</c:v>
                </c:pt>
                <c:pt idx="11">
                  <c:v>0.12607680728542148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C10-4DEA-AD65-DA05357F10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1126024303"/>
        <c:axId val="1"/>
      </c:barChart>
      <c:catAx>
        <c:axId val="1126024303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969696"/>
                </a:solidFill>
                <a:latin typeface="Arial Cyr"/>
                <a:ea typeface="Arial Cyr"/>
                <a:cs typeface="Arial Cyr"/>
              </a:defRPr>
            </a:pPr>
            <a:endParaRPr lang="uk-UA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3"/>
          <c:min val="-0.01"/>
        </c:scaling>
        <c:delete val="0"/>
        <c:axPos val="b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808080"/>
                </a:solidFill>
                <a:latin typeface="Arial Cyr"/>
                <a:ea typeface="Arial Cyr"/>
                <a:cs typeface="Arial Cyr"/>
              </a:defRPr>
            </a:pPr>
            <a:endParaRPr lang="uk-UA"/>
          </a:p>
        </c:txPr>
        <c:crossAx val="1126024303"/>
        <c:crosses val="autoZero"/>
        <c:crossBetween val="between"/>
        <c:majorUnit val="0.01"/>
        <c:minorUnit val="0.0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12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8</xdr:row>
      <xdr:rowOff>9525</xdr:rowOff>
    </xdr:from>
    <xdr:to>
      <xdr:col>11</xdr:col>
      <xdr:colOff>590550</xdr:colOff>
      <xdr:row>26</xdr:row>
      <xdr:rowOff>133350</xdr:rowOff>
    </xdr:to>
    <xdr:graphicFrame macro="">
      <xdr:nvGraphicFramePr>
        <xdr:cNvPr id="1031" name="Діагр. 7">
          <a:extLst>
            <a:ext uri="{FF2B5EF4-FFF2-40B4-BE49-F238E27FC236}">
              <a16:creationId xmlns:a16="http://schemas.microsoft.com/office/drawing/2014/main" id="{79E6CB12-C0C2-52CB-D5AC-7CFC271069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19050</xdr:colOff>
      <xdr:row>30</xdr:row>
      <xdr:rowOff>19050</xdr:rowOff>
    </xdr:from>
    <xdr:to>
      <xdr:col>12</xdr:col>
      <xdr:colOff>19050</xdr:colOff>
      <xdr:row>54</xdr:row>
      <xdr:rowOff>0</xdr:rowOff>
    </xdr:to>
    <xdr:graphicFrame macro="">
      <xdr:nvGraphicFramePr>
        <xdr:cNvPr id="1033" name="Діагр. 9">
          <a:extLst>
            <a:ext uri="{FF2B5EF4-FFF2-40B4-BE49-F238E27FC236}">
              <a16:creationId xmlns:a16="http://schemas.microsoft.com/office/drawing/2014/main" id="{2C14C39E-D83E-0233-D791-9CA432144B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123825</xdr:colOff>
      <xdr:row>21</xdr:row>
      <xdr:rowOff>0</xdr:rowOff>
    </xdr:from>
    <xdr:to>
      <xdr:col>8</xdr:col>
      <xdr:colOff>76200</xdr:colOff>
      <xdr:row>45</xdr:row>
      <xdr:rowOff>0</xdr:rowOff>
    </xdr:to>
    <xdr:graphicFrame macro="">
      <xdr:nvGraphicFramePr>
        <xdr:cNvPr id="12290" name="Діагр. 2">
          <a:extLst>
            <a:ext uri="{FF2B5EF4-FFF2-40B4-BE49-F238E27FC236}">
              <a16:creationId xmlns:a16="http://schemas.microsoft.com/office/drawing/2014/main" id="{60E320FB-9B80-C35C-314B-F1BCAE548F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22</xdr:row>
      <xdr:rowOff>152400</xdr:rowOff>
    </xdr:from>
    <xdr:to>
      <xdr:col>7</xdr:col>
      <xdr:colOff>0</xdr:colOff>
      <xdr:row>48</xdr:row>
      <xdr:rowOff>9525</xdr:rowOff>
    </xdr:to>
    <xdr:graphicFrame macro="">
      <xdr:nvGraphicFramePr>
        <xdr:cNvPr id="11271" name="Діагр. 7">
          <a:extLst>
            <a:ext uri="{FF2B5EF4-FFF2-40B4-BE49-F238E27FC236}">
              <a16:creationId xmlns:a16="http://schemas.microsoft.com/office/drawing/2014/main" id="{8DAA51BC-C45F-2B68-FA5F-EDA5BD2C80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28575</xdr:colOff>
      <xdr:row>0</xdr:row>
      <xdr:rowOff>95250</xdr:rowOff>
    </xdr:from>
    <xdr:to>
      <xdr:col>17</xdr:col>
      <xdr:colOff>600075</xdr:colOff>
      <xdr:row>55</xdr:row>
      <xdr:rowOff>95250</xdr:rowOff>
    </xdr:to>
    <xdr:graphicFrame macro="">
      <xdr:nvGraphicFramePr>
        <xdr:cNvPr id="76801" name="Діагр. 1">
          <a:extLst>
            <a:ext uri="{FF2B5EF4-FFF2-40B4-BE49-F238E27FC236}">
              <a16:creationId xmlns:a16="http://schemas.microsoft.com/office/drawing/2014/main" id="{892C8CC8-8319-594B-815A-6F19775699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19050</xdr:rowOff>
    </xdr:from>
    <xdr:to>
      <xdr:col>7</xdr:col>
      <xdr:colOff>9525</xdr:colOff>
      <xdr:row>29</xdr:row>
      <xdr:rowOff>152400</xdr:rowOff>
    </xdr:to>
    <xdr:graphicFrame macro="">
      <xdr:nvGraphicFramePr>
        <xdr:cNvPr id="13320" name="Діагр. 8">
          <a:extLst>
            <a:ext uri="{FF2B5EF4-FFF2-40B4-BE49-F238E27FC236}">
              <a16:creationId xmlns:a16="http://schemas.microsoft.com/office/drawing/2014/main" id="{49F94011-80A5-7770-B5EA-1E7BB10C08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28575</xdr:colOff>
      <xdr:row>1</xdr:row>
      <xdr:rowOff>28575</xdr:rowOff>
    </xdr:from>
    <xdr:to>
      <xdr:col>18</xdr:col>
      <xdr:colOff>266700</xdr:colOff>
      <xdr:row>47</xdr:row>
      <xdr:rowOff>19050</xdr:rowOff>
    </xdr:to>
    <xdr:graphicFrame macro="">
      <xdr:nvGraphicFramePr>
        <xdr:cNvPr id="6145" name="Діагр. 1">
          <a:extLst>
            <a:ext uri="{FF2B5EF4-FFF2-40B4-BE49-F238E27FC236}">
              <a16:creationId xmlns:a16="http://schemas.microsoft.com/office/drawing/2014/main" id="{704E16F1-3CCF-416E-9171-AEAB3B9F6F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18</xdr:row>
      <xdr:rowOff>123825</xdr:rowOff>
    </xdr:from>
    <xdr:to>
      <xdr:col>9</xdr:col>
      <xdr:colOff>295275</xdr:colOff>
      <xdr:row>36</xdr:row>
      <xdr:rowOff>76200</xdr:rowOff>
    </xdr:to>
    <xdr:graphicFrame macro="">
      <xdr:nvGraphicFramePr>
        <xdr:cNvPr id="14344" name="Діагр. 8">
          <a:extLst>
            <a:ext uri="{FF2B5EF4-FFF2-40B4-BE49-F238E27FC236}">
              <a16:creationId xmlns:a16="http://schemas.microsoft.com/office/drawing/2014/main" id="{688D8B42-AD1D-6FE5-0977-C4914AAB81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1</xdr:row>
      <xdr:rowOff>0</xdr:rowOff>
    </xdr:from>
    <xdr:to>
      <xdr:col>18</xdr:col>
      <xdr:colOff>400050</xdr:colOff>
      <xdr:row>40</xdr:row>
      <xdr:rowOff>76200</xdr:rowOff>
    </xdr:to>
    <xdr:graphicFrame macro="">
      <xdr:nvGraphicFramePr>
        <xdr:cNvPr id="8193" name="Діагр. 1">
          <a:extLst>
            <a:ext uri="{FF2B5EF4-FFF2-40B4-BE49-F238E27FC236}">
              <a16:creationId xmlns:a16="http://schemas.microsoft.com/office/drawing/2014/main" id="{9AC24008-2C38-0BA3-7294-2CEA369359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F6EE66-E2E3-42C3-BD4C-46DCCE1731D3}">
  <sheetPr>
    <tabColor indexed="9"/>
  </sheetPr>
  <dimension ref="A1:N44"/>
  <sheetViews>
    <sheetView tabSelected="1" zoomScale="85" workbookViewId="0">
      <selection activeCell="A3" sqref="A3"/>
    </sheetView>
  </sheetViews>
  <sheetFormatPr defaultRowHeight="12.75" x14ac:dyDescent="0.2"/>
  <cols>
    <col min="1" max="1" width="29.140625" style="3" customWidth="1"/>
    <col min="2" max="6" width="16.7109375" customWidth="1"/>
  </cols>
  <sheetData>
    <row r="1" spans="1:14" ht="16.5" thickBot="1" x14ac:dyDescent="0.25">
      <c r="A1" s="71" t="s">
        <v>85</v>
      </c>
      <c r="B1" s="71"/>
      <c r="C1" s="71"/>
      <c r="D1" s="72"/>
      <c r="E1" s="72"/>
      <c r="F1" s="72"/>
    </row>
    <row r="2" spans="1:14" ht="15.75" thickBot="1" x14ac:dyDescent="0.25">
      <c r="A2" s="25" t="s">
        <v>51</v>
      </c>
      <c r="B2" s="25" t="s">
        <v>0</v>
      </c>
      <c r="C2" s="25" t="s">
        <v>112</v>
      </c>
      <c r="D2" s="25" t="s">
        <v>2</v>
      </c>
      <c r="E2" s="25" t="s">
        <v>3</v>
      </c>
      <c r="F2" s="25" t="s">
        <v>4</v>
      </c>
      <c r="G2" s="2"/>
      <c r="I2" s="1"/>
    </row>
    <row r="3" spans="1:14" ht="14.25" x14ac:dyDescent="0.2">
      <c r="A3" s="84" t="s">
        <v>106</v>
      </c>
      <c r="B3" s="85">
        <v>-2.0879138635885308E-3</v>
      </c>
      <c r="C3" s="85">
        <v>1.7043832612432475E-2</v>
      </c>
      <c r="D3" s="85">
        <v>-1.1670146768855065E-3</v>
      </c>
      <c r="E3" s="85" t="s">
        <v>107</v>
      </c>
      <c r="F3" s="85">
        <v>-7.2415043659258549E-3</v>
      </c>
      <c r="G3" s="58"/>
      <c r="H3" s="58"/>
      <c r="I3" s="2"/>
      <c r="J3" s="2"/>
      <c r="K3" s="2"/>
      <c r="L3" s="2"/>
    </row>
    <row r="4" spans="1:14" ht="14.25" x14ac:dyDescent="0.2">
      <c r="A4" s="84" t="s">
        <v>108</v>
      </c>
      <c r="B4" s="85">
        <v>0</v>
      </c>
      <c r="C4" s="85">
        <v>1.1723781669873645E-2</v>
      </c>
      <c r="D4" s="85">
        <v>1.2649525690483675E-2</v>
      </c>
      <c r="E4" s="85" t="s">
        <v>107</v>
      </c>
      <c r="F4" s="85">
        <v>3.2657495773378509E-2</v>
      </c>
      <c r="G4" s="58"/>
      <c r="H4" s="58"/>
      <c r="I4" s="2"/>
      <c r="J4" s="2"/>
      <c r="K4" s="2"/>
      <c r="L4" s="2"/>
    </row>
    <row r="5" spans="1:14" ht="15" thickBot="1" x14ac:dyDescent="0.25">
      <c r="A5" s="75" t="s">
        <v>113</v>
      </c>
      <c r="B5" s="76">
        <v>-7.8664661859930929E-2</v>
      </c>
      <c r="C5" s="76">
        <v>7.9916012001035597E-2</v>
      </c>
      <c r="D5" s="76">
        <v>0.2629444608795003</v>
      </c>
      <c r="E5" s="76" t="s">
        <v>107</v>
      </c>
      <c r="F5" s="76">
        <v>8.3509741406445723E-2</v>
      </c>
      <c r="G5" s="58"/>
      <c r="H5" s="58"/>
      <c r="I5" s="2"/>
      <c r="J5" s="2"/>
      <c r="K5" s="2"/>
      <c r="L5" s="2"/>
    </row>
    <row r="6" spans="1:14" ht="14.25" x14ac:dyDescent="0.2">
      <c r="A6" s="69"/>
      <c r="B6" s="68"/>
      <c r="C6" s="68"/>
      <c r="D6" s="70"/>
      <c r="E6" s="70"/>
      <c r="F6" s="70"/>
      <c r="G6" s="10"/>
      <c r="J6" s="2"/>
      <c r="K6" s="2"/>
      <c r="L6" s="2"/>
      <c r="M6" s="2"/>
      <c r="N6" s="2"/>
    </row>
    <row r="7" spans="1:14" ht="14.25" x14ac:dyDescent="0.2">
      <c r="A7" s="69"/>
      <c r="B7" s="68"/>
      <c r="C7" s="68"/>
      <c r="D7" s="70"/>
      <c r="E7" s="70"/>
      <c r="F7" s="70"/>
      <c r="G7" s="10"/>
      <c r="J7" s="2"/>
      <c r="K7" s="2"/>
      <c r="L7" s="2"/>
      <c r="M7" s="2"/>
      <c r="N7" s="2"/>
    </row>
    <row r="8" spans="1:14" ht="14.25" x14ac:dyDescent="0.2">
      <c r="A8" s="69"/>
      <c r="B8" s="68"/>
      <c r="C8" s="68"/>
      <c r="D8" s="70"/>
      <c r="E8" s="70"/>
      <c r="F8" s="70"/>
      <c r="G8" s="10"/>
      <c r="J8" s="2"/>
      <c r="K8" s="2"/>
      <c r="L8" s="2"/>
      <c r="M8" s="2"/>
      <c r="N8" s="2"/>
    </row>
    <row r="9" spans="1:14" ht="14.25" x14ac:dyDescent="0.2">
      <c r="A9" s="69"/>
      <c r="B9" s="70"/>
      <c r="C9" s="70"/>
      <c r="D9" s="70"/>
      <c r="E9" s="70"/>
      <c r="F9" s="70"/>
      <c r="J9" s="4"/>
      <c r="K9" s="4"/>
      <c r="L9" s="4"/>
      <c r="M9" s="4"/>
      <c r="N9" s="4"/>
    </row>
    <row r="10" spans="1:14" ht="14.25" x14ac:dyDescent="0.2">
      <c r="A10" s="69"/>
      <c r="B10" s="70"/>
      <c r="C10" s="70"/>
      <c r="D10" s="70"/>
      <c r="E10" s="70"/>
      <c r="F10" s="70"/>
    </row>
    <row r="11" spans="1:14" ht="14.25" x14ac:dyDescent="0.2">
      <c r="A11" s="69"/>
      <c r="B11" s="70"/>
      <c r="C11" s="70"/>
      <c r="D11" s="70"/>
      <c r="E11" s="70"/>
      <c r="F11" s="70"/>
    </row>
    <row r="12" spans="1:14" ht="14.25" x14ac:dyDescent="0.2">
      <c r="A12" s="69"/>
      <c r="B12" s="70"/>
      <c r="C12" s="70"/>
      <c r="D12" s="70"/>
      <c r="E12" s="70"/>
      <c r="F12" s="70"/>
      <c r="N12" s="10"/>
    </row>
    <row r="13" spans="1:14" ht="14.25" x14ac:dyDescent="0.2">
      <c r="A13" s="69"/>
      <c r="B13" s="70"/>
      <c r="C13" s="70"/>
      <c r="D13" s="70"/>
      <c r="E13" s="70"/>
      <c r="F13" s="70"/>
    </row>
    <row r="14" spans="1:14" ht="14.25" x14ac:dyDescent="0.2">
      <c r="A14" s="69"/>
      <c r="B14" s="70"/>
      <c r="C14" s="70"/>
      <c r="D14" s="70"/>
      <c r="E14" s="70"/>
      <c r="F14" s="70"/>
    </row>
    <row r="15" spans="1:14" ht="14.25" x14ac:dyDescent="0.2">
      <c r="A15" s="69"/>
      <c r="B15" s="70"/>
      <c r="C15" s="70"/>
      <c r="D15" s="70"/>
      <c r="E15" s="70"/>
      <c r="F15" s="70"/>
    </row>
    <row r="16" spans="1:14" ht="14.25" x14ac:dyDescent="0.2">
      <c r="A16" s="69"/>
      <c r="B16" s="70"/>
      <c r="C16" s="70"/>
      <c r="D16" s="70"/>
      <c r="E16" s="70"/>
      <c r="F16" s="70"/>
    </row>
    <row r="17" spans="1:6" ht="14.25" x14ac:dyDescent="0.2">
      <c r="A17" s="69"/>
      <c r="B17" s="70"/>
      <c r="C17" s="70"/>
      <c r="D17" s="70"/>
      <c r="E17" s="70"/>
      <c r="F17" s="70"/>
    </row>
    <row r="18" spans="1:6" ht="14.25" x14ac:dyDescent="0.2">
      <c r="A18" s="69"/>
      <c r="B18" s="70"/>
      <c r="C18" s="70"/>
      <c r="D18" s="70"/>
      <c r="E18" s="70"/>
      <c r="F18" s="70"/>
    </row>
    <row r="19" spans="1:6" ht="14.25" x14ac:dyDescent="0.2">
      <c r="A19" s="69"/>
      <c r="B19" s="70"/>
      <c r="C19" s="70"/>
      <c r="D19" s="70"/>
      <c r="E19" s="70"/>
      <c r="F19" s="70"/>
    </row>
    <row r="20" spans="1:6" ht="14.25" x14ac:dyDescent="0.2">
      <c r="A20" s="69"/>
      <c r="B20" s="70"/>
      <c r="C20" s="70"/>
      <c r="D20" s="70"/>
      <c r="E20" s="70"/>
      <c r="F20" s="70"/>
    </row>
    <row r="21" spans="1:6" ht="14.25" x14ac:dyDescent="0.2">
      <c r="A21" s="69"/>
      <c r="B21" s="70"/>
      <c r="C21" s="70"/>
      <c r="D21" s="70"/>
      <c r="E21" s="70"/>
      <c r="F21" s="70"/>
    </row>
    <row r="22" spans="1:6" ht="14.25" x14ac:dyDescent="0.2">
      <c r="A22" s="69"/>
      <c r="B22" s="70"/>
      <c r="C22" s="70"/>
      <c r="D22" s="70"/>
      <c r="E22" s="70"/>
      <c r="F22" s="70"/>
    </row>
    <row r="23" spans="1:6" ht="14.25" x14ac:dyDescent="0.2">
      <c r="A23" s="69"/>
      <c r="B23" s="70"/>
      <c r="C23" s="70"/>
      <c r="D23" s="70"/>
      <c r="E23" s="70"/>
      <c r="F23" s="70"/>
    </row>
    <row r="24" spans="1:6" ht="14.25" x14ac:dyDescent="0.2">
      <c r="A24" s="69"/>
      <c r="B24" s="70"/>
      <c r="C24" s="70"/>
      <c r="D24" s="70"/>
      <c r="E24" s="70"/>
      <c r="F24" s="70"/>
    </row>
    <row r="25" spans="1:6" ht="14.25" x14ac:dyDescent="0.2">
      <c r="A25" s="69"/>
      <c r="B25" s="70"/>
      <c r="C25" s="70"/>
      <c r="D25" s="70"/>
      <c r="E25" s="70"/>
      <c r="F25" s="70"/>
    </row>
    <row r="26" spans="1:6" ht="14.25" x14ac:dyDescent="0.2">
      <c r="A26" s="69"/>
      <c r="B26" s="70"/>
      <c r="C26" s="70"/>
      <c r="D26" s="70"/>
      <c r="E26" s="70"/>
      <c r="F26" s="70"/>
    </row>
    <row r="27" spans="1:6" ht="14.25" x14ac:dyDescent="0.2">
      <c r="A27" s="69"/>
      <c r="B27" s="70"/>
      <c r="C27" s="70"/>
      <c r="D27" s="70"/>
      <c r="E27" s="70"/>
      <c r="F27" s="70"/>
    </row>
    <row r="28" spans="1:6" ht="14.25" x14ac:dyDescent="0.2">
      <c r="A28" s="69"/>
      <c r="B28" s="70"/>
      <c r="C28" s="70"/>
      <c r="D28" s="70"/>
      <c r="E28" s="70"/>
      <c r="F28" s="70"/>
    </row>
    <row r="29" spans="1:6" ht="14.25" x14ac:dyDescent="0.2">
      <c r="A29" s="69"/>
      <c r="B29" s="70"/>
      <c r="C29" s="70"/>
      <c r="D29" s="70"/>
      <c r="E29" s="70"/>
      <c r="F29" s="70"/>
    </row>
    <row r="30" spans="1:6" ht="15" thickBot="1" x14ac:dyDescent="0.25">
      <c r="A30" s="69"/>
      <c r="B30" s="70"/>
      <c r="C30" s="70"/>
      <c r="D30" s="70"/>
      <c r="E30" s="70"/>
      <c r="F30" s="70"/>
    </row>
    <row r="31" spans="1:6" ht="30.75" thickBot="1" x14ac:dyDescent="0.25">
      <c r="A31" s="25" t="s">
        <v>75</v>
      </c>
      <c r="B31" s="18" t="s">
        <v>80</v>
      </c>
      <c r="C31" s="18" t="s">
        <v>62</v>
      </c>
      <c r="D31" s="74"/>
      <c r="E31" s="70"/>
      <c r="F31" s="70"/>
    </row>
    <row r="32" spans="1:6" ht="14.25" x14ac:dyDescent="0.2">
      <c r="A32" s="27" t="s">
        <v>9</v>
      </c>
      <c r="B32" s="28">
        <v>-8.9908004322603041E-4</v>
      </c>
      <c r="C32" s="65">
        <v>0.19948526154319079</v>
      </c>
      <c r="D32" s="74"/>
      <c r="E32" s="70"/>
      <c r="F32" s="70"/>
    </row>
    <row r="33" spans="1:6" ht="14.25" x14ac:dyDescent="0.2">
      <c r="A33" s="27" t="s">
        <v>116</v>
      </c>
      <c r="B33" s="28">
        <v>0</v>
      </c>
      <c r="C33" s="65">
        <v>-7.8664661859930929E-2</v>
      </c>
      <c r="D33" s="74"/>
      <c r="E33" s="70"/>
      <c r="F33" s="70"/>
    </row>
    <row r="34" spans="1:6" ht="14.25" x14ac:dyDescent="0.2">
      <c r="A34" s="27" t="s">
        <v>114</v>
      </c>
      <c r="B34" s="28">
        <v>6.4412780947296078E-3</v>
      </c>
      <c r="C34" s="65">
        <v>0.15843019786619572</v>
      </c>
      <c r="D34" s="74"/>
      <c r="E34" s="70"/>
      <c r="F34" s="70"/>
    </row>
    <row r="35" spans="1:6" ht="14.25" x14ac:dyDescent="0.2">
      <c r="A35" s="27" t="s">
        <v>1</v>
      </c>
      <c r="B35" s="28">
        <v>1.1723781669873645E-2</v>
      </c>
      <c r="C35" s="65">
        <v>7.9916012001035597E-2</v>
      </c>
      <c r="D35" s="74"/>
      <c r="E35" s="70"/>
      <c r="F35" s="70"/>
    </row>
    <row r="36" spans="1:6" ht="14.25" x14ac:dyDescent="0.2">
      <c r="A36" s="27" t="s">
        <v>115</v>
      </c>
      <c r="B36" s="28">
        <v>1.1958793883511731E-2</v>
      </c>
      <c r="C36" s="65">
        <v>0.28976145181819413</v>
      </c>
      <c r="D36" s="74"/>
      <c r="E36" s="70"/>
      <c r="F36" s="70"/>
    </row>
    <row r="37" spans="1:6" ht="14.25" x14ac:dyDescent="0.2">
      <c r="A37" s="27" t="s">
        <v>6</v>
      </c>
      <c r="B37" s="28">
        <v>1.7751601660545901E-2</v>
      </c>
      <c r="C37" s="65">
        <v>0.14406057981015574</v>
      </c>
      <c r="D37" s="74"/>
      <c r="E37" s="70"/>
      <c r="F37" s="70"/>
    </row>
    <row r="38" spans="1:6" ht="14.25" x14ac:dyDescent="0.2">
      <c r="A38" s="27" t="s">
        <v>109</v>
      </c>
      <c r="B38" s="28">
        <v>1.8728998737070013E-2</v>
      </c>
      <c r="C38" s="65">
        <v>9.0580342053515173E-2</v>
      </c>
      <c r="D38" s="74"/>
      <c r="E38" s="70"/>
      <c r="F38" s="70"/>
    </row>
    <row r="39" spans="1:6" ht="14.25" x14ac:dyDescent="0.2">
      <c r="A39" s="27" t="s">
        <v>5</v>
      </c>
      <c r="B39" s="28">
        <v>2.4927634055478487E-2</v>
      </c>
      <c r="C39" s="65">
        <v>6.9803298856212281E-2</v>
      </c>
      <c r="D39" s="74"/>
      <c r="E39" s="70"/>
      <c r="F39" s="70"/>
    </row>
    <row r="40" spans="1:6" ht="14.25" x14ac:dyDescent="0.2">
      <c r="A40" s="27" t="s">
        <v>10</v>
      </c>
      <c r="B40" s="28">
        <v>3.5323655704259549E-2</v>
      </c>
      <c r="C40" s="65">
        <v>0.13717795917118214</v>
      </c>
      <c r="D40" s="74"/>
      <c r="E40" s="70"/>
      <c r="F40" s="70"/>
    </row>
    <row r="41" spans="1:6" ht="14.25" x14ac:dyDescent="0.2">
      <c r="A41" s="27" t="s">
        <v>8</v>
      </c>
      <c r="B41" s="28">
        <v>5.1831444337776977E-2</v>
      </c>
      <c r="C41" s="65">
        <v>0.1262852009322577</v>
      </c>
      <c r="D41" s="74"/>
      <c r="E41" s="70"/>
      <c r="F41" s="70"/>
    </row>
    <row r="42" spans="1:6" ht="14.25" x14ac:dyDescent="0.2">
      <c r="A42" s="27" t="s">
        <v>7</v>
      </c>
      <c r="B42" s="28">
        <v>7.0897477511821405E-2</v>
      </c>
      <c r="C42" s="65">
        <v>0.33876505175735727</v>
      </c>
      <c r="D42" s="74"/>
      <c r="E42" s="70"/>
      <c r="F42" s="70"/>
    </row>
    <row r="43" spans="1:6" ht="14.25" x14ac:dyDescent="0.2">
      <c r="A43" s="69"/>
      <c r="B43" s="70"/>
      <c r="C43" s="70"/>
      <c r="D43" s="74"/>
      <c r="E43" s="70"/>
      <c r="F43" s="70"/>
    </row>
    <row r="44" spans="1:6" ht="14.25" x14ac:dyDescent="0.2">
      <c r="A44" s="69"/>
      <c r="B44" s="70"/>
      <c r="C44" s="70"/>
      <c r="D44" s="74"/>
      <c r="E44" s="70"/>
      <c r="F44" s="70"/>
    </row>
  </sheetData>
  <autoFilter ref="A31:C31" xr:uid="{EA1A3543-4234-4B08-BD56-938E01BDB379}"/>
  <phoneticPr fontId="12" type="noConversion"/>
  <pageMargins left="0.75" right="0.75" top="1" bottom="1" header="0.5" footer="0.5"/>
  <pageSetup paperSize="9" orientation="portrait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9D4024-85B1-4262-8973-1C34FC2E7024}">
  <sheetPr>
    <tabColor indexed="42"/>
  </sheetPr>
  <dimension ref="A1:I32"/>
  <sheetViews>
    <sheetView zoomScale="80" zoomScaleNormal="40" workbookViewId="0">
      <selection activeCell="B3" sqref="B3"/>
    </sheetView>
  </sheetViews>
  <sheetFormatPr defaultRowHeight="14.25" x14ac:dyDescent="0.2"/>
  <cols>
    <col min="1" max="1" width="4.7109375" style="22" customWidth="1"/>
    <col min="2" max="2" width="64.42578125" style="20" bestFit="1" customWidth="1"/>
    <col min="3" max="3" width="18.7109375" style="23" customWidth="1"/>
    <col min="4" max="4" width="14.7109375" style="24" customWidth="1"/>
    <col min="5" max="5" width="14.7109375" style="23" customWidth="1"/>
    <col min="6" max="6" width="14.7109375" style="24" customWidth="1"/>
    <col min="7" max="7" width="43.140625" style="20" bestFit="1" customWidth="1"/>
    <col min="8" max="8" width="34.7109375" style="20" customWidth="1"/>
    <col min="9" max="18" width="4.7109375" style="20" customWidth="1"/>
    <col min="19" max="16384" width="9.140625" style="20"/>
  </cols>
  <sheetData>
    <row r="1" spans="1:9" s="14" customFormat="1" ht="16.5" thickBot="1" x14ac:dyDescent="0.25">
      <c r="A1" s="188" t="s">
        <v>96</v>
      </c>
      <c r="B1" s="188"/>
      <c r="C1" s="188"/>
      <c r="D1" s="188"/>
      <c r="E1" s="188"/>
      <c r="F1" s="188"/>
      <c r="G1" s="188"/>
      <c r="H1" s="188"/>
      <c r="I1" s="13"/>
    </row>
    <row r="2" spans="1:9" ht="30.75" thickBot="1" x14ac:dyDescent="0.25">
      <c r="A2" s="15" t="s">
        <v>35</v>
      </c>
      <c r="B2" s="16" t="s">
        <v>78</v>
      </c>
      <c r="C2" s="17" t="s">
        <v>36</v>
      </c>
      <c r="D2" s="17" t="s">
        <v>37</v>
      </c>
      <c r="E2" s="17" t="s">
        <v>38</v>
      </c>
      <c r="F2" s="17" t="s">
        <v>13</v>
      </c>
      <c r="G2" s="17" t="s">
        <v>14</v>
      </c>
      <c r="H2" s="18" t="s">
        <v>15</v>
      </c>
      <c r="I2" s="19"/>
    </row>
    <row r="3" spans="1:9" x14ac:dyDescent="0.2">
      <c r="A3" s="21">
        <v>1</v>
      </c>
      <c r="B3" s="80" t="s">
        <v>18</v>
      </c>
      <c r="C3" s="81">
        <v>93007635.629999995</v>
      </c>
      <c r="D3" s="82">
        <v>11081</v>
      </c>
      <c r="E3" s="81">
        <v>8393.43</v>
      </c>
      <c r="F3" s="82">
        <v>1000</v>
      </c>
      <c r="G3" s="80" t="s">
        <v>19</v>
      </c>
      <c r="H3" s="83" t="s">
        <v>42</v>
      </c>
      <c r="I3" s="19"/>
    </row>
    <row r="4" spans="1:9" x14ac:dyDescent="0.2">
      <c r="A4" s="21">
        <v>2</v>
      </c>
      <c r="B4" s="80" t="s">
        <v>66</v>
      </c>
      <c r="C4" s="81">
        <v>34926517.68</v>
      </c>
      <c r="D4" s="82">
        <v>44389</v>
      </c>
      <c r="E4" s="81">
        <v>786.82820000000004</v>
      </c>
      <c r="F4" s="82">
        <v>100</v>
      </c>
      <c r="G4" s="80" t="s">
        <v>86</v>
      </c>
      <c r="H4" s="83" t="s">
        <v>67</v>
      </c>
      <c r="I4" s="19"/>
    </row>
    <row r="5" spans="1:9" ht="14.25" customHeight="1" x14ac:dyDescent="0.2">
      <c r="A5" s="21">
        <v>3</v>
      </c>
      <c r="B5" s="80" t="s">
        <v>71</v>
      </c>
      <c r="C5" s="81">
        <v>20898361.129999999</v>
      </c>
      <c r="D5" s="82">
        <v>2107</v>
      </c>
      <c r="E5" s="81">
        <v>9918.5386999999992</v>
      </c>
      <c r="F5" s="82">
        <v>1000</v>
      </c>
      <c r="G5" s="80" t="s">
        <v>17</v>
      </c>
      <c r="H5" s="83" t="s">
        <v>40</v>
      </c>
      <c r="I5" s="19"/>
    </row>
    <row r="6" spans="1:9" x14ac:dyDescent="0.2">
      <c r="A6" s="21">
        <v>4</v>
      </c>
      <c r="B6" s="80" t="s">
        <v>93</v>
      </c>
      <c r="C6" s="81">
        <v>12480312.01</v>
      </c>
      <c r="D6" s="82">
        <v>13316</v>
      </c>
      <c r="E6" s="81">
        <v>937.24180000000001</v>
      </c>
      <c r="F6" s="82">
        <v>100</v>
      </c>
      <c r="G6" s="80" t="s">
        <v>86</v>
      </c>
      <c r="H6" s="83" t="s">
        <v>67</v>
      </c>
      <c r="I6" s="19"/>
    </row>
    <row r="7" spans="1:9" ht="14.25" customHeight="1" x14ac:dyDescent="0.2">
      <c r="A7" s="21">
        <v>5</v>
      </c>
      <c r="B7" s="80" t="s">
        <v>52</v>
      </c>
      <c r="C7" s="81">
        <v>11264425.4</v>
      </c>
      <c r="D7" s="82">
        <v>5695568</v>
      </c>
      <c r="E7" s="81">
        <v>1.98</v>
      </c>
      <c r="F7" s="82">
        <v>1</v>
      </c>
      <c r="G7" s="80" t="s">
        <v>19</v>
      </c>
      <c r="H7" s="83" t="s">
        <v>42</v>
      </c>
      <c r="I7" s="19"/>
    </row>
    <row r="8" spans="1:9" x14ac:dyDescent="0.2">
      <c r="A8" s="21">
        <v>6</v>
      </c>
      <c r="B8" s="80" t="s">
        <v>70</v>
      </c>
      <c r="C8" s="81">
        <v>9862769.5600000005</v>
      </c>
      <c r="D8" s="82">
        <v>8326</v>
      </c>
      <c r="E8" s="81">
        <v>1184.5748000000001</v>
      </c>
      <c r="F8" s="82">
        <v>1000</v>
      </c>
      <c r="G8" s="80" t="s">
        <v>17</v>
      </c>
      <c r="H8" s="83" t="s">
        <v>40</v>
      </c>
      <c r="I8" s="19"/>
    </row>
    <row r="9" spans="1:9" x14ac:dyDescent="0.2">
      <c r="A9" s="21">
        <v>7</v>
      </c>
      <c r="B9" s="80" t="s">
        <v>56</v>
      </c>
      <c r="C9" s="81">
        <v>6909922.75</v>
      </c>
      <c r="D9" s="82">
        <v>1254</v>
      </c>
      <c r="E9" s="81">
        <v>5510.31</v>
      </c>
      <c r="F9" s="82">
        <v>1000</v>
      </c>
      <c r="G9" s="80" t="s">
        <v>39</v>
      </c>
      <c r="H9" s="83" t="s">
        <v>55</v>
      </c>
      <c r="I9" s="19"/>
    </row>
    <row r="10" spans="1:9" x14ac:dyDescent="0.2">
      <c r="A10" s="21">
        <v>8</v>
      </c>
      <c r="B10" s="80" t="s">
        <v>54</v>
      </c>
      <c r="C10" s="81">
        <v>5191399.2</v>
      </c>
      <c r="D10" s="82">
        <v>643</v>
      </c>
      <c r="E10" s="81">
        <v>8073.72</v>
      </c>
      <c r="F10" s="82">
        <v>1000</v>
      </c>
      <c r="G10" s="80" t="s">
        <v>16</v>
      </c>
      <c r="H10" s="83" t="s">
        <v>55</v>
      </c>
      <c r="I10" s="19"/>
    </row>
    <row r="11" spans="1:9" x14ac:dyDescent="0.2">
      <c r="A11" s="21">
        <v>9</v>
      </c>
      <c r="B11" s="80" t="s">
        <v>63</v>
      </c>
      <c r="C11" s="81">
        <v>3670513.08</v>
      </c>
      <c r="D11" s="82">
        <v>1747</v>
      </c>
      <c r="E11" s="81">
        <v>2101.0378000000001</v>
      </c>
      <c r="F11" s="82">
        <v>1000</v>
      </c>
      <c r="G11" s="80" t="s">
        <v>64</v>
      </c>
      <c r="H11" s="83" t="s">
        <v>65</v>
      </c>
      <c r="I11" s="19"/>
    </row>
    <row r="12" spans="1:9" x14ac:dyDescent="0.2">
      <c r="A12" s="21">
        <v>10</v>
      </c>
      <c r="B12" s="80" t="s">
        <v>68</v>
      </c>
      <c r="C12" s="81">
        <v>3235920.68</v>
      </c>
      <c r="D12" s="82">
        <v>3028</v>
      </c>
      <c r="E12" s="81">
        <v>1068.6659999999999</v>
      </c>
      <c r="F12" s="82">
        <v>1000</v>
      </c>
      <c r="G12" s="80" t="s">
        <v>86</v>
      </c>
      <c r="H12" s="83" t="s">
        <v>67</v>
      </c>
      <c r="I12" s="19"/>
    </row>
    <row r="13" spans="1:9" x14ac:dyDescent="0.2">
      <c r="A13" s="21">
        <v>11</v>
      </c>
      <c r="B13" s="80" t="s">
        <v>72</v>
      </c>
      <c r="C13" s="81">
        <v>2939014.32</v>
      </c>
      <c r="D13" s="82">
        <v>459</v>
      </c>
      <c r="E13" s="81">
        <v>6403.0812999999998</v>
      </c>
      <c r="F13" s="82">
        <v>1000</v>
      </c>
      <c r="G13" s="80" t="s">
        <v>17</v>
      </c>
      <c r="H13" s="83" t="s">
        <v>40</v>
      </c>
      <c r="I13" s="19"/>
    </row>
    <row r="14" spans="1:9" x14ac:dyDescent="0.2">
      <c r="A14" s="21">
        <v>12</v>
      </c>
      <c r="B14" s="80" t="s">
        <v>53</v>
      </c>
      <c r="C14" s="81">
        <v>2837548.95</v>
      </c>
      <c r="D14" s="82">
        <v>2566</v>
      </c>
      <c r="E14" s="81">
        <v>1105.8258000000001</v>
      </c>
      <c r="F14" s="82">
        <v>1000</v>
      </c>
      <c r="G14" s="80" t="s">
        <v>69</v>
      </c>
      <c r="H14" s="83" t="s">
        <v>76</v>
      </c>
      <c r="I14" s="19"/>
    </row>
    <row r="15" spans="1:9" x14ac:dyDescent="0.2">
      <c r="A15" s="21">
        <v>13</v>
      </c>
      <c r="B15" s="80" t="s">
        <v>73</v>
      </c>
      <c r="C15" s="81">
        <v>1703465.51</v>
      </c>
      <c r="D15" s="82">
        <v>529</v>
      </c>
      <c r="E15" s="81">
        <v>3220.1615999999999</v>
      </c>
      <c r="F15" s="82">
        <v>1000</v>
      </c>
      <c r="G15" s="80" t="s">
        <v>17</v>
      </c>
      <c r="H15" s="83" t="s">
        <v>40</v>
      </c>
      <c r="I15" s="19"/>
    </row>
    <row r="16" spans="1:9" x14ac:dyDescent="0.2">
      <c r="A16" s="21">
        <v>14</v>
      </c>
      <c r="B16" s="80" t="s">
        <v>21</v>
      </c>
      <c r="C16" s="81">
        <v>1240404.5900000001</v>
      </c>
      <c r="D16" s="82">
        <v>14120</v>
      </c>
      <c r="E16" s="81">
        <v>87.847399999999993</v>
      </c>
      <c r="F16" s="82">
        <v>100</v>
      </c>
      <c r="G16" s="80" t="s">
        <v>41</v>
      </c>
      <c r="H16" s="83" t="s">
        <v>89</v>
      </c>
      <c r="I16" s="19"/>
    </row>
    <row r="17" spans="1:9" x14ac:dyDescent="0.2">
      <c r="A17" s="21">
        <v>15</v>
      </c>
      <c r="B17" s="80" t="s">
        <v>105</v>
      </c>
      <c r="C17" s="81">
        <v>1026335.4901000001</v>
      </c>
      <c r="D17" s="82">
        <v>953</v>
      </c>
      <c r="E17" s="81">
        <v>1076.9521999999999</v>
      </c>
      <c r="F17" s="82">
        <v>1000</v>
      </c>
      <c r="G17" s="80" t="s">
        <v>20</v>
      </c>
      <c r="H17" s="83" t="s">
        <v>31</v>
      </c>
      <c r="I17" s="19"/>
    </row>
    <row r="18" spans="1:9" ht="15" customHeight="1" thickBot="1" x14ac:dyDescent="0.25">
      <c r="A18" s="189" t="s">
        <v>43</v>
      </c>
      <c r="B18" s="190"/>
      <c r="C18" s="95">
        <f>SUM(C3:C17)</f>
        <v>211194545.98009998</v>
      </c>
      <c r="D18" s="96">
        <f>SUM(D3:D17)</f>
        <v>5800086</v>
      </c>
      <c r="E18" s="56" t="s">
        <v>44</v>
      </c>
      <c r="F18" s="56" t="s">
        <v>44</v>
      </c>
      <c r="G18" s="56" t="s">
        <v>44</v>
      </c>
      <c r="H18" s="56" t="s">
        <v>44</v>
      </c>
    </row>
    <row r="19" spans="1:9" ht="15" customHeight="1" x14ac:dyDescent="0.2">
      <c r="A19" s="192" t="s">
        <v>87</v>
      </c>
      <c r="B19" s="192"/>
      <c r="C19" s="192"/>
      <c r="D19" s="192"/>
      <c r="E19" s="192"/>
      <c r="F19" s="192"/>
      <c r="G19" s="192"/>
      <c r="H19" s="192"/>
    </row>
    <row r="20" spans="1:9" ht="15" customHeight="1" thickBot="1" x14ac:dyDescent="0.25">
      <c r="A20" s="191"/>
      <c r="B20" s="191"/>
      <c r="C20" s="191"/>
      <c r="D20" s="191"/>
      <c r="E20" s="191"/>
      <c r="F20" s="191"/>
      <c r="G20" s="191"/>
      <c r="H20" s="191"/>
    </row>
    <row r="22" spans="1:9" x14ac:dyDescent="0.2">
      <c r="B22" s="20" t="s">
        <v>48</v>
      </c>
      <c r="C22" s="23">
        <f>C18-SUM(C3:C12)</f>
        <v>9746768.8600999713</v>
      </c>
      <c r="D22" s="124">
        <f>C22/$C$18</f>
        <v>4.615066556225543E-2</v>
      </c>
    </row>
    <row r="23" spans="1:9" x14ac:dyDescent="0.2">
      <c r="B23" s="80" t="str">
        <f t="shared" ref="B23:C29" si="0">B3</f>
        <v>ОТП Класичний</v>
      </c>
      <c r="C23" s="81">
        <f t="shared" si="0"/>
        <v>93007635.629999995</v>
      </c>
      <c r="D23" s="124">
        <f>C23/$C$18</f>
        <v>0.44038843521443843</v>
      </c>
      <c r="H23" s="19"/>
    </row>
    <row r="24" spans="1:9" x14ac:dyDescent="0.2">
      <c r="B24" s="80" t="str">
        <f t="shared" si="0"/>
        <v>КІНТО-Класичний</v>
      </c>
      <c r="C24" s="81">
        <f t="shared" si="0"/>
        <v>34926517.68</v>
      </c>
      <c r="D24" s="124">
        <f t="shared" ref="D24:D32" si="1">C24/$C$18</f>
        <v>0.16537603998206937</v>
      </c>
      <c r="H24" s="19"/>
    </row>
    <row r="25" spans="1:9" x14ac:dyDescent="0.2">
      <c r="B25" s="80" t="str">
        <f t="shared" si="0"/>
        <v>УНIВЕР.УА/Михайло Грушевський: Фонд Державних Паперiв</v>
      </c>
      <c r="C25" s="81">
        <f t="shared" si="0"/>
        <v>20898361.129999999</v>
      </c>
      <c r="D25" s="124">
        <f t="shared" si="1"/>
        <v>9.8953128893627632E-2</v>
      </c>
      <c r="H25" s="19"/>
    </row>
    <row r="26" spans="1:9" x14ac:dyDescent="0.2">
      <c r="B26" s="80" t="str">
        <f t="shared" si="0"/>
        <v>КІНТО-Казначейський</v>
      </c>
      <c r="C26" s="81">
        <f t="shared" si="0"/>
        <v>12480312.01</v>
      </c>
      <c r="D26" s="124">
        <f t="shared" si="1"/>
        <v>5.9093912449689728E-2</v>
      </c>
      <c r="H26" s="19"/>
    </row>
    <row r="27" spans="1:9" x14ac:dyDescent="0.2">
      <c r="B27" s="80" t="str">
        <f t="shared" si="0"/>
        <v>ОТП Фонд Акцій</v>
      </c>
      <c r="C27" s="81">
        <f t="shared" si="0"/>
        <v>11264425.4</v>
      </c>
      <c r="D27" s="124">
        <f t="shared" si="1"/>
        <v>5.3336724903215081E-2</v>
      </c>
      <c r="H27" s="19"/>
    </row>
    <row r="28" spans="1:9" x14ac:dyDescent="0.2">
      <c r="B28" s="80" t="str">
        <f t="shared" si="0"/>
        <v>УНІВЕР.УА/Ярослав Мудрий: Фонд Акцiй</v>
      </c>
      <c r="C28" s="81">
        <f t="shared" si="0"/>
        <v>9862769.5600000005</v>
      </c>
      <c r="D28" s="124">
        <f t="shared" si="1"/>
        <v>4.6699925484483533E-2</v>
      </c>
      <c r="H28" s="19"/>
    </row>
    <row r="29" spans="1:9" x14ac:dyDescent="0.2">
      <c r="B29" s="80" t="str">
        <f t="shared" si="0"/>
        <v>Альтус-Депозит</v>
      </c>
      <c r="C29" s="81">
        <f t="shared" si="0"/>
        <v>6909922.75</v>
      </c>
      <c r="D29" s="124">
        <f t="shared" si="1"/>
        <v>3.2718282178797811E-2</v>
      </c>
      <c r="H29" s="19"/>
    </row>
    <row r="30" spans="1:9" x14ac:dyDescent="0.2">
      <c r="B30" s="80" t="str">
        <f t="shared" ref="B30:C32" si="2">B11</f>
        <v>ВСІ</v>
      </c>
      <c r="C30" s="81">
        <f t="shared" si="2"/>
        <v>3670513.08</v>
      </c>
      <c r="D30" s="124">
        <f t="shared" si="1"/>
        <v>1.7379772109957128E-2</v>
      </c>
      <c r="H30" s="19"/>
    </row>
    <row r="31" spans="1:9" x14ac:dyDescent="0.2">
      <c r="B31" s="80" t="str">
        <f t="shared" si="2"/>
        <v>КІНТО-Еквіті</v>
      </c>
      <c r="C31" s="81">
        <f t="shared" si="2"/>
        <v>3235920.68</v>
      </c>
      <c r="D31" s="124">
        <f t="shared" si="1"/>
        <v>1.5321989803206888E-2</v>
      </c>
    </row>
    <row r="32" spans="1:9" x14ac:dyDescent="0.2">
      <c r="B32" s="80" t="str">
        <f t="shared" si="2"/>
        <v>УНIВЕР.УА/Тарас Шевченко: Фонд Заощаджень</v>
      </c>
      <c r="C32" s="81">
        <f t="shared" si="2"/>
        <v>2939014.32</v>
      </c>
      <c r="D32" s="124">
        <f t="shared" si="1"/>
        <v>1.3916146869990343E-2</v>
      </c>
    </row>
  </sheetData>
  <mergeCells count="4">
    <mergeCell ref="A1:H1"/>
    <mergeCell ref="A18:B18"/>
    <mergeCell ref="A20:H20"/>
    <mergeCell ref="A19:H19"/>
  </mergeCells>
  <phoneticPr fontId="12" type="noConversion"/>
  <pageMargins left="0.75" right="0.75" top="1" bottom="1" header="0.5" footer="0.5"/>
  <pageSetup paperSize="9" scale="29" orientation="portrait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DF85A1-1052-4D00-8815-37B04FB428CC}">
  <sheetPr>
    <tabColor indexed="42"/>
    <pageSetUpPr fitToPage="1"/>
  </sheetPr>
  <dimension ref="A1:L60"/>
  <sheetViews>
    <sheetView zoomScale="80" workbookViewId="0">
      <selection activeCell="B4" sqref="B4"/>
    </sheetView>
  </sheetViews>
  <sheetFormatPr defaultRowHeight="14.25" x14ac:dyDescent="0.2"/>
  <cols>
    <col min="1" max="1" width="4.28515625" style="32" customWidth="1"/>
    <col min="2" max="2" width="61.7109375" style="32" bestFit="1" customWidth="1"/>
    <col min="3" max="4" width="14.7109375" style="33" customWidth="1"/>
    <col min="5" max="8" width="12.7109375" style="34" customWidth="1"/>
    <col min="9" max="9" width="16.140625" style="32" bestFit="1" customWidth="1"/>
    <col min="10" max="10" width="18.5703125" style="32" customWidth="1"/>
    <col min="11" max="11" width="20.7109375" style="32" customWidth="1"/>
    <col min="12" max="16384" width="9.140625" style="32"/>
  </cols>
  <sheetData>
    <row r="1" spans="1:11" s="14" customFormat="1" ht="16.5" thickBot="1" x14ac:dyDescent="0.25">
      <c r="A1" s="194" t="s">
        <v>97</v>
      </c>
      <c r="B1" s="194"/>
      <c r="C1" s="194"/>
      <c r="D1" s="194"/>
      <c r="E1" s="194"/>
      <c r="F1" s="194"/>
      <c r="G1" s="194"/>
      <c r="H1" s="194"/>
      <c r="I1" s="194"/>
      <c r="J1" s="98"/>
    </row>
    <row r="2" spans="1:11" s="20" customFormat="1" ht="15.75" customHeight="1" thickBot="1" x14ac:dyDescent="0.25">
      <c r="A2" s="195" t="s">
        <v>35</v>
      </c>
      <c r="B2" s="99"/>
      <c r="C2" s="100"/>
      <c r="D2" s="101"/>
      <c r="E2" s="197" t="s">
        <v>61</v>
      </c>
      <c r="F2" s="197"/>
      <c r="G2" s="197"/>
      <c r="H2" s="197"/>
      <c r="I2" s="197"/>
      <c r="J2" s="197"/>
      <c r="K2" s="197"/>
    </row>
    <row r="3" spans="1:11" s="22" customFormat="1" ht="60.75" thickBot="1" x14ac:dyDescent="0.25">
      <c r="A3" s="196"/>
      <c r="B3" s="102" t="s">
        <v>22</v>
      </c>
      <c r="C3" s="26" t="s">
        <v>11</v>
      </c>
      <c r="D3" s="26" t="s">
        <v>12</v>
      </c>
      <c r="E3" s="17" t="s">
        <v>81</v>
      </c>
      <c r="F3" s="17" t="s">
        <v>90</v>
      </c>
      <c r="G3" s="17" t="s">
        <v>91</v>
      </c>
      <c r="H3" s="17" t="s">
        <v>79</v>
      </c>
      <c r="I3" s="17" t="s">
        <v>92</v>
      </c>
      <c r="J3" s="17" t="s">
        <v>45</v>
      </c>
      <c r="K3" s="18" t="s">
        <v>82</v>
      </c>
    </row>
    <row r="4" spans="1:11" s="20" customFormat="1" collapsed="1" x14ac:dyDescent="0.2">
      <c r="A4" s="21">
        <v>1</v>
      </c>
      <c r="B4" s="144" t="s">
        <v>66</v>
      </c>
      <c r="C4" s="145">
        <v>38118</v>
      </c>
      <c r="D4" s="145">
        <v>38182</v>
      </c>
      <c r="E4" s="146">
        <v>7.5589826016255746E-3</v>
      </c>
      <c r="F4" s="146">
        <v>1.2811972686953332E-2</v>
      </c>
      <c r="G4" s="146">
        <v>4.9313569746481711E-2</v>
      </c>
      <c r="H4" s="146">
        <v>0.33913137602749699</v>
      </c>
      <c r="I4" s="146">
        <v>0.28529820528670258</v>
      </c>
      <c r="J4" s="147">
        <v>6.8682820000012414</v>
      </c>
      <c r="K4" s="117">
        <v>0.1020567158895711</v>
      </c>
    </row>
    <row r="5" spans="1:11" s="20" customFormat="1" collapsed="1" x14ac:dyDescent="0.2">
      <c r="A5" s="21">
        <v>2</v>
      </c>
      <c r="B5" s="144" t="s">
        <v>54</v>
      </c>
      <c r="C5" s="145">
        <v>38828</v>
      </c>
      <c r="D5" s="145">
        <v>39028</v>
      </c>
      <c r="E5" s="146">
        <v>1.8891926067823528E-2</v>
      </c>
      <c r="F5" s="146">
        <v>2.5562465703433457E-2</v>
      </c>
      <c r="G5" s="146">
        <v>5.7572502685074856E-2</v>
      </c>
      <c r="H5" s="146">
        <v>0.10385995231128997</v>
      </c>
      <c r="I5" s="146">
        <v>7.7091990901428487E-2</v>
      </c>
      <c r="J5" s="147">
        <v>7.073719999999561</v>
      </c>
      <c r="K5" s="118">
        <v>0.11678347534431932</v>
      </c>
    </row>
    <row r="6" spans="1:11" s="20" customFormat="1" collapsed="1" x14ac:dyDescent="0.2">
      <c r="A6" s="21">
        <v>3</v>
      </c>
      <c r="B6" s="144" t="s">
        <v>73</v>
      </c>
      <c r="C6" s="145">
        <v>38919</v>
      </c>
      <c r="D6" s="145">
        <v>39092</v>
      </c>
      <c r="E6" s="146">
        <v>8.2708502926300831E-3</v>
      </c>
      <c r="F6" s="146">
        <v>1.4549868389532872E-2</v>
      </c>
      <c r="G6" s="146">
        <v>4.1856709022197736E-2</v>
      </c>
      <c r="H6" s="146">
        <v>7.084666981827592E-2</v>
      </c>
      <c r="I6" s="146">
        <v>6.1050891806145202E-2</v>
      </c>
      <c r="J6" s="147">
        <v>2.2201616000004418</v>
      </c>
      <c r="K6" s="118">
        <v>6.4411568226182103E-2</v>
      </c>
    </row>
    <row r="7" spans="1:11" s="20" customFormat="1" collapsed="1" x14ac:dyDescent="0.2">
      <c r="A7" s="21">
        <v>4</v>
      </c>
      <c r="B7" s="144" t="s">
        <v>70</v>
      </c>
      <c r="C7" s="145">
        <v>38919</v>
      </c>
      <c r="D7" s="145">
        <v>39092</v>
      </c>
      <c r="E7" s="146">
        <v>7.765472008609775E-3</v>
      </c>
      <c r="F7" s="146">
        <v>-6.9234276710006259E-4</v>
      </c>
      <c r="G7" s="146">
        <v>2.4636785086982416E-2</v>
      </c>
      <c r="H7" s="146">
        <v>6.0906897175152519E-3</v>
      </c>
      <c r="I7" s="146">
        <v>-9.6215730852935444E-3</v>
      </c>
      <c r="J7" s="147">
        <v>0.1845747999997458</v>
      </c>
      <c r="K7" s="118">
        <v>9.0824009409185003E-3</v>
      </c>
    </row>
    <row r="8" spans="1:11" s="20" customFormat="1" collapsed="1" x14ac:dyDescent="0.2">
      <c r="A8" s="21">
        <v>5</v>
      </c>
      <c r="B8" s="144" t="s">
        <v>18</v>
      </c>
      <c r="C8" s="145">
        <v>39413</v>
      </c>
      <c r="D8" s="145">
        <v>39589</v>
      </c>
      <c r="E8" s="146">
        <v>9.891447946553944E-3</v>
      </c>
      <c r="F8" s="146">
        <v>2.3776300542958317E-2</v>
      </c>
      <c r="G8" s="146">
        <v>6.8385653077839503E-2</v>
      </c>
      <c r="H8" s="146">
        <v>0.14114195361480952</v>
      </c>
      <c r="I8" s="146">
        <v>0.10132945291882289</v>
      </c>
      <c r="J8" s="147">
        <v>7.3934300000014446</v>
      </c>
      <c r="K8" s="118">
        <v>0.13027392938759941</v>
      </c>
    </row>
    <row r="9" spans="1:11" s="20" customFormat="1" collapsed="1" x14ac:dyDescent="0.2">
      <c r="A9" s="21">
        <v>6</v>
      </c>
      <c r="B9" s="144" t="s">
        <v>105</v>
      </c>
      <c r="C9" s="145">
        <v>39429</v>
      </c>
      <c r="D9" s="145">
        <v>39618</v>
      </c>
      <c r="E9" s="146">
        <v>3.3090171486500619E-3</v>
      </c>
      <c r="F9" s="146">
        <v>3.3895014154510239E-3</v>
      </c>
      <c r="G9" s="146">
        <v>1.8754427095891479E-2</v>
      </c>
      <c r="H9" s="146">
        <v>-1.3336309030382076E-2</v>
      </c>
      <c r="I9" s="146">
        <v>-2.2277892213439898E-2</v>
      </c>
      <c r="J9" s="147">
        <v>7.6952200000047988E-2</v>
      </c>
      <c r="K9" s="118">
        <v>4.2961603801221493E-3</v>
      </c>
    </row>
    <row r="10" spans="1:11" s="20" customFormat="1" x14ac:dyDescent="0.2">
      <c r="A10" s="21">
        <v>7</v>
      </c>
      <c r="B10" s="144" t="s">
        <v>21</v>
      </c>
      <c r="C10" s="145">
        <v>39560</v>
      </c>
      <c r="D10" s="145">
        <v>39770</v>
      </c>
      <c r="E10" s="146">
        <v>3.8372055818955975E-3</v>
      </c>
      <c r="F10" s="146">
        <v>2.3940042077662316E-2</v>
      </c>
      <c r="G10" s="146">
        <v>2.7599195208683813E-2</v>
      </c>
      <c r="H10" s="146">
        <v>9.4632094292127711E-2</v>
      </c>
      <c r="I10" s="146">
        <v>0.10489033780327839</v>
      </c>
      <c r="J10" s="147">
        <v>-0.12152599999989822</v>
      </c>
      <c r="K10" s="118">
        <v>-7.6479861928495652E-3</v>
      </c>
    </row>
    <row r="11" spans="1:11" s="20" customFormat="1" collapsed="1" x14ac:dyDescent="0.2">
      <c r="A11" s="21">
        <v>8</v>
      </c>
      <c r="B11" s="144" t="s">
        <v>68</v>
      </c>
      <c r="C11" s="145">
        <v>39884</v>
      </c>
      <c r="D11" s="145">
        <v>40001</v>
      </c>
      <c r="E11" s="146">
        <v>7.4550462970541798E-3</v>
      </c>
      <c r="F11" s="146">
        <v>-5.5374843510402894E-4</v>
      </c>
      <c r="G11" s="146">
        <v>1.5743913754326266E-2</v>
      </c>
      <c r="H11" s="146">
        <v>1.3996233053113798</v>
      </c>
      <c r="I11" s="146">
        <v>1.3197527139176359</v>
      </c>
      <c r="J11" s="147">
        <v>6.8666000000091154E-2</v>
      </c>
      <c r="K11" s="118">
        <v>4.0967592751097737E-3</v>
      </c>
    </row>
    <row r="12" spans="1:11" s="20" customFormat="1" collapsed="1" x14ac:dyDescent="0.2">
      <c r="A12" s="21">
        <v>9</v>
      </c>
      <c r="B12" s="144" t="s">
        <v>52</v>
      </c>
      <c r="C12" s="145">
        <v>40253</v>
      </c>
      <c r="D12" s="145">
        <v>40366</v>
      </c>
      <c r="E12" s="146">
        <v>3.6649214659719487E-2</v>
      </c>
      <c r="F12" s="146">
        <v>5.0761421319514E-3</v>
      </c>
      <c r="G12" s="146">
        <v>3.1249999999976463E-2</v>
      </c>
      <c r="H12" s="146">
        <v>0.17857142857139308</v>
      </c>
      <c r="I12" s="146">
        <v>0.10614525139667763</v>
      </c>
      <c r="J12" s="147">
        <v>0.98000000000001664</v>
      </c>
      <c r="K12" s="118">
        <v>4.5830544785893101E-2</v>
      </c>
    </row>
    <row r="13" spans="1:11" s="20" customFormat="1" collapsed="1" x14ac:dyDescent="0.2">
      <c r="A13" s="21">
        <v>10</v>
      </c>
      <c r="B13" s="144" t="s">
        <v>53</v>
      </c>
      <c r="C13" s="145">
        <v>40114</v>
      </c>
      <c r="D13" s="145">
        <v>40401</v>
      </c>
      <c r="E13" s="146">
        <v>-1.4049357511389804E-3</v>
      </c>
      <c r="F13" s="146">
        <v>-5.3600496244782803E-2</v>
      </c>
      <c r="G13" s="146">
        <v>3.7116422183734787E-2</v>
      </c>
      <c r="H13" s="146">
        <v>0.10252319177904767</v>
      </c>
      <c r="I13" s="146">
        <v>1.7426589066281917E-2</v>
      </c>
      <c r="J13" s="147">
        <v>0.10582579999999275</v>
      </c>
      <c r="K13" s="118">
        <v>6.6627602216893234E-3</v>
      </c>
    </row>
    <row r="14" spans="1:11" s="20" customFormat="1" x14ac:dyDescent="0.2">
      <c r="A14" s="21">
        <v>11</v>
      </c>
      <c r="B14" s="144" t="s">
        <v>56</v>
      </c>
      <c r="C14" s="145">
        <v>40226</v>
      </c>
      <c r="D14" s="145">
        <v>40430</v>
      </c>
      <c r="E14" s="146">
        <v>1.7420734274209426E-2</v>
      </c>
      <c r="F14" s="146">
        <v>2.1218276369467715E-2</v>
      </c>
      <c r="G14" s="146">
        <v>4.8763822538512747E-2</v>
      </c>
      <c r="H14" s="146">
        <v>8.8938117804125749E-2</v>
      </c>
      <c r="I14" s="146">
        <v>6.2234576778380735E-2</v>
      </c>
      <c r="J14" s="147">
        <v>4.510310000000155</v>
      </c>
      <c r="K14" s="118">
        <v>0.11992035109565458</v>
      </c>
    </row>
    <row r="15" spans="1:11" s="20" customFormat="1" x14ac:dyDescent="0.2">
      <c r="A15" s="21">
        <v>12</v>
      </c>
      <c r="B15" s="144" t="s">
        <v>72</v>
      </c>
      <c r="C15" s="145">
        <v>40427</v>
      </c>
      <c r="D15" s="145">
        <v>40543</v>
      </c>
      <c r="E15" s="146">
        <v>1.7998050136442068E-2</v>
      </c>
      <c r="F15" s="146">
        <v>2.5723022225218717E-2</v>
      </c>
      <c r="G15" s="146">
        <v>7.9010678573205428E-2</v>
      </c>
      <c r="H15" s="146">
        <v>0.15636019922662792</v>
      </c>
      <c r="I15" s="146">
        <v>0.12790671415716259</v>
      </c>
      <c r="J15" s="147">
        <v>5.4030812999994469</v>
      </c>
      <c r="K15" s="118">
        <v>0.13406372463402239</v>
      </c>
    </row>
    <row r="16" spans="1:11" s="20" customFormat="1" collapsed="1" x14ac:dyDescent="0.2">
      <c r="A16" s="21">
        <v>13</v>
      </c>
      <c r="B16" s="144" t="s">
        <v>63</v>
      </c>
      <c r="C16" s="145">
        <v>40444</v>
      </c>
      <c r="D16" s="145">
        <v>40638</v>
      </c>
      <c r="E16" s="146">
        <v>3.8165364069733254E-3</v>
      </c>
      <c r="F16" s="146">
        <v>2.41347814905013E-3</v>
      </c>
      <c r="G16" s="146">
        <v>2.6512769716148465E-2</v>
      </c>
      <c r="H16" s="146">
        <v>5.4828613265254234E-2</v>
      </c>
      <c r="I16" s="146">
        <v>3.5099539706751948E-2</v>
      </c>
      <c r="J16" s="147">
        <v>1.1010378000000216</v>
      </c>
      <c r="K16" s="118">
        <v>5.2540751003789854E-2</v>
      </c>
    </row>
    <row r="17" spans="1:12" s="20" customFormat="1" x14ac:dyDescent="0.2">
      <c r="A17" s="21">
        <v>14</v>
      </c>
      <c r="B17" s="144" t="s">
        <v>71</v>
      </c>
      <c r="C17" s="145">
        <v>40427</v>
      </c>
      <c r="D17" s="145">
        <v>40708</v>
      </c>
      <c r="E17" s="146">
        <v>1.0519704940290531E-2</v>
      </c>
      <c r="F17" s="146">
        <v>2.1585596627474279E-2</v>
      </c>
      <c r="G17" s="146">
        <v>9.2164559470085061E-2</v>
      </c>
      <c r="H17" s="146">
        <v>0.2893577166003487</v>
      </c>
      <c r="I17" s="146">
        <v>0.16198910812087886</v>
      </c>
      <c r="J17" s="147">
        <v>8.9185386999995195</v>
      </c>
      <c r="K17" s="118">
        <v>0.1739464777777775</v>
      </c>
    </row>
    <row r="18" spans="1:12" s="20" customFormat="1" x14ac:dyDescent="0.2">
      <c r="A18" s="21">
        <v>15</v>
      </c>
      <c r="B18" s="144" t="s">
        <v>93</v>
      </c>
      <c r="C18" s="145">
        <v>41026</v>
      </c>
      <c r="D18" s="145">
        <v>41242</v>
      </c>
      <c r="E18" s="146">
        <v>3.7763632745916542E-2</v>
      </c>
      <c r="F18" s="146">
        <v>4.6943584969471486E-2</v>
      </c>
      <c r="G18" s="146">
        <v>0.10981438554645617</v>
      </c>
      <c r="H18" s="146">
        <v>1.5356846800828494</v>
      </c>
      <c r="I18" s="146">
        <v>1.5158510066310904</v>
      </c>
      <c r="J18" s="147">
        <v>8.3724179999998256</v>
      </c>
      <c r="K18" s="118">
        <v>0.19032835005107129</v>
      </c>
    </row>
    <row r="19" spans="1:12" s="20" customFormat="1" ht="15.75" thickBot="1" x14ac:dyDescent="0.25">
      <c r="A19" s="143"/>
      <c r="B19" s="148" t="s">
        <v>94</v>
      </c>
      <c r="C19" s="149" t="s">
        <v>44</v>
      </c>
      <c r="D19" s="149" t="s">
        <v>44</v>
      </c>
      <c r="E19" s="150">
        <f>AVERAGE(E4:E18)</f>
        <v>1.2649525690483675E-2</v>
      </c>
      <c r="F19" s="150">
        <f>AVERAGE(F4:F18)</f>
        <v>1.147624425610921E-2</v>
      </c>
      <c r="G19" s="150">
        <f>AVERAGE(G4:G18)</f>
        <v>4.8566359580373128E-2</v>
      </c>
      <c r="H19" s="150">
        <f>AVERAGE(H4:H18)</f>
        <v>0.30321691195947731</v>
      </c>
      <c r="I19" s="150">
        <f>AVERAGE(I4:I18)</f>
        <v>0.2629444608795003</v>
      </c>
      <c r="J19" s="149" t="s">
        <v>44</v>
      </c>
      <c r="K19" s="150">
        <f>AVERAGE(K4:K18)</f>
        <v>7.6443065521391393E-2</v>
      </c>
      <c r="L19" s="151"/>
    </row>
    <row r="20" spans="1:12" s="20" customFormat="1" x14ac:dyDescent="0.2">
      <c r="A20" s="198" t="s">
        <v>83</v>
      </c>
      <c r="B20" s="198"/>
      <c r="C20" s="198"/>
      <c r="D20" s="198"/>
      <c r="E20" s="198"/>
      <c r="F20" s="198"/>
      <c r="G20" s="198"/>
      <c r="H20" s="198"/>
      <c r="I20" s="198"/>
      <c r="J20" s="198"/>
      <c r="K20" s="198"/>
    </row>
    <row r="21" spans="1:12" s="20" customFormat="1" ht="15" collapsed="1" thickBot="1" x14ac:dyDescent="0.25">
      <c r="A21" s="193"/>
      <c r="B21" s="193"/>
      <c r="C21" s="193"/>
      <c r="D21" s="193"/>
      <c r="E21" s="193"/>
      <c r="F21" s="193"/>
      <c r="G21" s="193"/>
      <c r="H21" s="193"/>
      <c r="I21" s="156"/>
      <c r="J21" s="156"/>
      <c r="K21" s="156"/>
    </row>
    <row r="22" spans="1:12" s="20" customFormat="1" collapsed="1" x14ac:dyDescent="0.2">
      <c r="E22" s="105"/>
      <c r="J22" s="19"/>
    </row>
    <row r="23" spans="1:12" s="20" customFormat="1" collapsed="1" x14ac:dyDescent="0.2">
      <c r="E23" s="106"/>
      <c r="J23" s="19"/>
    </row>
    <row r="24" spans="1:12" s="20" customFormat="1" x14ac:dyDescent="0.2">
      <c r="E24" s="105"/>
      <c r="F24" s="105"/>
      <c r="J24" s="19"/>
    </row>
    <row r="25" spans="1:12" s="20" customFormat="1" collapsed="1" x14ac:dyDescent="0.2">
      <c r="E25" s="106"/>
      <c r="I25" s="106"/>
      <c r="J25" s="19"/>
    </row>
    <row r="26" spans="1:12" s="20" customFormat="1" collapsed="1" x14ac:dyDescent="0.2"/>
    <row r="27" spans="1:12" s="20" customFormat="1" collapsed="1" x14ac:dyDescent="0.2"/>
    <row r="28" spans="1:12" s="20" customFormat="1" collapsed="1" x14ac:dyDescent="0.2"/>
    <row r="29" spans="1:12" s="20" customFormat="1" collapsed="1" x14ac:dyDescent="0.2"/>
    <row r="30" spans="1:12" s="20" customFormat="1" collapsed="1" x14ac:dyDescent="0.2"/>
    <row r="31" spans="1:12" s="20" customFormat="1" collapsed="1" x14ac:dyDescent="0.2"/>
    <row r="32" spans="1:12" s="20" customFormat="1" collapsed="1" x14ac:dyDescent="0.2"/>
    <row r="33" spans="3:8" s="20" customFormat="1" collapsed="1" x14ac:dyDescent="0.2"/>
    <row r="34" spans="3:8" s="20" customFormat="1" collapsed="1" x14ac:dyDescent="0.2"/>
    <row r="35" spans="3:8" s="20" customFormat="1" collapsed="1" x14ac:dyDescent="0.2"/>
    <row r="36" spans="3:8" s="20" customFormat="1" collapsed="1" x14ac:dyDescent="0.2"/>
    <row r="37" spans="3:8" s="20" customFormat="1" collapsed="1" x14ac:dyDescent="0.2"/>
    <row r="38" spans="3:8" s="20" customFormat="1" collapsed="1" x14ac:dyDescent="0.2"/>
    <row r="39" spans="3:8" s="20" customFormat="1" x14ac:dyDescent="0.2"/>
    <row r="40" spans="3:8" s="20" customFormat="1" x14ac:dyDescent="0.2"/>
    <row r="41" spans="3:8" s="29" customFormat="1" x14ac:dyDescent="0.2">
      <c r="C41" s="30"/>
      <c r="D41" s="30"/>
      <c r="E41" s="31"/>
      <c r="F41" s="31"/>
      <c r="G41" s="31"/>
      <c r="H41" s="31"/>
    </row>
    <row r="42" spans="3:8" s="29" customFormat="1" x14ac:dyDescent="0.2">
      <c r="C42" s="30"/>
      <c r="D42" s="30"/>
      <c r="E42" s="31"/>
      <c r="F42" s="31"/>
      <c r="G42" s="31"/>
      <c r="H42" s="31"/>
    </row>
    <row r="43" spans="3:8" s="29" customFormat="1" x14ac:dyDescent="0.2">
      <c r="C43" s="30"/>
      <c r="D43" s="30"/>
      <c r="E43" s="31"/>
      <c r="F43" s="31"/>
      <c r="G43" s="31"/>
      <c r="H43" s="31"/>
    </row>
    <row r="44" spans="3:8" s="29" customFormat="1" x14ac:dyDescent="0.2">
      <c r="C44" s="30"/>
      <c r="D44" s="30"/>
      <c r="E44" s="31"/>
      <c r="F44" s="31"/>
      <c r="G44" s="31"/>
      <c r="H44" s="31"/>
    </row>
    <row r="45" spans="3:8" s="29" customFormat="1" x14ac:dyDescent="0.2">
      <c r="C45" s="30"/>
      <c r="D45" s="30"/>
      <c r="E45" s="31"/>
      <c r="F45" s="31"/>
      <c r="G45" s="31"/>
      <c r="H45" s="31"/>
    </row>
    <row r="46" spans="3:8" s="29" customFormat="1" x14ac:dyDescent="0.2">
      <c r="C46" s="30"/>
      <c r="D46" s="30"/>
      <c r="E46" s="31"/>
      <c r="F46" s="31"/>
      <c r="G46" s="31"/>
      <c r="H46" s="31"/>
    </row>
    <row r="47" spans="3:8" s="29" customFormat="1" x14ac:dyDescent="0.2">
      <c r="C47" s="30"/>
      <c r="D47" s="30"/>
      <c r="E47" s="31"/>
      <c r="F47" s="31"/>
      <c r="G47" s="31"/>
      <c r="H47" s="31"/>
    </row>
    <row r="48" spans="3:8" s="29" customFormat="1" x14ac:dyDescent="0.2">
      <c r="C48" s="30"/>
      <c r="D48" s="30"/>
      <c r="E48" s="31"/>
      <c r="F48" s="31"/>
      <c r="G48" s="31"/>
      <c r="H48" s="31"/>
    </row>
    <row r="49" spans="3:8" s="29" customFormat="1" x14ac:dyDescent="0.2">
      <c r="C49" s="30"/>
      <c r="D49" s="30"/>
      <c r="E49" s="31"/>
      <c r="F49" s="31"/>
      <c r="G49" s="31"/>
      <c r="H49" s="31"/>
    </row>
    <row r="50" spans="3:8" s="29" customFormat="1" x14ac:dyDescent="0.2">
      <c r="C50" s="30"/>
      <c r="D50" s="30"/>
      <c r="E50" s="31"/>
      <c r="F50" s="31"/>
      <c r="G50" s="31"/>
      <c r="H50" s="31"/>
    </row>
    <row r="51" spans="3:8" s="29" customFormat="1" x14ac:dyDescent="0.2">
      <c r="C51" s="30"/>
      <c r="D51" s="30"/>
      <c r="E51" s="31"/>
      <c r="F51" s="31"/>
      <c r="G51" s="31"/>
      <c r="H51" s="31"/>
    </row>
    <row r="52" spans="3:8" s="29" customFormat="1" x14ac:dyDescent="0.2">
      <c r="C52" s="30"/>
      <c r="D52" s="30"/>
      <c r="E52" s="31"/>
      <c r="F52" s="31"/>
      <c r="G52" s="31"/>
      <c r="H52" s="31"/>
    </row>
    <row r="53" spans="3:8" s="29" customFormat="1" x14ac:dyDescent="0.2">
      <c r="C53" s="30"/>
      <c r="D53" s="30"/>
      <c r="E53" s="31"/>
      <c r="F53" s="31"/>
      <c r="G53" s="31"/>
      <c r="H53" s="31"/>
    </row>
    <row r="54" spans="3:8" s="29" customFormat="1" x14ac:dyDescent="0.2">
      <c r="C54" s="30"/>
      <c r="D54" s="30"/>
      <c r="E54" s="31"/>
      <c r="F54" s="31"/>
      <c r="G54" s="31"/>
      <c r="H54" s="31"/>
    </row>
    <row r="55" spans="3:8" s="29" customFormat="1" x14ac:dyDescent="0.2">
      <c r="C55" s="30"/>
      <c r="D55" s="30"/>
      <c r="E55" s="31"/>
      <c r="F55" s="31"/>
      <c r="G55" s="31"/>
      <c r="H55" s="31"/>
    </row>
    <row r="56" spans="3:8" s="29" customFormat="1" x14ac:dyDescent="0.2">
      <c r="C56" s="30"/>
      <c r="D56" s="30"/>
      <c r="E56" s="31"/>
      <c r="F56" s="31"/>
      <c r="G56" s="31"/>
      <c r="H56" s="31"/>
    </row>
    <row r="57" spans="3:8" s="29" customFormat="1" x14ac:dyDescent="0.2">
      <c r="C57" s="30"/>
      <c r="D57" s="30"/>
      <c r="E57" s="31"/>
      <c r="F57" s="31"/>
      <c r="G57" s="31"/>
      <c r="H57" s="31"/>
    </row>
    <row r="58" spans="3:8" s="29" customFormat="1" x14ac:dyDescent="0.2">
      <c r="C58" s="30"/>
      <c r="D58" s="30"/>
      <c r="E58" s="31"/>
      <c r="F58" s="31"/>
      <c r="G58" s="31"/>
      <c r="H58" s="31"/>
    </row>
    <row r="59" spans="3:8" s="29" customFormat="1" x14ac:dyDescent="0.2">
      <c r="C59" s="30"/>
      <c r="D59" s="30"/>
      <c r="E59" s="31"/>
      <c r="F59" s="31"/>
      <c r="G59" s="31"/>
      <c r="H59" s="31"/>
    </row>
    <row r="60" spans="3:8" s="29" customFormat="1" x14ac:dyDescent="0.2">
      <c r="C60" s="30"/>
      <c r="D60" s="30"/>
      <c r="E60" s="31"/>
      <c r="F60" s="31"/>
      <c r="G60" s="31"/>
      <c r="H60" s="31"/>
    </row>
  </sheetData>
  <mergeCells count="5">
    <mergeCell ref="A21:H21"/>
    <mergeCell ref="A1:I1"/>
    <mergeCell ref="A2:A3"/>
    <mergeCell ref="E2:K2"/>
    <mergeCell ref="A20:K20"/>
  </mergeCells>
  <phoneticPr fontId="12" type="noConversion"/>
  <pageMargins left="0.75" right="0.75" top="1" bottom="1" header="0.5" footer="0.5"/>
  <pageSetup paperSize="9" scale="64" orientation="landscape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001320-EE5A-4FD2-91B6-DAB54FCFF8DA}">
  <sheetPr>
    <tabColor indexed="42"/>
  </sheetPr>
  <dimension ref="A1:H67"/>
  <sheetViews>
    <sheetView zoomScale="85" workbookViewId="0">
      <selection activeCell="B4" sqref="B4"/>
    </sheetView>
  </sheetViews>
  <sheetFormatPr defaultRowHeight="14.25" x14ac:dyDescent="0.2"/>
  <cols>
    <col min="1" max="1" width="3.85546875" style="29" customWidth="1"/>
    <col min="2" max="2" width="61.85546875" style="29" bestFit="1" customWidth="1"/>
    <col min="3" max="3" width="24.7109375" style="29" customWidth="1"/>
    <col min="4" max="4" width="24.7109375" style="41" customWidth="1"/>
    <col min="5" max="7" width="24.7109375" style="29" customWidth="1"/>
    <col min="8" max="16384" width="9.140625" style="29"/>
  </cols>
  <sheetData>
    <row r="1" spans="1:8" ht="16.5" thickBot="1" x14ac:dyDescent="0.25">
      <c r="A1" s="200" t="s">
        <v>98</v>
      </c>
      <c r="B1" s="200"/>
      <c r="C1" s="200"/>
      <c r="D1" s="200"/>
      <c r="E1" s="200"/>
      <c r="F1" s="200"/>
      <c r="G1" s="200"/>
    </row>
    <row r="2" spans="1:8" ht="15.75" thickBot="1" x14ac:dyDescent="0.25">
      <c r="A2" s="195" t="s">
        <v>35</v>
      </c>
      <c r="B2" s="87"/>
      <c r="C2" s="201" t="s">
        <v>23</v>
      </c>
      <c r="D2" s="202"/>
      <c r="E2" s="201" t="s">
        <v>24</v>
      </c>
      <c r="F2" s="202"/>
      <c r="G2" s="88"/>
    </row>
    <row r="3" spans="1:8" ht="45.75" thickBot="1" x14ac:dyDescent="0.25">
      <c r="A3" s="196"/>
      <c r="B3" s="42" t="s">
        <v>22</v>
      </c>
      <c r="C3" s="35" t="s">
        <v>46</v>
      </c>
      <c r="D3" s="35" t="s">
        <v>25</v>
      </c>
      <c r="E3" s="35" t="s">
        <v>26</v>
      </c>
      <c r="F3" s="35" t="s">
        <v>25</v>
      </c>
      <c r="G3" s="36" t="s">
        <v>88</v>
      </c>
    </row>
    <row r="4" spans="1:8" ht="15" customHeight="1" x14ac:dyDescent="0.2">
      <c r="A4" s="21">
        <v>1</v>
      </c>
      <c r="B4" s="37" t="s">
        <v>71</v>
      </c>
      <c r="C4" s="38">
        <v>2867.6829199999984</v>
      </c>
      <c r="D4" s="93">
        <v>0.15904465082237182</v>
      </c>
      <c r="E4" s="39">
        <v>270</v>
      </c>
      <c r="F4" s="93">
        <v>0.14697876973326074</v>
      </c>
      <c r="G4" s="40">
        <v>2680.8729531583322</v>
      </c>
      <c r="H4" s="53"/>
    </row>
    <row r="5" spans="1:8" ht="14.25" customHeight="1" x14ac:dyDescent="0.2">
      <c r="A5" s="21">
        <v>2</v>
      </c>
      <c r="B5" s="37" t="s">
        <v>72</v>
      </c>
      <c r="C5" s="38">
        <v>246.94745999999992</v>
      </c>
      <c r="D5" s="93">
        <v>9.1731547856133092E-2</v>
      </c>
      <c r="E5" s="39">
        <v>31</v>
      </c>
      <c r="F5" s="93">
        <v>7.2429906542056069E-2</v>
      </c>
      <c r="G5" s="40">
        <v>196.02003077102827</v>
      </c>
      <c r="H5" s="53"/>
    </row>
    <row r="6" spans="1:8" x14ac:dyDescent="0.2">
      <c r="A6" s="21">
        <v>3</v>
      </c>
      <c r="B6" s="37" t="s">
        <v>93</v>
      </c>
      <c r="C6" s="38">
        <v>543.56178999999906</v>
      </c>
      <c r="D6" s="93">
        <v>4.5536832050758876E-2</v>
      </c>
      <c r="E6" s="39">
        <v>99</v>
      </c>
      <c r="F6" s="93">
        <v>7.4903533328289328E-3</v>
      </c>
      <c r="G6" s="40">
        <v>90.029537393676804</v>
      </c>
    </row>
    <row r="7" spans="1:8" x14ac:dyDescent="0.2">
      <c r="A7" s="21">
        <v>4</v>
      </c>
      <c r="B7" s="37" t="s">
        <v>66</v>
      </c>
      <c r="C7" s="38">
        <v>285.45699999999999</v>
      </c>
      <c r="D7" s="93">
        <v>8.2404231971109493E-3</v>
      </c>
      <c r="E7" s="39">
        <v>30</v>
      </c>
      <c r="F7" s="93">
        <v>6.7630018710971847E-4</v>
      </c>
      <c r="G7" s="40">
        <v>23.554992621455455</v>
      </c>
    </row>
    <row r="8" spans="1:8" x14ac:dyDescent="0.2">
      <c r="A8" s="21">
        <v>5</v>
      </c>
      <c r="B8" s="37" t="s">
        <v>56</v>
      </c>
      <c r="C8" s="38">
        <v>118.30275999999978</v>
      </c>
      <c r="D8" s="93">
        <v>1.7418931002351291E-2</v>
      </c>
      <c r="E8" s="39">
        <v>0</v>
      </c>
      <c r="F8" s="93">
        <v>0</v>
      </c>
      <c r="G8" s="40">
        <v>0</v>
      </c>
    </row>
    <row r="9" spans="1:8" x14ac:dyDescent="0.2">
      <c r="A9" s="21">
        <v>6</v>
      </c>
      <c r="B9" s="37" t="s">
        <v>54</v>
      </c>
      <c r="C9" s="38">
        <v>96.255459999999971</v>
      </c>
      <c r="D9" s="93">
        <v>1.8891608345479174E-2</v>
      </c>
      <c r="E9" s="39">
        <v>0</v>
      </c>
      <c r="F9" s="93">
        <v>0</v>
      </c>
      <c r="G9" s="40">
        <v>0</v>
      </c>
    </row>
    <row r="10" spans="1:8" x14ac:dyDescent="0.2">
      <c r="A10" s="21">
        <v>7</v>
      </c>
      <c r="B10" s="37" t="s">
        <v>70</v>
      </c>
      <c r="C10" s="38">
        <v>75.998480000000441</v>
      </c>
      <c r="D10" s="93">
        <v>7.7654294127006852E-3</v>
      </c>
      <c r="E10" s="39">
        <v>0</v>
      </c>
      <c r="F10" s="93">
        <v>0</v>
      </c>
      <c r="G10" s="40">
        <v>0</v>
      </c>
    </row>
    <row r="11" spans="1:8" x14ac:dyDescent="0.2">
      <c r="A11" s="21">
        <v>8</v>
      </c>
      <c r="B11" s="37" t="s">
        <v>68</v>
      </c>
      <c r="C11" s="38">
        <v>23.945340000000314</v>
      </c>
      <c r="D11" s="93">
        <v>7.4550198757130917E-3</v>
      </c>
      <c r="E11" s="39">
        <v>0</v>
      </c>
      <c r="F11" s="93">
        <v>0</v>
      </c>
      <c r="G11" s="40">
        <v>0</v>
      </c>
      <c r="H11" s="53"/>
    </row>
    <row r="12" spans="1:8" x14ac:dyDescent="0.2">
      <c r="A12" s="21">
        <v>9</v>
      </c>
      <c r="B12" s="37" t="s">
        <v>73</v>
      </c>
      <c r="C12" s="38">
        <v>13.973540000000037</v>
      </c>
      <c r="D12" s="93">
        <v>8.2708531606693805E-3</v>
      </c>
      <c r="E12" s="39">
        <v>0</v>
      </c>
      <c r="F12" s="93">
        <v>0</v>
      </c>
      <c r="G12" s="40">
        <v>0</v>
      </c>
      <c r="H12" s="53"/>
    </row>
    <row r="13" spans="1:8" x14ac:dyDescent="0.2">
      <c r="A13" s="21">
        <v>10</v>
      </c>
      <c r="B13" s="37" t="s">
        <v>63</v>
      </c>
      <c r="C13" s="38">
        <v>13.955379999999888</v>
      </c>
      <c r="D13" s="93">
        <v>3.8165348792389871E-3</v>
      </c>
      <c r="E13" s="39">
        <v>0</v>
      </c>
      <c r="F13" s="93">
        <v>0</v>
      </c>
      <c r="G13" s="40">
        <v>0</v>
      </c>
    </row>
    <row r="14" spans="1:8" x14ac:dyDescent="0.2">
      <c r="A14" s="21">
        <v>11</v>
      </c>
      <c r="B14" s="37" t="s">
        <v>21</v>
      </c>
      <c r="C14" s="38">
        <v>4.7406200000001117</v>
      </c>
      <c r="D14" s="93">
        <v>3.8364960985308263E-3</v>
      </c>
      <c r="E14" s="39">
        <v>0</v>
      </c>
      <c r="F14" s="93">
        <v>0</v>
      </c>
      <c r="G14" s="40">
        <v>0</v>
      </c>
    </row>
    <row r="15" spans="1:8" x14ac:dyDescent="0.2">
      <c r="A15" s="21">
        <v>12</v>
      </c>
      <c r="B15" s="37" t="s">
        <v>105</v>
      </c>
      <c r="C15" s="38">
        <v>3.3850100000000092</v>
      </c>
      <c r="D15" s="93">
        <v>3.3090653612764349E-3</v>
      </c>
      <c r="E15" s="39">
        <v>0</v>
      </c>
      <c r="F15" s="93">
        <v>0</v>
      </c>
      <c r="G15" s="40">
        <v>0</v>
      </c>
    </row>
    <row r="16" spans="1:8" x14ac:dyDescent="0.2">
      <c r="A16" s="21">
        <v>13</v>
      </c>
      <c r="B16" s="37" t="s">
        <v>53</v>
      </c>
      <c r="C16" s="38">
        <v>-3.992119999999646</v>
      </c>
      <c r="D16" s="93">
        <v>-1.4049137076169891E-3</v>
      </c>
      <c r="E16" s="39">
        <v>0</v>
      </c>
      <c r="F16" s="93">
        <v>0</v>
      </c>
      <c r="G16" s="40">
        <v>0</v>
      </c>
    </row>
    <row r="17" spans="1:8" x14ac:dyDescent="0.2">
      <c r="A17" s="21">
        <v>14</v>
      </c>
      <c r="B17" s="37" t="s">
        <v>52</v>
      </c>
      <c r="C17" s="38">
        <v>301.89443999999952</v>
      </c>
      <c r="D17" s="93">
        <v>2.7538753696710154E-2</v>
      </c>
      <c r="E17" s="39">
        <v>-29824</v>
      </c>
      <c r="F17" s="93">
        <v>-5.2090756405849589E-3</v>
      </c>
      <c r="G17" s="40">
        <v>-58.784274677240937</v>
      </c>
    </row>
    <row r="18" spans="1:8" x14ac:dyDescent="0.2">
      <c r="A18" s="21">
        <v>15</v>
      </c>
      <c r="B18" s="37" t="s">
        <v>18</v>
      </c>
      <c r="C18" s="38">
        <v>-327.36854000000659</v>
      </c>
      <c r="D18" s="93">
        <v>-3.5074572815547195E-3</v>
      </c>
      <c r="E18" s="39">
        <v>-149</v>
      </c>
      <c r="F18" s="93">
        <v>-1.3268032056990205E-2</v>
      </c>
      <c r="G18" s="40">
        <v>-1239.9790559558969</v>
      </c>
    </row>
    <row r="19" spans="1:8" ht="15.75" thickBot="1" x14ac:dyDescent="0.25">
      <c r="A19" s="86"/>
      <c r="B19" s="89" t="s">
        <v>43</v>
      </c>
      <c r="C19" s="90">
        <v>4264.7395399999905</v>
      </c>
      <c r="D19" s="94">
        <v>2.0609595173204327E-2</v>
      </c>
      <c r="E19" s="91">
        <v>-29543</v>
      </c>
      <c r="F19" s="94">
        <v>-5.0677324406064265E-3</v>
      </c>
      <c r="G19" s="92">
        <v>1691.7141833113551</v>
      </c>
      <c r="H19" s="53"/>
    </row>
    <row r="20" spans="1:8" ht="15" customHeight="1" thickBot="1" x14ac:dyDescent="0.25">
      <c r="A20" s="199"/>
      <c r="B20" s="199"/>
      <c r="C20" s="199"/>
      <c r="D20" s="199"/>
      <c r="E20" s="199"/>
      <c r="F20" s="199"/>
      <c r="G20" s="199"/>
      <c r="H20" s="155"/>
    </row>
    <row r="41" spans="2:5" ht="15" x14ac:dyDescent="0.2">
      <c r="B41" s="60"/>
      <c r="C41" s="61"/>
      <c r="D41" s="62"/>
      <c r="E41" s="63"/>
    </row>
    <row r="42" spans="2:5" ht="15" x14ac:dyDescent="0.2">
      <c r="B42" s="60"/>
      <c r="C42" s="61"/>
      <c r="D42" s="62"/>
      <c r="E42" s="63"/>
    </row>
    <row r="43" spans="2:5" ht="15" x14ac:dyDescent="0.2">
      <c r="B43" s="60"/>
      <c r="C43" s="61"/>
      <c r="D43" s="62"/>
      <c r="E43" s="63"/>
    </row>
    <row r="44" spans="2:5" ht="15" x14ac:dyDescent="0.2">
      <c r="B44" s="60"/>
      <c r="C44" s="61"/>
      <c r="D44" s="62"/>
      <c r="E44" s="63"/>
    </row>
    <row r="45" spans="2:5" ht="15" x14ac:dyDescent="0.2">
      <c r="B45" s="60"/>
      <c r="C45" s="61"/>
      <c r="D45" s="62"/>
      <c r="E45" s="63"/>
    </row>
    <row r="46" spans="2:5" ht="15" x14ac:dyDescent="0.2">
      <c r="B46" s="60"/>
      <c r="C46" s="61"/>
      <c r="D46" s="62"/>
      <c r="E46" s="63"/>
    </row>
    <row r="47" spans="2:5" ht="15.75" thickBot="1" x14ac:dyDescent="0.25">
      <c r="B47" s="77"/>
      <c r="C47" s="77"/>
      <c r="D47" s="77"/>
      <c r="E47" s="77"/>
    </row>
    <row r="50" spans="2:6" ht="14.25" customHeight="1" x14ac:dyDescent="0.2"/>
    <row r="51" spans="2:6" x14ac:dyDescent="0.2">
      <c r="F51" s="53"/>
    </row>
    <row r="53" spans="2:6" x14ac:dyDescent="0.2">
      <c r="F53"/>
    </row>
    <row r="54" spans="2:6" x14ac:dyDescent="0.2">
      <c r="F54"/>
    </row>
    <row r="55" spans="2:6" ht="30.75" thickBot="1" x14ac:dyDescent="0.25">
      <c r="B55" s="42" t="s">
        <v>22</v>
      </c>
      <c r="C55" s="35" t="s">
        <v>49</v>
      </c>
      <c r="D55" s="35" t="s">
        <v>50</v>
      </c>
      <c r="E55" s="59" t="s">
        <v>47</v>
      </c>
      <c r="F55"/>
    </row>
    <row r="56" spans="2:6" x14ac:dyDescent="0.2">
      <c r="B56" s="37" t="str">
        <f t="shared" ref="B56:D59" si="0">B4</f>
        <v>УНIВЕР.УА/Михайло Грушевський: Фонд Державних Паперiв</v>
      </c>
      <c r="C56" s="38">
        <f t="shared" si="0"/>
        <v>2867.6829199999984</v>
      </c>
      <c r="D56" s="93">
        <f t="shared" si="0"/>
        <v>0.15904465082237182</v>
      </c>
      <c r="E56" s="40">
        <f>G4</f>
        <v>2680.8729531583322</v>
      </c>
    </row>
    <row r="57" spans="2:6" x14ac:dyDescent="0.2">
      <c r="B57" s="37" t="str">
        <f t="shared" si="0"/>
        <v>УНIВЕР.УА/Тарас Шевченко: Фонд Заощаджень</v>
      </c>
      <c r="C57" s="38">
        <f t="shared" si="0"/>
        <v>246.94745999999992</v>
      </c>
      <c r="D57" s="93">
        <f t="shared" si="0"/>
        <v>9.1731547856133092E-2</v>
      </c>
      <c r="E57" s="40">
        <f>G5</f>
        <v>196.02003077102827</v>
      </c>
    </row>
    <row r="58" spans="2:6" x14ac:dyDescent="0.2">
      <c r="B58" s="37" t="str">
        <f t="shared" si="0"/>
        <v>КІНТО-Казначейський</v>
      </c>
      <c r="C58" s="38">
        <f t="shared" si="0"/>
        <v>543.56178999999906</v>
      </c>
      <c r="D58" s="93">
        <f t="shared" si="0"/>
        <v>4.5536832050758876E-2</v>
      </c>
      <c r="E58" s="40">
        <f>G6</f>
        <v>90.029537393676804</v>
      </c>
    </row>
    <row r="59" spans="2:6" x14ac:dyDescent="0.2">
      <c r="B59" s="37" t="str">
        <f t="shared" si="0"/>
        <v>КІНТО-Класичний</v>
      </c>
      <c r="C59" s="38">
        <f t="shared" si="0"/>
        <v>285.45699999999999</v>
      </c>
      <c r="D59" s="93">
        <f t="shared" si="0"/>
        <v>8.2404231971109493E-3</v>
      </c>
      <c r="E59" s="40">
        <f>G7</f>
        <v>23.554992621455455</v>
      </c>
    </row>
    <row r="60" spans="2:6" x14ac:dyDescent="0.2">
      <c r="B60" s="120" t="str">
        <f>B9</f>
        <v>Альтус-Збалансований</v>
      </c>
      <c r="C60" s="121">
        <f>C9</f>
        <v>96.255459999999971</v>
      </c>
      <c r="D60" s="122">
        <f>D9</f>
        <v>1.8891608345479174E-2</v>
      </c>
      <c r="E60" s="123">
        <f>G9</f>
        <v>0</v>
      </c>
    </row>
    <row r="61" spans="2:6" x14ac:dyDescent="0.2">
      <c r="B61" s="119" t="str">
        <f>B14</f>
        <v>Надбання</v>
      </c>
      <c r="C61" s="38">
        <f t="shared" ref="C61:D64" si="1">C14</f>
        <v>4.7406200000001117</v>
      </c>
      <c r="D61" s="93">
        <f t="shared" si="1"/>
        <v>3.8364960985308263E-3</v>
      </c>
      <c r="E61" s="40">
        <f>G14</f>
        <v>0</v>
      </c>
    </row>
    <row r="62" spans="2:6" x14ac:dyDescent="0.2">
      <c r="B62" s="119" t="str">
        <f>B15</f>
        <v>ТАСК Ресурс</v>
      </c>
      <c r="C62" s="38">
        <f t="shared" si="1"/>
        <v>3.3850100000000092</v>
      </c>
      <c r="D62" s="93">
        <f t="shared" si="1"/>
        <v>3.3090653612764349E-3</v>
      </c>
      <c r="E62" s="40">
        <f>G15</f>
        <v>0</v>
      </c>
    </row>
    <row r="63" spans="2:6" x14ac:dyDescent="0.2">
      <c r="B63" s="119" t="str">
        <f>B16</f>
        <v>Софіївський</v>
      </c>
      <c r="C63" s="38">
        <f t="shared" si="1"/>
        <v>-3.992119999999646</v>
      </c>
      <c r="D63" s="93">
        <f t="shared" si="1"/>
        <v>-1.4049137076169891E-3</v>
      </c>
      <c r="E63" s="40">
        <f>G16</f>
        <v>0</v>
      </c>
    </row>
    <row r="64" spans="2:6" x14ac:dyDescent="0.2">
      <c r="B64" s="119" t="str">
        <f>B17</f>
        <v>ОТП Фонд Акцій</v>
      </c>
      <c r="C64" s="38">
        <f t="shared" si="1"/>
        <v>301.89443999999952</v>
      </c>
      <c r="D64" s="93">
        <f t="shared" si="1"/>
        <v>2.7538753696710154E-2</v>
      </c>
      <c r="E64" s="40">
        <f>G17</f>
        <v>-58.784274677240937</v>
      </c>
    </row>
    <row r="65" spans="2:5" x14ac:dyDescent="0.2">
      <c r="B65" s="119" t="str">
        <f>B18</f>
        <v>ОТП Класичний</v>
      </c>
      <c r="C65" s="38">
        <f>C18</f>
        <v>-327.36854000000659</v>
      </c>
      <c r="D65" s="93">
        <f>D18</f>
        <v>-3.5074572815547195E-3</v>
      </c>
      <c r="E65" s="40">
        <f>G18</f>
        <v>-1239.9790559558969</v>
      </c>
    </row>
    <row r="66" spans="2:5" x14ac:dyDescent="0.2">
      <c r="B66" s="130" t="s">
        <v>48</v>
      </c>
      <c r="C66" s="131">
        <f>C19-SUM(C56:C65)</f>
        <v>246.17550000000028</v>
      </c>
      <c r="D66" s="132"/>
      <c r="E66" s="131">
        <f>G19-SUM(E56:E65)</f>
        <v>0</v>
      </c>
    </row>
    <row r="67" spans="2:5" ht="15" x14ac:dyDescent="0.2">
      <c r="B67" s="128" t="s">
        <v>43</v>
      </c>
      <c r="C67" s="129">
        <f>SUM(C56:C66)</f>
        <v>4264.7395399999905</v>
      </c>
      <c r="D67" s="129"/>
      <c r="E67" s="129">
        <f>SUM(E56:E66)</f>
        <v>1691.7141833113551</v>
      </c>
    </row>
  </sheetData>
  <mergeCells count="5">
    <mergeCell ref="A20:G20"/>
    <mergeCell ref="A1:G1"/>
    <mergeCell ref="C2:D2"/>
    <mergeCell ref="E2:F2"/>
    <mergeCell ref="A2:A3"/>
  </mergeCells>
  <phoneticPr fontId="12" type="noConversion"/>
  <pageMargins left="0.75" right="0.75" top="1" bottom="1" header="0.5" footer="0.5"/>
  <pageSetup paperSize="9" orientation="portrait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15DD3D-193B-4F20-9A90-03A8A44CD0F5}">
  <sheetPr>
    <tabColor indexed="42"/>
  </sheetPr>
  <dimension ref="A1:C105"/>
  <sheetViews>
    <sheetView zoomScale="80" workbookViewId="0">
      <selection activeCell="A18" sqref="A18:B23"/>
    </sheetView>
  </sheetViews>
  <sheetFormatPr defaultRowHeight="12.75" x14ac:dyDescent="0.2"/>
  <cols>
    <col min="1" max="1" width="64.42578125" bestFit="1" customWidth="1"/>
    <col min="2" max="2" width="12.7109375" customWidth="1"/>
    <col min="3" max="3" width="2.7109375" customWidth="1"/>
  </cols>
  <sheetData>
    <row r="1" spans="1:3" ht="15.75" thickBot="1" x14ac:dyDescent="0.25">
      <c r="A1" s="66" t="s">
        <v>22</v>
      </c>
      <c r="B1" s="67" t="s">
        <v>77</v>
      </c>
      <c r="C1" s="10"/>
    </row>
    <row r="2" spans="1:3" ht="14.25" x14ac:dyDescent="0.2">
      <c r="A2" s="163" t="s">
        <v>53</v>
      </c>
      <c r="B2" s="164">
        <v>-1.4049357511389804E-3</v>
      </c>
      <c r="C2" s="10"/>
    </row>
    <row r="3" spans="1:3" ht="14.25" x14ac:dyDescent="0.2">
      <c r="A3" s="133" t="s">
        <v>105</v>
      </c>
      <c r="B3" s="140">
        <v>3.3090171486500619E-3</v>
      </c>
      <c r="C3" s="10"/>
    </row>
    <row r="4" spans="1:3" ht="14.25" x14ac:dyDescent="0.2">
      <c r="A4" s="134" t="s">
        <v>63</v>
      </c>
      <c r="B4" s="174">
        <v>3.8165364069733254E-3</v>
      </c>
      <c r="C4" s="10"/>
    </row>
    <row r="5" spans="1:3" ht="14.25" x14ac:dyDescent="0.2">
      <c r="A5" s="133" t="s">
        <v>21</v>
      </c>
      <c r="B5" s="141">
        <v>3.8372055818955975E-3</v>
      </c>
      <c r="C5" s="10"/>
    </row>
    <row r="6" spans="1:3" ht="14.25" x14ac:dyDescent="0.2">
      <c r="A6" s="133" t="s">
        <v>68</v>
      </c>
      <c r="B6" s="141">
        <v>7.4550462970541798E-3</v>
      </c>
      <c r="C6" s="10"/>
    </row>
    <row r="7" spans="1:3" ht="14.25" x14ac:dyDescent="0.2">
      <c r="A7" s="133" t="s">
        <v>66</v>
      </c>
      <c r="B7" s="141">
        <v>7.5589826016255746E-3</v>
      </c>
      <c r="C7" s="10"/>
    </row>
    <row r="8" spans="1:3" ht="14.25" x14ac:dyDescent="0.2">
      <c r="A8" s="133" t="s">
        <v>70</v>
      </c>
      <c r="B8" s="141">
        <v>7.765472008609775E-3</v>
      </c>
      <c r="C8" s="10"/>
    </row>
    <row r="9" spans="1:3" ht="14.25" x14ac:dyDescent="0.2">
      <c r="A9" s="133" t="s">
        <v>73</v>
      </c>
      <c r="B9" s="141">
        <v>8.2708502926300831E-3</v>
      </c>
      <c r="C9" s="10"/>
    </row>
    <row r="10" spans="1:3" ht="14.25" x14ac:dyDescent="0.2">
      <c r="A10" s="133" t="s">
        <v>18</v>
      </c>
      <c r="B10" s="141">
        <v>9.891447946553944E-3</v>
      </c>
      <c r="C10" s="10"/>
    </row>
    <row r="11" spans="1:3" ht="14.25" x14ac:dyDescent="0.2">
      <c r="A11" s="133" t="s">
        <v>71</v>
      </c>
      <c r="B11" s="141">
        <v>1.0519704940290531E-2</v>
      </c>
      <c r="C11" s="10"/>
    </row>
    <row r="12" spans="1:3" ht="14.25" x14ac:dyDescent="0.2">
      <c r="A12" s="133" t="s">
        <v>56</v>
      </c>
      <c r="B12" s="141">
        <v>1.7420734274209426E-2</v>
      </c>
      <c r="C12" s="10"/>
    </row>
    <row r="13" spans="1:3" ht="14.25" x14ac:dyDescent="0.2">
      <c r="A13" s="133" t="s">
        <v>72</v>
      </c>
      <c r="B13" s="141">
        <v>1.7998050136442068E-2</v>
      </c>
      <c r="C13" s="10"/>
    </row>
    <row r="14" spans="1:3" ht="14.25" x14ac:dyDescent="0.2">
      <c r="A14" s="133" t="s">
        <v>54</v>
      </c>
      <c r="B14" s="141">
        <v>1.8891926067823528E-2</v>
      </c>
      <c r="C14" s="10"/>
    </row>
    <row r="15" spans="1:3" ht="14.25" x14ac:dyDescent="0.2">
      <c r="A15" s="133" t="s">
        <v>52</v>
      </c>
      <c r="B15" s="141">
        <v>3.6649214659719487E-2</v>
      </c>
      <c r="C15" s="10"/>
    </row>
    <row r="16" spans="1:3" ht="14.25" x14ac:dyDescent="0.2">
      <c r="A16" s="133" t="s">
        <v>93</v>
      </c>
      <c r="B16" s="141">
        <v>3.7763632745916542E-2</v>
      </c>
      <c r="C16" s="10"/>
    </row>
    <row r="17" spans="1:3" ht="14.25" x14ac:dyDescent="0.2">
      <c r="A17" s="135" t="s">
        <v>27</v>
      </c>
      <c r="B17" s="140">
        <v>1.2649525690483675E-2</v>
      </c>
      <c r="C17" s="10"/>
    </row>
    <row r="18" spans="1:3" ht="14.25" x14ac:dyDescent="0.2">
      <c r="A18" s="135" t="s">
        <v>1</v>
      </c>
      <c r="B18" s="140">
        <v>0</v>
      </c>
      <c r="C18" s="10"/>
    </row>
    <row r="19" spans="1:3" ht="14.25" x14ac:dyDescent="0.2">
      <c r="A19" s="135" t="s">
        <v>112</v>
      </c>
      <c r="B19" s="140">
        <v>1.1723781669873645E-2</v>
      </c>
      <c r="C19" s="57"/>
    </row>
    <row r="20" spans="1:3" ht="14.25" x14ac:dyDescent="0.2">
      <c r="A20" s="135" t="s">
        <v>28</v>
      </c>
      <c r="B20" s="140">
        <v>6.9276302526164457E-3</v>
      </c>
      <c r="C20" s="9"/>
    </row>
    <row r="21" spans="1:3" ht="14.25" x14ac:dyDescent="0.2">
      <c r="A21" s="135" t="s">
        <v>29</v>
      </c>
      <c r="B21" s="140">
        <v>2.4973654547719715E-3</v>
      </c>
      <c r="C21" s="73"/>
    </row>
    <row r="22" spans="1:3" ht="14.25" x14ac:dyDescent="0.2">
      <c r="A22" s="135" t="s">
        <v>30</v>
      </c>
      <c r="B22" s="140">
        <v>1.1484931506849316E-2</v>
      </c>
      <c r="C22" s="10"/>
    </row>
    <row r="23" spans="1:3" ht="15" thickBot="1" x14ac:dyDescent="0.25">
      <c r="A23" s="136" t="s">
        <v>95</v>
      </c>
      <c r="B23" s="142">
        <v>0.12607680728542148</v>
      </c>
      <c r="C23" s="10"/>
    </row>
    <row r="24" spans="1:3" x14ac:dyDescent="0.2">
      <c r="B24" s="10"/>
      <c r="C24" s="10"/>
    </row>
    <row r="25" spans="1:3" x14ac:dyDescent="0.2">
      <c r="C25" s="10"/>
    </row>
    <row r="26" spans="1:3" x14ac:dyDescent="0.2">
      <c r="B26" s="10"/>
      <c r="C26" s="10"/>
    </row>
    <row r="27" spans="1:3" x14ac:dyDescent="0.2">
      <c r="C27" s="10"/>
    </row>
    <row r="28" spans="1:3" x14ac:dyDescent="0.2">
      <c r="B28" s="10"/>
    </row>
    <row r="29" spans="1:3" x14ac:dyDescent="0.2">
      <c r="B29" s="10"/>
    </row>
    <row r="30" spans="1:3" x14ac:dyDescent="0.2">
      <c r="B30" s="10"/>
    </row>
    <row r="31" spans="1:3" x14ac:dyDescent="0.2">
      <c r="B31" s="10"/>
    </row>
    <row r="32" spans="1:3" x14ac:dyDescent="0.2">
      <c r="B32" s="10"/>
    </row>
    <row r="33" spans="2:2" x14ac:dyDescent="0.2">
      <c r="B33" s="10"/>
    </row>
    <row r="34" spans="2:2" x14ac:dyDescent="0.2">
      <c r="B34" s="10"/>
    </row>
    <row r="35" spans="2:2" x14ac:dyDescent="0.2">
      <c r="B35" s="10"/>
    </row>
    <row r="36" spans="2:2" x14ac:dyDescent="0.2">
      <c r="B36" s="10"/>
    </row>
    <row r="37" spans="2:2" x14ac:dyDescent="0.2">
      <c r="B37" s="10"/>
    </row>
    <row r="38" spans="2:2" x14ac:dyDescent="0.2">
      <c r="B38" s="10"/>
    </row>
    <row r="39" spans="2:2" x14ac:dyDescent="0.2">
      <c r="B39" s="10"/>
    </row>
    <row r="40" spans="2:2" x14ac:dyDescent="0.2">
      <c r="B40" s="10"/>
    </row>
    <row r="41" spans="2:2" x14ac:dyDescent="0.2">
      <c r="B41" s="10"/>
    </row>
    <row r="42" spans="2:2" x14ac:dyDescent="0.2">
      <c r="B42" s="10"/>
    </row>
    <row r="43" spans="2:2" x14ac:dyDescent="0.2">
      <c r="B43" s="10"/>
    </row>
    <row r="44" spans="2:2" x14ac:dyDescent="0.2">
      <c r="B44" s="10"/>
    </row>
    <row r="45" spans="2:2" x14ac:dyDescent="0.2">
      <c r="B45" s="10"/>
    </row>
    <row r="46" spans="2:2" x14ac:dyDescent="0.2">
      <c r="B46" s="10"/>
    </row>
    <row r="47" spans="2:2" x14ac:dyDescent="0.2">
      <c r="B47" s="10"/>
    </row>
    <row r="48" spans="2:2" x14ac:dyDescent="0.2">
      <c r="B48" s="10"/>
    </row>
    <row r="49" spans="2:2" x14ac:dyDescent="0.2">
      <c r="B49" s="10"/>
    </row>
    <row r="50" spans="2:2" x14ac:dyDescent="0.2">
      <c r="B50" s="10"/>
    </row>
    <row r="51" spans="2:2" x14ac:dyDescent="0.2">
      <c r="B51" s="10"/>
    </row>
    <row r="52" spans="2:2" x14ac:dyDescent="0.2">
      <c r="B52" s="10"/>
    </row>
    <row r="53" spans="2:2" x14ac:dyDescent="0.2">
      <c r="B53" s="10"/>
    </row>
    <row r="54" spans="2:2" x14ac:dyDescent="0.2">
      <c r="B54" s="10"/>
    </row>
    <row r="55" spans="2:2" x14ac:dyDescent="0.2">
      <c r="B55" s="10"/>
    </row>
    <row r="56" spans="2:2" x14ac:dyDescent="0.2">
      <c r="B56" s="10"/>
    </row>
    <row r="57" spans="2:2" x14ac:dyDescent="0.2">
      <c r="B57" s="10"/>
    </row>
    <row r="58" spans="2:2" x14ac:dyDescent="0.2">
      <c r="B58" s="10"/>
    </row>
    <row r="59" spans="2:2" x14ac:dyDescent="0.2">
      <c r="B59" s="10"/>
    </row>
    <row r="60" spans="2:2" x14ac:dyDescent="0.2">
      <c r="B60" s="10"/>
    </row>
    <row r="61" spans="2:2" x14ac:dyDescent="0.2">
      <c r="B61" s="10"/>
    </row>
    <row r="62" spans="2:2" x14ac:dyDescent="0.2">
      <c r="B62" s="10"/>
    </row>
    <row r="63" spans="2:2" x14ac:dyDescent="0.2">
      <c r="B63" s="10"/>
    </row>
    <row r="64" spans="2:2" x14ac:dyDescent="0.2">
      <c r="B64" s="10"/>
    </row>
    <row r="65" spans="2:2" x14ac:dyDescent="0.2">
      <c r="B65" s="10"/>
    </row>
    <row r="66" spans="2:2" x14ac:dyDescent="0.2">
      <c r="B66" s="10"/>
    </row>
    <row r="67" spans="2:2" x14ac:dyDescent="0.2">
      <c r="B67" s="10"/>
    </row>
    <row r="68" spans="2:2" x14ac:dyDescent="0.2">
      <c r="B68" s="10"/>
    </row>
    <row r="69" spans="2:2" x14ac:dyDescent="0.2">
      <c r="B69" s="10"/>
    </row>
    <row r="70" spans="2:2" x14ac:dyDescent="0.2">
      <c r="B70" s="10"/>
    </row>
    <row r="71" spans="2:2" x14ac:dyDescent="0.2">
      <c r="B71" s="10"/>
    </row>
    <row r="72" spans="2:2" x14ac:dyDescent="0.2">
      <c r="B72" s="10"/>
    </row>
    <row r="73" spans="2:2" x14ac:dyDescent="0.2">
      <c r="B73" s="10"/>
    </row>
    <row r="74" spans="2:2" x14ac:dyDescent="0.2">
      <c r="B74" s="10"/>
    </row>
    <row r="75" spans="2:2" x14ac:dyDescent="0.2">
      <c r="B75" s="10"/>
    </row>
    <row r="76" spans="2:2" x14ac:dyDescent="0.2">
      <c r="B76" s="10"/>
    </row>
    <row r="77" spans="2:2" x14ac:dyDescent="0.2">
      <c r="B77" s="10"/>
    </row>
    <row r="78" spans="2:2" x14ac:dyDescent="0.2">
      <c r="B78" s="10"/>
    </row>
    <row r="79" spans="2:2" x14ac:dyDescent="0.2">
      <c r="B79" s="10"/>
    </row>
    <row r="80" spans="2:2" x14ac:dyDescent="0.2">
      <c r="B80" s="10"/>
    </row>
    <row r="81" spans="2:2" x14ac:dyDescent="0.2">
      <c r="B81" s="10"/>
    </row>
    <row r="82" spans="2:2" x14ac:dyDescent="0.2">
      <c r="B82" s="10"/>
    </row>
    <row r="83" spans="2:2" x14ac:dyDescent="0.2">
      <c r="B83" s="10"/>
    </row>
    <row r="84" spans="2:2" x14ac:dyDescent="0.2">
      <c r="B84" s="10"/>
    </row>
    <row r="85" spans="2:2" x14ac:dyDescent="0.2">
      <c r="B85" s="10"/>
    </row>
    <row r="86" spans="2:2" x14ac:dyDescent="0.2">
      <c r="B86" s="10"/>
    </row>
    <row r="87" spans="2:2" x14ac:dyDescent="0.2">
      <c r="B87" s="10"/>
    </row>
    <row r="88" spans="2:2" x14ac:dyDescent="0.2">
      <c r="B88" s="10"/>
    </row>
    <row r="89" spans="2:2" x14ac:dyDescent="0.2">
      <c r="B89" s="10"/>
    </row>
    <row r="90" spans="2:2" x14ac:dyDescent="0.2">
      <c r="B90" s="10"/>
    </row>
    <row r="91" spans="2:2" x14ac:dyDescent="0.2">
      <c r="B91" s="10"/>
    </row>
    <row r="92" spans="2:2" x14ac:dyDescent="0.2">
      <c r="B92" s="10"/>
    </row>
    <row r="93" spans="2:2" x14ac:dyDescent="0.2">
      <c r="B93" s="10"/>
    </row>
    <row r="94" spans="2:2" x14ac:dyDescent="0.2">
      <c r="B94" s="10"/>
    </row>
    <row r="95" spans="2:2" x14ac:dyDescent="0.2">
      <c r="B95" s="10"/>
    </row>
    <row r="96" spans="2:2" x14ac:dyDescent="0.2">
      <c r="B96" s="10"/>
    </row>
    <row r="97" spans="2:2" x14ac:dyDescent="0.2">
      <c r="B97" s="10"/>
    </row>
    <row r="98" spans="2:2" x14ac:dyDescent="0.2">
      <c r="B98" s="10"/>
    </row>
    <row r="99" spans="2:2" x14ac:dyDescent="0.2">
      <c r="B99" s="10"/>
    </row>
    <row r="100" spans="2:2" x14ac:dyDescent="0.2">
      <c r="B100" s="10"/>
    </row>
    <row r="101" spans="2:2" x14ac:dyDescent="0.2">
      <c r="B101" s="10"/>
    </row>
    <row r="102" spans="2:2" x14ac:dyDescent="0.2">
      <c r="B102" s="10"/>
    </row>
    <row r="103" spans="2:2" x14ac:dyDescent="0.2">
      <c r="B103" s="10"/>
    </row>
    <row r="104" spans="2:2" x14ac:dyDescent="0.2">
      <c r="B104" s="10"/>
    </row>
    <row r="105" spans="2:2" x14ac:dyDescent="0.2">
      <c r="B105" s="10"/>
    </row>
  </sheetData>
  <autoFilter ref="A1:B1" xr:uid="{B75BB722-2EA4-446F-BE61-468B6A5E098A}"/>
  <phoneticPr fontId="12" type="noConversion"/>
  <pageMargins left="0.75" right="0.75" top="1" bottom="1" header="0.5" footer="0.5"/>
  <pageSetup paperSize="9" orientation="portrait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D27AA2-E2CA-4214-B9C9-3A6F1ED3F046}">
  <sheetPr>
    <tabColor indexed="22"/>
    <pageSetUpPr fitToPage="1"/>
  </sheetPr>
  <dimension ref="A1:M6"/>
  <sheetViews>
    <sheetView zoomScale="85" workbookViewId="0">
      <selection activeCell="A6" sqref="A6:H6"/>
    </sheetView>
  </sheetViews>
  <sheetFormatPr defaultRowHeight="14.25" x14ac:dyDescent="0.2"/>
  <cols>
    <col min="1" max="1" width="4.7109375" style="31" customWidth="1"/>
    <col min="2" max="2" width="35.85546875" style="29" customWidth="1"/>
    <col min="3" max="4" width="12.7109375" style="31" customWidth="1"/>
    <col min="5" max="5" width="16.7109375" style="41" customWidth="1"/>
    <col min="6" max="6" width="14.7109375" style="45" customWidth="1"/>
    <col min="7" max="7" width="14.7109375" style="41" customWidth="1"/>
    <col min="8" max="8" width="12.7109375" style="45" customWidth="1"/>
    <col min="9" max="9" width="39.140625" style="29" bestFit="1" customWidth="1"/>
    <col min="10" max="10" width="31.85546875" style="29" bestFit="1" customWidth="1"/>
    <col min="11" max="20" width="4.7109375" style="29" customWidth="1"/>
    <col min="21" max="16384" width="9.140625" style="29"/>
  </cols>
  <sheetData>
    <row r="1" spans="1:13" s="43" customFormat="1" ht="16.5" thickBot="1" x14ac:dyDescent="0.25">
      <c r="A1" s="188" t="s">
        <v>99</v>
      </c>
      <c r="B1" s="188"/>
      <c r="C1" s="188"/>
      <c r="D1" s="188"/>
      <c r="E1" s="188"/>
      <c r="F1" s="188"/>
      <c r="G1" s="188"/>
      <c r="H1" s="188"/>
      <c r="I1" s="188"/>
      <c r="J1" s="188"/>
      <c r="K1" s="13"/>
      <c r="L1" s="14"/>
      <c r="M1" s="14"/>
    </row>
    <row r="2" spans="1:13" ht="30.75" thickBot="1" x14ac:dyDescent="0.25">
      <c r="A2" s="15" t="s">
        <v>35</v>
      </c>
      <c r="B2" s="15" t="s">
        <v>22</v>
      </c>
      <c r="C2" s="44" t="s">
        <v>32</v>
      </c>
      <c r="D2" s="44" t="s">
        <v>33</v>
      </c>
      <c r="E2" s="44" t="s">
        <v>36</v>
      </c>
      <c r="F2" s="44" t="s">
        <v>37</v>
      </c>
      <c r="G2" s="44" t="s">
        <v>38</v>
      </c>
      <c r="H2" s="44" t="s">
        <v>13</v>
      </c>
      <c r="I2" s="44" t="s">
        <v>14</v>
      </c>
      <c r="J2" s="25" t="s">
        <v>15</v>
      </c>
    </row>
    <row r="3" spans="1:13" x14ac:dyDescent="0.2">
      <c r="A3" s="21">
        <v>1</v>
      </c>
      <c r="B3" s="80" t="s">
        <v>117</v>
      </c>
      <c r="C3" s="107" t="s">
        <v>34</v>
      </c>
      <c r="D3" s="108" t="s">
        <v>118</v>
      </c>
      <c r="E3" s="81">
        <v>238756.95</v>
      </c>
      <c r="F3" s="82">
        <v>5019561</v>
      </c>
      <c r="G3" s="81">
        <v>4.7600000000000003E-2</v>
      </c>
      <c r="H3" s="52">
        <v>0.1</v>
      </c>
      <c r="I3" s="80" t="s">
        <v>119</v>
      </c>
      <c r="J3" s="83" t="s">
        <v>120</v>
      </c>
    </row>
    <row r="4" spans="1:13" x14ac:dyDescent="0.2">
      <c r="A4" s="143">
        <v>2</v>
      </c>
      <c r="B4" s="175" t="s">
        <v>121</v>
      </c>
      <c r="C4" s="176" t="s">
        <v>34</v>
      </c>
      <c r="D4" s="177" t="s">
        <v>118</v>
      </c>
      <c r="E4" s="178">
        <v>229944.5</v>
      </c>
      <c r="F4" s="179">
        <v>3246263</v>
      </c>
      <c r="G4" s="178">
        <v>7.0800000000000002E-2</v>
      </c>
      <c r="H4" s="180">
        <v>0.5</v>
      </c>
      <c r="I4" s="181" t="s">
        <v>119</v>
      </c>
      <c r="J4" s="182" t="s">
        <v>120</v>
      </c>
    </row>
    <row r="5" spans="1:13" ht="15.75" thickBot="1" x14ac:dyDescent="0.25">
      <c r="A5" s="189" t="s">
        <v>43</v>
      </c>
      <c r="B5" s="190"/>
      <c r="C5" s="109" t="s">
        <v>44</v>
      </c>
      <c r="D5" s="109" t="s">
        <v>44</v>
      </c>
      <c r="E5" s="95">
        <f>SUM(E3:E4)</f>
        <v>468701.45</v>
      </c>
      <c r="F5" s="96">
        <f>SUM(F3:F4)</f>
        <v>8265824</v>
      </c>
      <c r="G5" s="109" t="s">
        <v>44</v>
      </c>
      <c r="H5" s="109" t="s">
        <v>44</v>
      </c>
      <c r="I5" s="109" t="s">
        <v>44</v>
      </c>
      <c r="J5" s="109" t="s">
        <v>44</v>
      </c>
    </row>
    <row r="6" spans="1:13" x14ac:dyDescent="0.2">
      <c r="A6" s="192"/>
      <c r="B6" s="192"/>
      <c r="C6" s="192"/>
      <c r="D6" s="192"/>
      <c r="E6" s="192"/>
      <c r="F6" s="192"/>
      <c r="G6" s="192"/>
      <c r="H6" s="192"/>
    </row>
  </sheetData>
  <mergeCells count="3">
    <mergeCell ref="A1:J1"/>
    <mergeCell ref="A5:B5"/>
    <mergeCell ref="A6:H6"/>
  </mergeCells>
  <phoneticPr fontId="12" type="noConversion"/>
  <pageMargins left="0.75" right="0.75" top="1" bottom="1" header="0.5" footer="0.5"/>
  <pageSetup paperSize="9" scale="60" orientation="landscape" verticalDpi="1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4575D-EC15-41F0-BC4B-F561E176C77E}">
  <sheetPr>
    <tabColor indexed="22"/>
  </sheetPr>
  <dimension ref="A1:K27"/>
  <sheetViews>
    <sheetView zoomScale="85" workbookViewId="0">
      <selection activeCell="B4" sqref="B4"/>
    </sheetView>
  </sheetViews>
  <sheetFormatPr defaultRowHeight="14.25" x14ac:dyDescent="0.2"/>
  <cols>
    <col min="1" max="1" width="4.5703125" style="5" customWidth="1"/>
    <col min="2" max="2" width="48.85546875" style="5" bestFit="1" customWidth="1"/>
    <col min="3" max="4" width="14.7109375" style="46" customWidth="1"/>
    <col min="5" max="8" width="12.7109375" style="5" customWidth="1"/>
    <col min="9" max="9" width="16.140625" style="5" bestFit="1" customWidth="1"/>
    <col min="10" max="10" width="18.28515625" style="5" customWidth="1"/>
    <col min="11" max="11" width="24" style="5" customWidth="1"/>
    <col min="12" max="16384" width="9.140625" style="5"/>
  </cols>
  <sheetData>
    <row r="1" spans="1:11" s="11" customFormat="1" ht="16.5" thickBot="1" x14ac:dyDescent="0.25">
      <c r="A1" s="204" t="s">
        <v>100</v>
      </c>
      <c r="B1" s="204"/>
      <c r="C1" s="204"/>
      <c r="D1" s="204"/>
      <c r="E1" s="204"/>
      <c r="F1" s="204"/>
      <c r="G1" s="204"/>
      <c r="H1" s="204"/>
      <c r="I1" s="204"/>
      <c r="J1" s="204"/>
    </row>
    <row r="2" spans="1:11" customFormat="1" ht="15.75" customHeight="1" thickBot="1" x14ac:dyDescent="0.25">
      <c r="A2" s="195" t="s">
        <v>35</v>
      </c>
      <c r="B2" s="99"/>
      <c r="C2" s="100"/>
      <c r="D2" s="101"/>
      <c r="E2" s="197" t="s">
        <v>61</v>
      </c>
      <c r="F2" s="197"/>
      <c r="G2" s="197"/>
      <c r="H2" s="197"/>
      <c r="I2" s="197"/>
      <c r="J2" s="197"/>
      <c r="K2" s="197"/>
    </row>
    <row r="3" spans="1:11" customFormat="1" ht="45.75" thickBot="1" x14ac:dyDescent="0.25">
      <c r="A3" s="196"/>
      <c r="B3" s="102" t="s">
        <v>22</v>
      </c>
      <c r="C3" s="26" t="s">
        <v>11</v>
      </c>
      <c r="D3" s="26" t="s">
        <v>12</v>
      </c>
      <c r="E3" s="17" t="s">
        <v>81</v>
      </c>
      <c r="F3" s="17" t="s">
        <v>90</v>
      </c>
      <c r="G3" s="17" t="s">
        <v>91</v>
      </c>
      <c r="H3" s="17" t="s">
        <v>79</v>
      </c>
      <c r="I3" s="17" t="s">
        <v>92</v>
      </c>
      <c r="J3" s="17" t="s">
        <v>45</v>
      </c>
      <c r="K3" s="18" t="s">
        <v>82</v>
      </c>
    </row>
    <row r="4" spans="1:11" customFormat="1" collapsed="1" x14ac:dyDescent="0.2">
      <c r="A4" s="21">
        <v>1</v>
      </c>
      <c r="B4" s="27" t="s">
        <v>121</v>
      </c>
      <c r="C4" s="103">
        <v>38173</v>
      </c>
      <c r="D4" s="103">
        <v>38378</v>
      </c>
      <c r="E4" s="97" t="s">
        <v>107</v>
      </c>
      <c r="F4" s="97">
        <v>0</v>
      </c>
      <c r="G4" s="97">
        <v>0</v>
      </c>
      <c r="H4" s="97">
        <v>0</v>
      </c>
      <c r="I4" s="97">
        <v>0</v>
      </c>
      <c r="J4" s="104">
        <v>-0.85840000000000183</v>
      </c>
      <c r="K4" s="154">
        <v>-9.0150509806148249E-2</v>
      </c>
    </row>
    <row r="5" spans="1:11" customFormat="1" x14ac:dyDescent="0.2">
      <c r="A5" s="143">
        <v>2</v>
      </c>
      <c r="B5" s="54" t="s">
        <v>117</v>
      </c>
      <c r="C5" s="183">
        <v>38574</v>
      </c>
      <c r="D5" s="183">
        <v>38782</v>
      </c>
      <c r="E5" s="184" t="s">
        <v>107</v>
      </c>
      <c r="F5" s="184">
        <v>0</v>
      </c>
      <c r="G5" s="184">
        <v>0</v>
      </c>
      <c r="H5" s="184">
        <v>0</v>
      </c>
      <c r="I5" s="184">
        <v>0</v>
      </c>
      <c r="J5" s="185">
        <v>-0.52400000000000568</v>
      </c>
      <c r="K5" s="186">
        <v>-3.7196704237105527E-2</v>
      </c>
    </row>
    <row r="6" spans="1:11" ht="15.75" thickBot="1" x14ac:dyDescent="0.25">
      <c r="A6" s="143"/>
      <c r="B6" s="148" t="s">
        <v>94</v>
      </c>
      <c r="C6" s="149" t="s">
        <v>44</v>
      </c>
      <c r="D6" s="149" t="s">
        <v>44</v>
      </c>
      <c r="E6" s="150" t="s">
        <v>107</v>
      </c>
      <c r="F6" s="150">
        <v>0</v>
      </c>
      <c r="G6" s="150">
        <v>0</v>
      </c>
      <c r="H6" s="150">
        <v>0</v>
      </c>
      <c r="I6" s="150">
        <v>0</v>
      </c>
      <c r="J6" s="149" t="s">
        <v>44</v>
      </c>
      <c r="K6" s="150">
        <f>AVERAGE(K4:K5)</f>
        <v>-6.3673607021626888E-2</v>
      </c>
    </row>
    <row r="7" spans="1:11" x14ac:dyDescent="0.2">
      <c r="A7" s="205" t="s">
        <v>83</v>
      </c>
      <c r="B7" s="205"/>
      <c r="C7" s="205"/>
      <c r="D7" s="205"/>
      <c r="E7" s="205"/>
      <c r="F7" s="205"/>
      <c r="G7" s="205"/>
      <c r="H7" s="205"/>
      <c r="I7" s="205"/>
      <c r="J7" s="205"/>
      <c r="K7" s="205"/>
    </row>
    <row r="8" spans="1:11" ht="15" thickBot="1" x14ac:dyDescent="0.25">
      <c r="A8" s="203"/>
      <c r="B8" s="203"/>
      <c r="C8" s="203"/>
      <c r="D8" s="203"/>
      <c r="E8" s="203"/>
      <c r="F8" s="203"/>
      <c r="G8" s="203"/>
      <c r="H8" s="203"/>
      <c r="I8" s="203"/>
      <c r="J8" s="203"/>
      <c r="K8" s="203"/>
    </row>
    <row r="9" spans="1:11" x14ac:dyDescent="0.2">
      <c r="B9" s="29"/>
      <c r="C9" s="30"/>
      <c r="D9" s="30"/>
      <c r="E9" s="29"/>
      <c r="F9" s="29"/>
      <c r="G9" s="29"/>
      <c r="H9" s="29"/>
      <c r="I9" s="29"/>
    </row>
    <row r="10" spans="1:11" x14ac:dyDescent="0.2">
      <c r="B10" s="29"/>
      <c r="C10" s="30"/>
      <c r="D10" s="30"/>
      <c r="E10" s="114"/>
      <c r="F10" s="29"/>
      <c r="G10" s="29"/>
      <c r="H10" s="29"/>
      <c r="I10" s="29"/>
    </row>
    <row r="11" spans="1:11" x14ac:dyDescent="0.2">
      <c r="B11" s="29"/>
      <c r="C11" s="30"/>
      <c r="D11" s="30"/>
      <c r="E11" s="29"/>
      <c r="F11" s="29"/>
      <c r="G11" s="29"/>
      <c r="H11" s="29"/>
      <c r="I11" s="29"/>
    </row>
    <row r="12" spans="1:11" x14ac:dyDescent="0.2">
      <c r="B12" s="29"/>
      <c r="C12" s="30"/>
      <c r="D12" s="30"/>
      <c r="E12" s="29"/>
      <c r="F12" s="29"/>
      <c r="G12" s="29"/>
      <c r="H12" s="29"/>
      <c r="I12" s="29"/>
    </row>
    <row r="13" spans="1:11" x14ac:dyDescent="0.2">
      <c r="B13" s="29"/>
      <c r="C13" s="30"/>
      <c r="D13" s="30"/>
      <c r="E13" s="29"/>
      <c r="F13" s="29"/>
      <c r="G13" s="29"/>
      <c r="H13" s="29"/>
      <c r="I13" s="29"/>
    </row>
    <row r="14" spans="1:11" x14ac:dyDescent="0.2">
      <c r="B14" s="29"/>
      <c r="C14" s="30"/>
      <c r="D14" s="30"/>
      <c r="E14" s="29"/>
      <c r="F14" s="29"/>
      <c r="G14" s="29"/>
      <c r="H14" s="29"/>
      <c r="I14" s="29"/>
    </row>
    <row r="15" spans="1:11" x14ac:dyDescent="0.2">
      <c r="B15" s="29"/>
      <c r="C15" s="30"/>
      <c r="D15" s="30"/>
      <c r="E15" s="29"/>
      <c r="F15" s="29"/>
      <c r="G15" s="29"/>
      <c r="H15" s="29"/>
      <c r="I15" s="29"/>
    </row>
    <row r="16" spans="1:11" x14ac:dyDescent="0.2">
      <c r="B16" s="29"/>
      <c r="C16" s="30"/>
      <c r="D16" s="30"/>
      <c r="E16" s="29"/>
      <c r="F16" s="29"/>
      <c r="G16" s="29"/>
      <c r="H16" s="29"/>
      <c r="I16" s="29"/>
    </row>
    <row r="20" spans="3:3" x14ac:dyDescent="0.2">
      <c r="C20" s="5"/>
    </row>
    <row r="21" spans="3:3" x14ac:dyDescent="0.2">
      <c r="C21" s="5"/>
    </row>
    <row r="22" spans="3:3" x14ac:dyDescent="0.2">
      <c r="C22" s="5"/>
    </row>
    <row r="23" spans="3:3" x14ac:dyDescent="0.2">
      <c r="C23" s="5"/>
    </row>
    <row r="24" spans="3:3" x14ac:dyDescent="0.2">
      <c r="C24" s="5"/>
    </row>
    <row r="25" spans="3:3" x14ac:dyDescent="0.2">
      <c r="C25" s="5"/>
    </row>
    <row r="26" spans="3:3" x14ac:dyDescent="0.2">
      <c r="C26" s="5"/>
    </row>
    <row r="27" spans="3:3" x14ac:dyDescent="0.2">
      <c r="C27" s="5"/>
    </row>
  </sheetData>
  <mergeCells count="5">
    <mergeCell ref="A8:K8"/>
    <mergeCell ref="A2:A3"/>
    <mergeCell ref="A1:J1"/>
    <mergeCell ref="E2:K2"/>
    <mergeCell ref="A7:K7"/>
  </mergeCells>
  <phoneticPr fontId="12" type="noConversion"/>
  <pageMargins left="0.75" right="0.75" top="1" bottom="1" header="0.5" footer="0.5"/>
  <pageSetup paperSize="9" orientation="portrait" verticalDpi="1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9B01FA-06A3-45FF-BE9E-FF43DB223429}">
  <sheetPr>
    <tabColor indexed="22"/>
  </sheetPr>
  <dimension ref="A1:K34"/>
  <sheetViews>
    <sheetView zoomScale="85" workbookViewId="0">
      <selection activeCell="B4" sqref="B4"/>
    </sheetView>
  </sheetViews>
  <sheetFormatPr defaultRowHeight="14.25" x14ac:dyDescent="0.2"/>
  <cols>
    <col min="1" max="1" width="4.140625" style="22" customWidth="1"/>
    <col min="2" max="2" width="50.7109375" style="22" customWidth="1"/>
    <col min="3" max="3" width="24.7109375" style="22" customWidth="1"/>
    <col min="4" max="4" width="24.7109375" style="23" customWidth="1"/>
    <col min="5" max="7" width="24.7109375" style="22" customWidth="1"/>
    <col min="8" max="16384" width="9.140625" style="22"/>
  </cols>
  <sheetData>
    <row r="1" spans="1:11" s="31" customFormat="1" ht="16.5" thickBot="1" x14ac:dyDescent="0.25">
      <c r="A1" s="200" t="s">
        <v>101</v>
      </c>
      <c r="B1" s="200"/>
      <c r="C1" s="200"/>
      <c r="D1" s="200"/>
      <c r="E1" s="200"/>
      <c r="F1" s="200"/>
      <c r="G1" s="200"/>
    </row>
    <row r="2" spans="1:11" s="31" customFormat="1" ht="15.75" customHeight="1" thickBot="1" x14ac:dyDescent="0.25">
      <c r="A2" s="195" t="s">
        <v>35</v>
      </c>
      <c r="B2" s="87"/>
      <c r="C2" s="201" t="s">
        <v>23</v>
      </c>
      <c r="D2" s="202"/>
      <c r="E2" s="201" t="s">
        <v>24</v>
      </c>
      <c r="F2" s="202"/>
      <c r="G2" s="88"/>
    </row>
    <row r="3" spans="1:11" s="31" customFormat="1" ht="45.75" thickBot="1" x14ac:dyDescent="0.25">
      <c r="A3" s="196"/>
      <c r="B3" s="35" t="s">
        <v>22</v>
      </c>
      <c r="C3" s="35" t="s">
        <v>46</v>
      </c>
      <c r="D3" s="35" t="s">
        <v>25</v>
      </c>
      <c r="E3" s="35" t="s">
        <v>26</v>
      </c>
      <c r="F3" s="35" t="s">
        <v>25</v>
      </c>
      <c r="G3" s="36" t="s">
        <v>88</v>
      </c>
    </row>
    <row r="4" spans="1:11" s="31" customFormat="1" x14ac:dyDescent="0.2">
      <c r="A4" s="21">
        <v>1</v>
      </c>
      <c r="B4" s="37" t="s">
        <v>121</v>
      </c>
      <c r="C4" s="38" t="s">
        <v>107</v>
      </c>
      <c r="D4" s="97" t="s">
        <v>107</v>
      </c>
      <c r="E4" s="39" t="s">
        <v>107</v>
      </c>
      <c r="F4" s="97" t="s">
        <v>107</v>
      </c>
      <c r="G4" s="40" t="s">
        <v>110</v>
      </c>
    </row>
    <row r="5" spans="1:11" s="31" customFormat="1" x14ac:dyDescent="0.2">
      <c r="A5" s="143">
        <v>2</v>
      </c>
      <c r="B5" s="170" t="s">
        <v>117</v>
      </c>
      <c r="C5" s="153" t="s">
        <v>107</v>
      </c>
      <c r="D5" s="171" t="s">
        <v>107</v>
      </c>
      <c r="E5" s="172" t="s">
        <v>107</v>
      </c>
      <c r="F5" s="171" t="s">
        <v>107</v>
      </c>
      <c r="G5" s="187" t="s">
        <v>110</v>
      </c>
    </row>
    <row r="6" spans="1:11" s="31" customFormat="1" ht="15.75" thickBot="1" x14ac:dyDescent="0.25">
      <c r="A6" s="110"/>
      <c r="B6" s="89" t="s">
        <v>43</v>
      </c>
      <c r="C6" s="111" t="s">
        <v>107</v>
      </c>
      <c r="D6" s="94" t="s">
        <v>107</v>
      </c>
      <c r="E6" s="91" t="s">
        <v>107</v>
      </c>
      <c r="F6" s="94" t="s">
        <v>107</v>
      </c>
      <c r="G6" s="92" t="s">
        <v>110</v>
      </c>
    </row>
    <row r="7" spans="1:11" s="31" customFormat="1" ht="15" customHeight="1" thickBot="1" x14ac:dyDescent="0.25">
      <c r="A7" s="203"/>
      <c r="B7" s="203"/>
      <c r="C7" s="203"/>
      <c r="D7" s="203"/>
      <c r="E7" s="203"/>
      <c r="F7" s="203"/>
      <c r="G7" s="203"/>
      <c r="H7" s="7"/>
      <c r="I7" s="7"/>
      <c r="J7" s="7"/>
      <c r="K7" s="7"/>
    </row>
    <row r="8" spans="1:11" s="31" customFormat="1" x14ac:dyDescent="0.2">
      <c r="D8" s="41"/>
    </row>
    <row r="9" spans="1:11" s="31" customFormat="1" x14ac:dyDescent="0.2">
      <c r="D9" s="41"/>
    </row>
    <row r="10" spans="1:11" s="31" customFormat="1" x14ac:dyDescent="0.2">
      <c r="D10" s="41"/>
    </row>
    <row r="11" spans="1:11" s="31" customFormat="1" x14ac:dyDescent="0.2">
      <c r="D11" s="41"/>
    </row>
    <row r="12" spans="1:11" s="31" customFormat="1" x14ac:dyDescent="0.2">
      <c r="D12" s="41"/>
    </row>
    <row r="13" spans="1:11" s="31" customFormat="1" x14ac:dyDescent="0.2">
      <c r="D13" s="41"/>
    </row>
    <row r="14" spans="1:11" s="31" customFormat="1" x14ac:dyDescent="0.2">
      <c r="D14" s="41"/>
    </row>
    <row r="15" spans="1:11" s="31" customFormat="1" x14ac:dyDescent="0.2">
      <c r="D15" s="41"/>
    </row>
    <row r="16" spans="1:11" s="31" customFormat="1" x14ac:dyDescent="0.2">
      <c r="D16" s="41"/>
    </row>
    <row r="17" spans="2:9" s="31" customFormat="1" x14ac:dyDescent="0.2">
      <c r="D17" s="41"/>
    </row>
    <row r="18" spans="2:9" s="31" customFormat="1" x14ac:dyDescent="0.2">
      <c r="D18" s="41"/>
    </row>
    <row r="19" spans="2:9" s="31" customFormat="1" x14ac:dyDescent="0.2">
      <c r="D19" s="41"/>
    </row>
    <row r="20" spans="2:9" s="31" customFormat="1" x14ac:dyDescent="0.2">
      <c r="D20" s="41"/>
    </row>
    <row r="21" spans="2:9" s="31" customFormat="1" x14ac:dyDescent="0.2">
      <c r="D21" s="41"/>
    </row>
    <row r="22" spans="2:9" s="31" customFormat="1" x14ac:dyDescent="0.2">
      <c r="D22" s="41"/>
    </row>
    <row r="23" spans="2:9" s="31" customFormat="1" x14ac:dyDescent="0.2">
      <c r="D23" s="41"/>
    </row>
    <row r="24" spans="2:9" s="31" customFormat="1" x14ac:dyDescent="0.2">
      <c r="D24" s="41"/>
    </row>
    <row r="25" spans="2:9" s="31" customFormat="1" x14ac:dyDescent="0.2">
      <c r="D25" s="41"/>
    </row>
    <row r="26" spans="2:9" s="31" customFormat="1" x14ac:dyDescent="0.2">
      <c r="D26" s="41"/>
    </row>
    <row r="27" spans="2:9" s="31" customFormat="1" x14ac:dyDescent="0.2"/>
    <row r="28" spans="2:9" s="31" customFormat="1" x14ac:dyDescent="0.2"/>
    <row r="29" spans="2:9" s="31" customFormat="1" x14ac:dyDescent="0.2">
      <c r="H29" s="22"/>
      <c r="I29" s="22"/>
    </row>
    <row r="32" spans="2:9" ht="30.75" thickBot="1" x14ac:dyDescent="0.25">
      <c r="B32" s="42" t="s">
        <v>22</v>
      </c>
      <c r="C32" s="35" t="s">
        <v>49</v>
      </c>
      <c r="D32" s="35" t="s">
        <v>50</v>
      </c>
      <c r="E32" s="36" t="s">
        <v>47</v>
      </c>
    </row>
    <row r="33" spans="1:5" x14ac:dyDescent="0.2">
      <c r="A33" s="22">
        <v>1</v>
      </c>
      <c r="B33" s="37" t="str">
        <f t="shared" ref="B33:D34" si="0">B4</f>
        <v>Центральний інвестиційний фонд</v>
      </c>
      <c r="C33" s="115" t="str">
        <f t="shared" si="0"/>
        <v>н.д.</v>
      </c>
      <c r="D33" s="97" t="str">
        <f t="shared" si="0"/>
        <v>н.д.</v>
      </c>
      <c r="E33" s="116" t="str">
        <f>G4</f>
        <v>н.д</v>
      </c>
    </row>
    <row r="34" spans="1:5" x14ac:dyDescent="0.2">
      <c r="A34" s="22">
        <v>2</v>
      </c>
      <c r="B34" s="37" t="str">
        <f t="shared" si="0"/>
        <v>Промінвест-Керамет</v>
      </c>
      <c r="C34" s="115" t="str">
        <f t="shared" si="0"/>
        <v>н.д.</v>
      </c>
      <c r="D34" s="97" t="str">
        <f t="shared" si="0"/>
        <v>н.д.</v>
      </c>
      <c r="E34" s="116" t="str">
        <f>G5</f>
        <v>н.д</v>
      </c>
    </row>
  </sheetData>
  <mergeCells count="5">
    <mergeCell ref="A7:G7"/>
    <mergeCell ref="A2:A3"/>
    <mergeCell ref="A1:G1"/>
    <mergeCell ref="C2:D2"/>
    <mergeCell ref="E2:F2"/>
  </mergeCells>
  <phoneticPr fontId="12" type="noConversion"/>
  <pageMargins left="0.75" right="0.75" top="1" bottom="1" header="0.5" footer="0.5"/>
  <pageSetup paperSize="9" orientation="portrait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FB63B8-E6CD-4BFA-9B49-93D813C76B74}">
  <sheetPr>
    <tabColor indexed="22"/>
  </sheetPr>
  <dimension ref="A1:D23"/>
  <sheetViews>
    <sheetView zoomScale="85" workbookViewId="0">
      <selection activeCell="A5" sqref="A5:B10"/>
    </sheetView>
  </sheetViews>
  <sheetFormatPr defaultRowHeight="12.75" x14ac:dyDescent="0.2"/>
  <cols>
    <col min="1" max="1" width="49.42578125" bestFit="1" customWidth="1"/>
    <col min="2" max="2" width="12.7109375" customWidth="1"/>
    <col min="3" max="3" width="2.7109375" customWidth="1"/>
  </cols>
  <sheetData>
    <row r="1" spans="1:4" ht="15.75" thickBot="1" x14ac:dyDescent="0.25">
      <c r="A1" s="66" t="s">
        <v>22</v>
      </c>
      <c r="B1" s="67" t="s">
        <v>77</v>
      </c>
      <c r="C1" s="10"/>
      <c r="D1" s="10"/>
    </row>
    <row r="2" spans="1:4" ht="14.25" x14ac:dyDescent="0.2">
      <c r="A2" s="27" t="s">
        <v>121</v>
      </c>
      <c r="B2" s="137" t="s">
        <v>107</v>
      </c>
      <c r="C2" s="10"/>
      <c r="D2" s="10"/>
    </row>
    <row r="3" spans="1:4" ht="14.25" x14ac:dyDescent="0.2">
      <c r="A3" s="27" t="s">
        <v>117</v>
      </c>
      <c r="B3" s="138" t="s">
        <v>107</v>
      </c>
      <c r="C3" s="10"/>
      <c r="D3" s="10"/>
    </row>
    <row r="4" spans="1:4" ht="14.25" x14ac:dyDescent="0.2">
      <c r="A4" s="27" t="s">
        <v>27</v>
      </c>
      <c r="B4" s="138" t="s">
        <v>107</v>
      </c>
      <c r="C4" s="10"/>
      <c r="D4" s="10"/>
    </row>
    <row r="5" spans="1:4" ht="14.25" x14ac:dyDescent="0.2">
      <c r="A5" s="27" t="s">
        <v>1</v>
      </c>
      <c r="B5" s="138">
        <v>0</v>
      </c>
      <c r="C5" s="10"/>
      <c r="D5" s="10"/>
    </row>
    <row r="6" spans="1:4" ht="14.25" x14ac:dyDescent="0.2">
      <c r="A6" s="27" t="s">
        <v>112</v>
      </c>
      <c r="B6" s="138">
        <v>1.1723781669873645E-2</v>
      </c>
      <c r="C6" s="10"/>
      <c r="D6" s="10"/>
    </row>
    <row r="7" spans="1:4" ht="14.25" x14ac:dyDescent="0.2">
      <c r="A7" s="27" t="s">
        <v>28</v>
      </c>
      <c r="B7" s="138">
        <v>6.9276302526164457E-3</v>
      </c>
      <c r="C7" s="10"/>
      <c r="D7" s="10"/>
    </row>
    <row r="8" spans="1:4" ht="14.25" x14ac:dyDescent="0.2">
      <c r="A8" s="27" t="s">
        <v>29</v>
      </c>
      <c r="B8" s="138">
        <v>2.4973654547719715E-3</v>
      </c>
      <c r="C8" s="10"/>
      <c r="D8" s="10"/>
    </row>
    <row r="9" spans="1:4" ht="14.25" x14ac:dyDescent="0.2">
      <c r="A9" s="27" t="s">
        <v>30</v>
      </c>
      <c r="B9" s="138">
        <v>1.1484931506849316E-2</v>
      </c>
      <c r="C9" s="10"/>
      <c r="D9" s="10"/>
    </row>
    <row r="10" spans="1:4" ht="15" thickBot="1" x14ac:dyDescent="0.25">
      <c r="A10" s="75" t="s">
        <v>95</v>
      </c>
      <c r="B10" s="139">
        <v>0.12607680728542148</v>
      </c>
      <c r="C10" s="10"/>
      <c r="D10" s="10"/>
    </row>
    <row r="11" spans="1:4" x14ac:dyDescent="0.2">
      <c r="B11" s="10"/>
      <c r="C11" s="10"/>
      <c r="D11" s="10"/>
    </row>
    <row r="12" spans="1:4" ht="14.25" x14ac:dyDescent="0.2">
      <c r="A12" s="54"/>
      <c r="B12" s="55"/>
      <c r="C12" s="10"/>
      <c r="D12" s="10"/>
    </row>
    <row r="13" spans="1:4" ht="14.25" x14ac:dyDescent="0.2">
      <c r="A13" s="54"/>
      <c r="B13" s="55"/>
      <c r="C13" s="10"/>
      <c r="D13" s="10"/>
    </row>
    <row r="14" spans="1:4" ht="14.25" x14ac:dyDescent="0.2">
      <c r="A14" s="54"/>
      <c r="B14" s="55"/>
      <c r="C14" s="10"/>
      <c r="D14" s="10"/>
    </row>
    <row r="15" spans="1:4" ht="14.25" x14ac:dyDescent="0.2">
      <c r="A15" s="54"/>
      <c r="B15" s="55"/>
      <c r="C15" s="10"/>
      <c r="D15" s="10"/>
    </row>
    <row r="16" spans="1:4" ht="14.25" x14ac:dyDescent="0.2">
      <c r="A16" s="54"/>
      <c r="B16" s="55"/>
      <c r="C16" s="10"/>
      <c r="D16" s="10"/>
    </row>
    <row r="17" spans="1:2" x14ac:dyDescent="0.2">
      <c r="B17" s="10"/>
    </row>
    <row r="21" spans="1:2" x14ac:dyDescent="0.2">
      <c r="A21" s="7"/>
      <c r="B21" s="8"/>
    </row>
    <row r="22" spans="1:2" x14ac:dyDescent="0.2">
      <c r="B22" s="8"/>
    </row>
    <row r="23" spans="1:2" x14ac:dyDescent="0.2">
      <c r="B23" s="8"/>
    </row>
  </sheetData>
  <autoFilter ref="A1:B1" xr:uid="{F9851589-AADD-4E3E-A92A-A99E874DF7E0}"/>
  <phoneticPr fontId="12" type="noConversion"/>
  <pageMargins left="0.75" right="0.75" top="1" bottom="1" header="0.5" footer="0.5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ACE1C6-1D47-4094-9192-C0AC8E9458F2}">
  <sheetPr>
    <tabColor indexed="43"/>
    <pageSetUpPr fitToPage="1"/>
  </sheetPr>
  <dimension ref="A1:K11"/>
  <sheetViews>
    <sheetView zoomScale="85" workbookViewId="0">
      <selection activeCell="B3" sqref="B3"/>
    </sheetView>
  </sheetViews>
  <sheetFormatPr defaultRowHeight="14.25" x14ac:dyDescent="0.2"/>
  <cols>
    <col min="1" max="1" width="4.7109375" style="31" customWidth="1"/>
    <col min="2" max="2" width="37" style="29" bestFit="1" customWidth="1"/>
    <col min="3" max="4" width="12.7109375" style="31" customWidth="1"/>
    <col min="5" max="5" width="19.28515625" style="6" bestFit="1" customWidth="1"/>
    <col min="6" max="6" width="14.7109375" style="12" customWidth="1"/>
    <col min="7" max="7" width="14.7109375" style="6" customWidth="1"/>
    <col min="8" max="8" width="12.7109375" style="12" customWidth="1"/>
    <col min="9" max="9" width="39.140625" style="29" bestFit="1" customWidth="1"/>
    <col min="10" max="10" width="34.7109375" style="29" customWidth="1"/>
    <col min="11" max="11" width="35.85546875" style="29" customWidth="1"/>
    <col min="12" max="16384" width="9.140625" style="29"/>
  </cols>
  <sheetData>
    <row r="1" spans="1:11" ht="16.5" thickBot="1" x14ac:dyDescent="0.25">
      <c r="A1" s="188" t="s">
        <v>102</v>
      </c>
      <c r="B1" s="188"/>
      <c r="C1" s="188"/>
      <c r="D1" s="188"/>
      <c r="E1" s="188"/>
      <c r="F1" s="188"/>
      <c r="G1" s="188"/>
      <c r="H1" s="188"/>
      <c r="I1" s="188"/>
      <c r="J1" s="188"/>
    </row>
    <row r="2" spans="1:11" ht="30.75" thickBot="1" x14ac:dyDescent="0.25">
      <c r="A2" s="15" t="s">
        <v>35</v>
      </c>
      <c r="B2" s="48" t="s">
        <v>22</v>
      </c>
      <c r="C2" s="18" t="s">
        <v>32</v>
      </c>
      <c r="D2" s="18" t="s">
        <v>33</v>
      </c>
      <c r="E2" s="17" t="s">
        <v>36</v>
      </c>
      <c r="F2" s="17" t="s">
        <v>57</v>
      </c>
      <c r="G2" s="17" t="s">
        <v>58</v>
      </c>
      <c r="H2" s="18" t="s">
        <v>59</v>
      </c>
      <c r="I2" s="18" t="s">
        <v>14</v>
      </c>
      <c r="J2" s="18" t="s">
        <v>15</v>
      </c>
    </row>
    <row r="3" spans="1:11" ht="14.25" customHeight="1" x14ac:dyDescent="0.2">
      <c r="A3" s="21">
        <v>1</v>
      </c>
      <c r="B3" s="80" t="s">
        <v>122</v>
      </c>
      <c r="C3" s="107" t="s">
        <v>34</v>
      </c>
      <c r="D3" s="108" t="s">
        <v>123</v>
      </c>
      <c r="E3" s="81">
        <v>2987258264.3200002</v>
      </c>
      <c r="F3" s="82">
        <v>295832911</v>
      </c>
      <c r="G3" s="81">
        <v>10.097799999999999</v>
      </c>
      <c r="H3" s="52">
        <v>10</v>
      </c>
      <c r="I3" s="80" t="s">
        <v>124</v>
      </c>
      <c r="J3" s="83" t="s">
        <v>125</v>
      </c>
      <c r="K3" s="49"/>
    </row>
    <row r="4" spans="1:11" ht="14.25" customHeight="1" x14ac:dyDescent="0.2">
      <c r="A4" s="21">
        <v>2</v>
      </c>
      <c r="B4" s="80" t="s">
        <v>126</v>
      </c>
      <c r="C4" s="107" t="s">
        <v>34</v>
      </c>
      <c r="D4" s="108" t="s">
        <v>123</v>
      </c>
      <c r="E4" s="81">
        <v>893961538.33000004</v>
      </c>
      <c r="F4" s="82">
        <v>146453</v>
      </c>
      <c r="G4" s="81">
        <v>6104.0847999999996</v>
      </c>
      <c r="H4" s="52">
        <v>4000</v>
      </c>
      <c r="I4" s="80" t="s">
        <v>124</v>
      </c>
      <c r="J4" s="83" t="s">
        <v>127</v>
      </c>
      <c r="K4" s="49"/>
    </row>
    <row r="5" spans="1:11" ht="14.25" customHeight="1" x14ac:dyDescent="0.2">
      <c r="A5" s="21">
        <v>3</v>
      </c>
      <c r="B5" s="80" t="s">
        <v>128</v>
      </c>
      <c r="C5" s="107" t="s">
        <v>34</v>
      </c>
      <c r="D5" s="108" t="s">
        <v>123</v>
      </c>
      <c r="E5" s="81">
        <v>25448359.579999998</v>
      </c>
      <c r="F5" s="82">
        <v>22860</v>
      </c>
      <c r="G5" s="81">
        <v>1113.2266</v>
      </c>
      <c r="H5" s="52">
        <v>1000</v>
      </c>
      <c r="I5" s="80" t="s">
        <v>129</v>
      </c>
      <c r="J5" s="83" t="s">
        <v>130</v>
      </c>
      <c r="K5" s="49"/>
    </row>
    <row r="6" spans="1:11" ht="14.25" customHeight="1" x14ac:dyDescent="0.2">
      <c r="A6" s="21">
        <v>4</v>
      </c>
      <c r="B6" s="80" t="s">
        <v>131</v>
      </c>
      <c r="C6" s="107" t="s">
        <v>132</v>
      </c>
      <c r="D6" s="108" t="s">
        <v>123</v>
      </c>
      <c r="E6" s="81">
        <v>19564140.420000002</v>
      </c>
      <c r="F6" s="82">
        <v>7548</v>
      </c>
      <c r="G6" s="81">
        <v>2591.9634999999998</v>
      </c>
      <c r="H6" s="52">
        <v>100</v>
      </c>
      <c r="I6" s="80" t="s">
        <v>133</v>
      </c>
      <c r="J6" s="83" t="s">
        <v>134</v>
      </c>
      <c r="K6" s="49"/>
    </row>
    <row r="7" spans="1:11" ht="14.25" customHeight="1" x14ac:dyDescent="0.2">
      <c r="A7" s="21">
        <v>5</v>
      </c>
      <c r="B7" s="80" t="s">
        <v>111</v>
      </c>
      <c r="C7" s="107" t="s">
        <v>34</v>
      </c>
      <c r="D7" s="108" t="s">
        <v>135</v>
      </c>
      <c r="E7" s="81">
        <v>7646697.46</v>
      </c>
      <c r="F7" s="82">
        <v>181502</v>
      </c>
      <c r="G7" s="81">
        <v>42.130099999999999</v>
      </c>
      <c r="H7" s="52">
        <v>10</v>
      </c>
      <c r="I7" s="80" t="s">
        <v>136</v>
      </c>
      <c r="J7" s="83" t="s">
        <v>137</v>
      </c>
      <c r="K7" s="49"/>
    </row>
    <row r="8" spans="1:11" ht="14.25" customHeight="1" x14ac:dyDescent="0.2">
      <c r="A8" s="21">
        <v>6</v>
      </c>
      <c r="B8" s="80" t="s">
        <v>74</v>
      </c>
      <c r="C8" s="107" t="s">
        <v>34</v>
      </c>
      <c r="D8" s="108" t="s">
        <v>123</v>
      </c>
      <c r="E8" s="81">
        <v>4134836.27</v>
      </c>
      <c r="F8" s="82">
        <v>152637</v>
      </c>
      <c r="G8" s="81">
        <v>27.089300000000001</v>
      </c>
      <c r="H8" s="52">
        <v>100</v>
      </c>
      <c r="I8" s="80" t="s">
        <v>136</v>
      </c>
      <c r="J8" s="83" t="s">
        <v>137</v>
      </c>
      <c r="K8" s="49"/>
    </row>
    <row r="9" spans="1:11" ht="14.25" customHeight="1" x14ac:dyDescent="0.2">
      <c r="A9" s="21">
        <v>7</v>
      </c>
      <c r="B9" s="80" t="s">
        <v>138</v>
      </c>
      <c r="C9" s="107" t="s">
        <v>132</v>
      </c>
      <c r="D9" s="108" t="s">
        <v>123</v>
      </c>
      <c r="E9" s="81">
        <v>372831.24</v>
      </c>
      <c r="F9" s="82">
        <v>8107</v>
      </c>
      <c r="G9" s="81">
        <v>45.988799999999998</v>
      </c>
      <c r="H9" s="52">
        <v>100</v>
      </c>
      <c r="I9" s="80" t="s">
        <v>133</v>
      </c>
      <c r="J9" s="83" t="s">
        <v>134</v>
      </c>
      <c r="K9" s="49"/>
    </row>
    <row r="10" spans="1:11" ht="15.75" thickBot="1" x14ac:dyDescent="0.25">
      <c r="A10" s="189" t="s">
        <v>43</v>
      </c>
      <c r="B10" s="190"/>
      <c r="C10" s="109" t="s">
        <v>44</v>
      </c>
      <c r="D10" s="109" t="s">
        <v>44</v>
      </c>
      <c r="E10" s="95">
        <f>SUM(E3:E9)</f>
        <v>3938386667.6199999</v>
      </c>
      <c r="F10" s="96">
        <f>SUM(F3:F9)</f>
        <v>296352018</v>
      </c>
      <c r="G10" s="109" t="s">
        <v>44</v>
      </c>
      <c r="H10" s="109" t="s">
        <v>44</v>
      </c>
      <c r="I10" s="109" t="s">
        <v>44</v>
      </c>
      <c r="J10" s="109" t="s">
        <v>44</v>
      </c>
    </row>
    <row r="11" spans="1:11" ht="15" thickBot="1" x14ac:dyDescent="0.25">
      <c r="A11" s="206"/>
      <c r="B11" s="206"/>
      <c r="C11" s="206"/>
      <c r="D11" s="206"/>
      <c r="E11" s="206"/>
      <c r="F11" s="206"/>
      <c r="G11" s="206"/>
      <c r="H11" s="206"/>
      <c r="I11" s="157"/>
      <c r="J11" s="157"/>
    </row>
  </sheetData>
  <mergeCells count="3">
    <mergeCell ref="A1:J1"/>
    <mergeCell ref="A10:B10"/>
    <mergeCell ref="A11:H11"/>
  </mergeCells>
  <phoneticPr fontId="12" type="noConversion"/>
  <pageMargins left="0.75" right="0.75" top="1" bottom="1" header="0.5" footer="0.5"/>
  <pageSetup paperSize="9" scale="63" orientation="landscape" verticalDpi="12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F9AAEA-3F6A-4E5D-B05C-3C8E6095C8F4}">
  <sheetPr>
    <tabColor indexed="43"/>
    <pageSetUpPr fitToPage="1"/>
  </sheetPr>
  <dimension ref="A1:K17"/>
  <sheetViews>
    <sheetView zoomScale="85" workbookViewId="0">
      <selection activeCell="B4" sqref="B4"/>
    </sheetView>
  </sheetViews>
  <sheetFormatPr defaultRowHeight="14.25" x14ac:dyDescent="0.2"/>
  <cols>
    <col min="1" max="1" width="4.42578125" style="31" customWidth="1"/>
    <col min="2" max="2" width="53.85546875" style="31" bestFit="1" customWidth="1"/>
    <col min="3" max="4" width="14.7109375" style="30" customWidth="1"/>
    <col min="5" max="8" width="12.7109375" style="31" customWidth="1"/>
    <col min="9" max="9" width="16.140625" style="31" bestFit="1" customWidth="1"/>
    <col min="10" max="10" width="19.140625" style="31" customWidth="1"/>
    <col min="11" max="11" width="21.42578125" style="31" bestFit="1" customWidth="1"/>
    <col min="12" max="16384" width="9.140625" style="31"/>
  </cols>
  <sheetData>
    <row r="1" spans="1:11" s="50" customFormat="1" ht="16.5" thickBot="1" x14ac:dyDescent="0.25">
      <c r="A1" s="204" t="s">
        <v>103</v>
      </c>
      <c r="B1" s="204"/>
      <c r="C1" s="204"/>
      <c r="D1" s="204"/>
      <c r="E1" s="204"/>
      <c r="F1" s="204"/>
      <c r="G1" s="204"/>
      <c r="H1" s="204"/>
      <c r="I1" s="204"/>
      <c r="J1" s="204"/>
    </row>
    <row r="2" spans="1:11" s="22" customFormat="1" ht="15.75" customHeight="1" thickBot="1" x14ac:dyDescent="0.25">
      <c r="A2" s="195" t="s">
        <v>35</v>
      </c>
      <c r="B2" s="99"/>
      <c r="C2" s="100"/>
      <c r="D2" s="101"/>
      <c r="E2" s="197" t="s">
        <v>61</v>
      </c>
      <c r="F2" s="197"/>
      <c r="G2" s="197"/>
      <c r="H2" s="197"/>
      <c r="I2" s="197"/>
      <c r="J2" s="197"/>
      <c r="K2" s="197"/>
    </row>
    <row r="3" spans="1:11" s="22" customFormat="1" ht="60.75" thickBot="1" x14ac:dyDescent="0.25">
      <c r="A3" s="196"/>
      <c r="B3" s="102" t="s">
        <v>22</v>
      </c>
      <c r="C3" s="26" t="s">
        <v>11</v>
      </c>
      <c r="D3" s="26" t="s">
        <v>12</v>
      </c>
      <c r="E3" s="17" t="s">
        <v>81</v>
      </c>
      <c r="F3" s="17" t="s">
        <v>90</v>
      </c>
      <c r="G3" s="17" t="s">
        <v>91</v>
      </c>
      <c r="H3" s="17" t="s">
        <v>79</v>
      </c>
      <c r="I3" s="17" t="s">
        <v>92</v>
      </c>
      <c r="J3" s="17" t="s">
        <v>45</v>
      </c>
      <c r="K3" s="18" t="s">
        <v>82</v>
      </c>
    </row>
    <row r="4" spans="1:11" s="22" customFormat="1" collapsed="1" x14ac:dyDescent="0.2">
      <c r="A4" s="21">
        <v>1</v>
      </c>
      <c r="B4" s="27" t="s">
        <v>138</v>
      </c>
      <c r="C4" s="103">
        <v>39311</v>
      </c>
      <c r="D4" s="103">
        <v>39563</v>
      </c>
      <c r="E4" s="97" t="s">
        <v>107</v>
      </c>
      <c r="F4" s="97">
        <v>0</v>
      </c>
      <c r="G4" s="97">
        <v>0</v>
      </c>
      <c r="H4" s="97">
        <v>0</v>
      </c>
      <c r="I4" s="97">
        <v>0</v>
      </c>
      <c r="J4" s="104">
        <v>-0.54011200000000004</v>
      </c>
      <c r="K4" s="117">
        <v>-4.3553000390575303E-2</v>
      </c>
    </row>
    <row r="5" spans="1:11" s="22" customFormat="1" x14ac:dyDescent="0.2">
      <c r="A5" s="158">
        <v>2</v>
      </c>
      <c r="B5" s="165" t="s">
        <v>131</v>
      </c>
      <c r="C5" s="166">
        <v>39311</v>
      </c>
      <c r="D5" s="166">
        <v>39563</v>
      </c>
      <c r="E5" s="167" t="s">
        <v>107</v>
      </c>
      <c r="F5" s="167">
        <v>0</v>
      </c>
      <c r="G5" s="167">
        <v>0</v>
      </c>
      <c r="H5" s="167">
        <v>0</v>
      </c>
      <c r="I5" s="167">
        <v>0</v>
      </c>
      <c r="J5" s="168">
        <v>24.919635</v>
      </c>
      <c r="K5" s="169">
        <v>0.20514382230951611</v>
      </c>
    </row>
    <row r="6" spans="1:11" s="22" customFormat="1" x14ac:dyDescent="0.2">
      <c r="A6" s="158">
        <v>3</v>
      </c>
      <c r="B6" s="165" t="s">
        <v>74</v>
      </c>
      <c r="C6" s="166">
        <v>40555</v>
      </c>
      <c r="D6" s="166">
        <v>40626</v>
      </c>
      <c r="E6" s="167">
        <v>1.8383251316714588E-2</v>
      </c>
      <c r="F6" s="167">
        <v>-2.6489233246125954E-2</v>
      </c>
      <c r="G6" s="167">
        <v>6.0890168203802775E-2</v>
      </c>
      <c r="H6" s="167">
        <v>0.23702776877166221</v>
      </c>
      <c r="I6" s="167">
        <v>6.7037191677761454E-2</v>
      </c>
      <c r="J6" s="168">
        <v>-0.72910699999999995</v>
      </c>
      <c r="K6" s="169">
        <v>-8.5955333074137497E-2</v>
      </c>
    </row>
    <row r="7" spans="1:11" s="22" customFormat="1" x14ac:dyDescent="0.2">
      <c r="A7" s="158">
        <v>4</v>
      </c>
      <c r="B7" s="165" t="s">
        <v>111</v>
      </c>
      <c r="C7" s="166">
        <v>41848</v>
      </c>
      <c r="D7" s="166">
        <v>42032</v>
      </c>
      <c r="E7" s="167">
        <v>0.12524872665308062</v>
      </c>
      <c r="F7" s="167">
        <v>0.13554854168744312</v>
      </c>
      <c r="G7" s="167">
        <v>0.23246527574626441</v>
      </c>
      <c r="H7" s="167">
        <v>0.43582918683116345</v>
      </c>
      <c r="I7" s="167">
        <v>0.43364515239887425</v>
      </c>
      <c r="J7" s="168">
        <v>3.2130099999999997</v>
      </c>
      <c r="K7" s="169">
        <v>0.14415652986762773</v>
      </c>
    </row>
    <row r="8" spans="1:11" s="22" customFormat="1" x14ac:dyDescent="0.2">
      <c r="A8" s="158">
        <v>5</v>
      </c>
      <c r="B8" s="165" t="s">
        <v>128</v>
      </c>
      <c r="C8" s="166">
        <v>45198</v>
      </c>
      <c r="D8" s="166">
        <v>45449</v>
      </c>
      <c r="E8" s="167">
        <v>7.6895593744616964E-3</v>
      </c>
      <c r="F8" s="167">
        <v>1.1413839539376136E-2</v>
      </c>
      <c r="G8" s="167">
        <v>3.7952034932237089E-2</v>
      </c>
      <c r="H8" s="167">
        <v>9.1401730455900276E-2</v>
      </c>
      <c r="I8" s="167">
        <v>2.4776780246869023E-3</v>
      </c>
      <c r="J8" s="168">
        <v>0.11322659999999996</v>
      </c>
      <c r="K8" s="169">
        <v>8.4799015825860913E-2</v>
      </c>
    </row>
    <row r="9" spans="1:11" s="22" customFormat="1" x14ac:dyDescent="0.2">
      <c r="A9" s="158">
        <v>6</v>
      </c>
      <c r="B9" s="165" t="s">
        <v>126</v>
      </c>
      <c r="C9" s="166">
        <v>45471</v>
      </c>
      <c r="D9" s="166">
        <v>45513</v>
      </c>
      <c r="E9" s="167">
        <v>1.1751507318449317E-3</v>
      </c>
      <c r="F9" s="167">
        <v>-1.1095086811490185E-2</v>
      </c>
      <c r="G9" s="167">
        <v>-4.4078804653643333E-3</v>
      </c>
      <c r="H9" s="167">
        <v>0.50600637527262671</v>
      </c>
      <c r="I9" s="167">
        <v>-2.1015736626482928E-3</v>
      </c>
      <c r="J9" s="168">
        <v>0.52602119999999997</v>
      </c>
      <c r="K9" s="169">
        <v>0.44767315228305926</v>
      </c>
    </row>
    <row r="10" spans="1:11" s="22" customFormat="1" x14ac:dyDescent="0.2">
      <c r="A10" s="158">
        <v>7</v>
      </c>
      <c r="B10" s="165" t="s">
        <v>122</v>
      </c>
      <c r="C10" s="166">
        <v>45797</v>
      </c>
      <c r="D10" s="166">
        <v>45849</v>
      </c>
      <c r="E10" s="167">
        <v>1.0790790790790705E-2</v>
      </c>
      <c r="F10" s="167">
        <v>9.7799999999998999E-3</v>
      </c>
      <c r="G10" s="167" t="s">
        <v>107</v>
      </c>
      <c r="H10" s="167" t="s">
        <v>107</v>
      </c>
      <c r="I10" s="167" t="s">
        <v>107</v>
      </c>
      <c r="J10" s="168">
        <v>9.7799999999998999E-3</v>
      </c>
      <c r="K10" s="169">
        <v>4.4832161089459754E-2</v>
      </c>
    </row>
    <row r="11" spans="1:11" s="22" customFormat="1" ht="15.75" collapsed="1" thickBot="1" x14ac:dyDescent="0.25">
      <c r="A11" s="158"/>
      <c r="B11" s="159" t="s">
        <v>94</v>
      </c>
      <c r="C11" s="160" t="s">
        <v>44</v>
      </c>
      <c r="D11" s="160" t="s">
        <v>44</v>
      </c>
      <c r="E11" s="161">
        <f>AVERAGE(E4:E10)</f>
        <v>3.2657495773378509E-2</v>
      </c>
      <c r="F11" s="161">
        <f>AVERAGE(F4:F10)</f>
        <v>1.7022580167029004E-2</v>
      </c>
      <c r="G11" s="161">
        <f>AVERAGE(G4:G10)</f>
        <v>5.4483266402823326E-2</v>
      </c>
      <c r="H11" s="161">
        <f>AVERAGE(H4:H10)</f>
        <v>0.21171084355522543</v>
      </c>
      <c r="I11" s="161">
        <f>AVERAGE(I4:I10)</f>
        <v>8.3509741406445723E-2</v>
      </c>
      <c r="J11" s="160" t="s">
        <v>44</v>
      </c>
      <c r="K11" s="161">
        <f>AVERAGE(K4:K10)</f>
        <v>0.11387090684440157</v>
      </c>
    </row>
    <row r="12" spans="1:11" s="22" customFormat="1" hidden="1" x14ac:dyDescent="0.2">
      <c r="A12" s="209" t="s">
        <v>83</v>
      </c>
      <c r="B12" s="209"/>
      <c r="C12" s="209"/>
      <c r="D12" s="209"/>
      <c r="E12" s="209"/>
      <c r="F12" s="209"/>
      <c r="G12" s="209"/>
      <c r="H12" s="209"/>
      <c r="I12" s="209"/>
      <c r="J12" s="209"/>
      <c r="K12" s="209"/>
    </row>
    <row r="13" spans="1:11" s="22" customFormat="1" ht="15" hidden="1" thickBot="1" x14ac:dyDescent="0.25">
      <c r="A13" s="208" t="s">
        <v>84</v>
      </c>
      <c r="B13" s="208"/>
      <c r="C13" s="208"/>
      <c r="D13" s="208"/>
      <c r="E13" s="208"/>
      <c r="F13" s="208"/>
      <c r="G13" s="208"/>
      <c r="H13" s="208"/>
      <c r="I13" s="208"/>
      <c r="J13" s="208"/>
      <c r="K13" s="208"/>
    </row>
    <row r="14" spans="1:11" s="22" customFormat="1" ht="15.75" hidden="1" customHeight="1" x14ac:dyDescent="0.2">
      <c r="C14" s="64"/>
      <c r="D14" s="64"/>
    </row>
    <row r="15" spans="1:11" ht="15" thickBot="1" x14ac:dyDescent="0.25">
      <c r="A15" s="207"/>
      <c r="B15" s="207"/>
      <c r="C15" s="207"/>
      <c r="D15" s="207"/>
      <c r="E15" s="207"/>
      <c r="F15" s="207"/>
      <c r="G15" s="207"/>
      <c r="H15" s="207"/>
      <c r="I15" s="162"/>
      <c r="J15" s="162"/>
      <c r="K15" s="162"/>
    </row>
    <row r="16" spans="1:11" x14ac:dyDescent="0.2">
      <c r="B16" s="29"/>
      <c r="C16" s="105"/>
      <c r="E16" s="105"/>
    </row>
    <row r="17" spans="5:6" x14ac:dyDescent="0.2">
      <c r="E17" s="105"/>
      <c r="F17" s="105"/>
    </row>
  </sheetData>
  <mergeCells count="6">
    <mergeCell ref="A15:H15"/>
    <mergeCell ref="A13:K13"/>
    <mergeCell ref="A1:J1"/>
    <mergeCell ref="A2:A3"/>
    <mergeCell ref="E2:K2"/>
    <mergeCell ref="A12:K12"/>
  </mergeCells>
  <phoneticPr fontId="12" type="noConversion"/>
  <pageMargins left="0.75" right="0.75" top="1" bottom="1" header="0.5" footer="0.5"/>
  <pageSetup paperSize="9" scale="69" orientation="landscape" verticalDpi="1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7DE746-BBC5-4E3F-9C6B-FCB867397BFB}">
  <sheetPr>
    <tabColor indexed="43"/>
  </sheetPr>
  <dimension ref="A1:H121"/>
  <sheetViews>
    <sheetView zoomScale="85" workbookViewId="0">
      <selection activeCell="B4" sqref="B4"/>
    </sheetView>
  </sheetViews>
  <sheetFormatPr defaultRowHeight="14.25" x14ac:dyDescent="0.2"/>
  <cols>
    <col min="1" max="1" width="4" style="20" customWidth="1"/>
    <col min="2" max="2" width="53.85546875" style="20" bestFit="1" customWidth="1"/>
    <col min="3" max="3" width="24.7109375" style="20" customWidth="1"/>
    <col min="4" max="4" width="24.7109375" style="51" customWidth="1"/>
    <col min="5" max="7" width="24.7109375" style="20" customWidth="1"/>
    <col min="8" max="16384" width="9.140625" style="20"/>
  </cols>
  <sheetData>
    <row r="1" spans="1:8" s="29" customFormat="1" ht="16.5" thickBot="1" x14ac:dyDescent="0.25">
      <c r="A1" s="200" t="s">
        <v>104</v>
      </c>
      <c r="B1" s="200"/>
      <c r="C1" s="200"/>
      <c r="D1" s="200"/>
      <c r="E1" s="200"/>
      <c r="F1" s="200"/>
      <c r="G1" s="200"/>
    </row>
    <row r="2" spans="1:8" s="29" customFormat="1" ht="15.75" customHeight="1" thickBot="1" x14ac:dyDescent="0.25">
      <c r="A2" s="213" t="s">
        <v>35</v>
      </c>
      <c r="B2" s="87"/>
      <c r="C2" s="201" t="s">
        <v>23</v>
      </c>
      <c r="D2" s="210"/>
      <c r="E2" s="211" t="s">
        <v>60</v>
      </c>
      <c r="F2" s="212"/>
      <c r="G2" s="88"/>
    </row>
    <row r="3" spans="1:8" s="29" customFormat="1" ht="45.75" thickBot="1" x14ac:dyDescent="0.25">
      <c r="A3" s="196"/>
      <c r="B3" s="35" t="s">
        <v>22</v>
      </c>
      <c r="C3" s="35" t="s">
        <v>46</v>
      </c>
      <c r="D3" s="35" t="s">
        <v>25</v>
      </c>
      <c r="E3" s="35" t="s">
        <v>26</v>
      </c>
      <c r="F3" s="35" t="s">
        <v>25</v>
      </c>
      <c r="G3" s="36" t="s">
        <v>88</v>
      </c>
    </row>
    <row r="4" spans="1:8" s="29" customFormat="1" x14ac:dyDescent="0.2">
      <c r="A4" s="21">
        <v>1</v>
      </c>
      <c r="B4" s="37" t="s">
        <v>122</v>
      </c>
      <c r="C4" s="38">
        <v>2977166.1847200003</v>
      </c>
      <c r="D4" s="97">
        <v>295.00026780605259</v>
      </c>
      <c r="E4" s="39">
        <v>294822911</v>
      </c>
      <c r="F4" s="97">
        <v>291.90387227722772</v>
      </c>
      <c r="G4" s="40">
        <v>2949156.4755750396</v>
      </c>
    </row>
    <row r="5" spans="1:8" s="29" customFormat="1" x14ac:dyDescent="0.2">
      <c r="A5" s="21">
        <v>2</v>
      </c>
      <c r="B5" s="37" t="s">
        <v>126</v>
      </c>
      <c r="C5" s="38">
        <v>115914.84571000004</v>
      </c>
      <c r="D5" s="97">
        <v>0.14898186292607651</v>
      </c>
      <c r="E5" s="39">
        <v>18840</v>
      </c>
      <c r="F5" s="97">
        <v>0.14763386175389653</v>
      </c>
      <c r="G5" s="40">
        <v>114879.41396845966</v>
      </c>
    </row>
    <row r="6" spans="1:8" s="29" customFormat="1" x14ac:dyDescent="0.2">
      <c r="A6" s="21">
        <v>3</v>
      </c>
      <c r="B6" s="37" t="s">
        <v>128</v>
      </c>
      <c r="C6" s="38">
        <v>1659.0667499999997</v>
      </c>
      <c r="D6" s="97">
        <v>6.97400617099386E-2</v>
      </c>
      <c r="E6" s="39">
        <v>1326</v>
      </c>
      <c r="F6" s="97">
        <v>6.1577040958484257E-2</v>
      </c>
      <c r="G6" s="40">
        <v>1470.2349079221276</v>
      </c>
    </row>
    <row r="7" spans="1:8" s="29" customFormat="1" x14ac:dyDescent="0.2">
      <c r="A7" s="21">
        <v>4</v>
      </c>
      <c r="B7" s="37" t="s">
        <v>111</v>
      </c>
      <c r="C7" s="38">
        <v>851.13038999999969</v>
      </c>
      <c r="D7" s="97">
        <v>0.12524788310271207</v>
      </c>
      <c r="E7" s="39">
        <v>0</v>
      </c>
      <c r="F7" s="97">
        <v>0</v>
      </c>
      <c r="G7" s="40">
        <v>0</v>
      </c>
    </row>
    <row r="8" spans="1:8" s="29" customFormat="1" x14ac:dyDescent="0.2">
      <c r="A8" s="21">
        <v>5</v>
      </c>
      <c r="B8" s="37" t="s">
        <v>74</v>
      </c>
      <c r="C8" s="38">
        <v>74.644060000000053</v>
      </c>
      <c r="D8" s="97">
        <v>1.8384366093840681E-2</v>
      </c>
      <c r="E8" s="39">
        <v>0</v>
      </c>
      <c r="F8" s="97">
        <v>0</v>
      </c>
      <c r="G8" s="40">
        <v>0</v>
      </c>
    </row>
    <row r="9" spans="1:8" s="29" customFormat="1" x14ac:dyDescent="0.2">
      <c r="A9" s="21">
        <v>6</v>
      </c>
      <c r="B9" s="37" t="s">
        <v>138</v>
      </c>
      <c r="C9" s="38" t="s">
        <v>107</v>
      </c>
      <c r="D9" s="97" t="s">
        <v>107</v>
      </c>
      <c r="E9" s="39" t="s">
        <v>107</v>
      </c>
      <c r="F9" s="97" t="s">
        <v>107</v>
      </c>
      <c r="G9" s="40" t="s">
        <v>107</v>
      </c>
    </row>
    <row r="10" spans="1:8" s="29" customFormat="1" x14ac:dyDescent="0.2">
      <c r="A10" s="21">
        <v>7</v>
      </c>
      <c r="B10" s="37" t="s">
        <v>131</v>
      </c>
      <c r="C10" s="38" t="s">
        <v>107</v>
      </c>
      <c r="D10" s="97" t="s">
        <v>107</v>
      </c>
      <c r="E10" s="39" t="s">
        <v>107</v>
      </c>
      <c r="F10" s="97" t="s">
        <v>107</v>
      </c>
      <c r="G10" s="40" t="s">
        <v>107</v>
      </c>
    </row>
    <row r="11" spans="1:8" s="29" customFormat="1" ht="15.75" thickBot="1" x14ac:dyDescent="0.25">
      <c r="A11" s="112"/>
      <c r="B11" s="89" t="s">
        <v>43</v>
      </c>
      <c r="C11" s="90">
        <v>3095665.8716300004</v>
      </c>
      <c r="D11" s="94">
        <v>3.7624291825994849</v>
      </c>
      <c r="E11" s="91">
        <v>294843077</v>
      </c>
      <c r="F11" s="94">
        <v>197.44581881836433</v>
      </c>
      <c r="G11" s="113">
        <v>3065506.1244514217</v>
      </c>
    </row>
    <row r="12" spans="1:8" s="29" customFormat="1" ht="15" customHeight="1" thickBot="1" x14ac:dyDescent="0.25">
      <c r="A12" s="191"/>
      <c r="B12" s="191"/>
      <c r="C12" s="191"/>
      <c r="D12" s="191"/>
      <c r="E12" s="191"/>
      <c r="F12" s="191"/>
      <c r="G12" s="191"/>
      <c r="H12" s="7"/>
    </row>
    <row r="13" spans="1:8" s="29" customFormat="1" x14ac:dyDescent="0.2">
      <c r="D13" s="6"/>
    </row>
    <row r="14" spans="1:8" s="29" customFormat="1" x14ac:dyDescent="0.2">
      <c r="D14" s="6"/>
    </row>
    <row r="15" spans="1:8" s="29" customFormat="1" x14ac:dyDescent="0.2">
      <c r="D15" s="6"/>
    </row>
    <row r="16" spans="1:8" s="29" customFormat="1" x14ac:dyDescent="0.2">
      <c r="D16" s="6"/>
    </row>
    <row r="17" spans="4:4" s="29" customFormat="1" x14ac:dyDescent="0.2">
      <c r="D17" s="6"/>
    </row>
    <row r="18" spans="4:4" s="29" customFormat="1" x14ac:dyDescent="0.2">
      <c r="D18" s="6"/>
    </row>
    <row r="19" spans="4:4" s="29" customFormat="1" x14ac:dyDescent="0.2">
      <c r="D19" s="6"/>
    </row>
    <row r="20" spans="4:4" s="29" customFormat="1" x14ac:dyDescent="0.2">
      <c r="D20" s="6"/>
    </row>
    <row r="21" spans="4:4" s="29" customFormat="1" x14ac:dyDescent="0.2">
      <c r="D21" s="6"/>
    </row>
    <row r="22" spans="4:4" s="29" customFormat="1" x14ac:dyDescent="0.2">
      <c r="D22" s="6"/>
    </row>
    <row r="23" spans="4:4" s="29" customFormat="1" x14ac:dyDescent="0.2">
      <c r="D23" s="6"/>
    </row>
    <row r="24" spans="4:4" s="29" customFormat="1" x14ac:dyDescent="0.2">
      <c r="D24" s="6"/>
    </row>
    <row r="25" spans="4:4" s="29" customFormat="1" x14ac:dyDescent="0.2">
      <c r="D25" s="6"/>
    </row>
    <row r="26" spans="4:4" s="29" customFormat="1" x14ac:dyDescent="0.2">
      <c r="D26" s="6"/>
    </row>
    <row r="27" spans="4:4" s="29" customFormat="1" x14ac:dyDescent="0.2">
      <c r="D27" s="6"/>
    </row>
    <row r="28" spans="4:4" s="29" customFormat="1" x14ac:dyDescent="0.2">
      <c r="D28" s="6"/>
    </row>
    <row r="29" spans="4:4" s="29" customFormat="1" x14ac:dyDescent="0.2">
      <c r="D29" s="6"/>
    </row>
    <row r="30" spans="4:4" s="29" customFormat="1" x14ac:dyDescent="0.2">
      <c r="D30" s="6"/>
    </row>
    <row r="31" spans="4:4" s="29" customFormat="1" x14ac:dyDescent="0.2">
      <c r="D31" s="6"/>
    </row>
    <row r="32" spans="4:4" s="29" customFormat="1" x14ac:dyDescent="0.2">
      <c r="D32" s="6"/>
    </row>
    <row r="33" spans="2:6" s="29" customFormat="1" x14ac:dyDescent="0.2">
      <c r="D33" s="6"/>
    </row>
    <row r="34" spans="2:6" s="29" customFormat="1" x14ac:dyDescent="0.2">
      <c r="D34" s="6"/>
    </row>
    <row r="35" spans="2:6" s="29" customFormat="1" x14ac:dyDescent="0.2">
      <c r="D35" s="6"/>
    </row>
    <row r="36" spans="2:6" s="29" customFormat="1" ht="15" thickBot="1" x14ac:dyDescent="0.25">
      <c r="B36" s="78"/>
      <c r="C36" s="78"/>
      <c r="D36" s="79"/>
      <c r="E36" s="78"/>
    </row>
    <row r="37" spans="2:6" s="29" customFormat="1" x14ac:dyDescent="0.2"/>
    <row r="38" spans="2:6" s="29" customFormat="1" x14ac:dyDescent="0.2"/>
    <row r="39" spans="2:6" s="29" customFormat="1" x14ac:dyDescent="0.2"/>
    <row r="40" spans="2:6" s="29" customFormat="1" x14ac:dyDescent="0.2"/>
    <row r="41" spans="2:6" s="29" customFormat="1" x14ac:dyDescent="0.2"/>
    <row r="42" spans="2:6" s="29" customFormat="1" ht="30.75" thickBot="1" x14ac:dyDescent="0.25">
      <c r="B42" s="47" t="s">
        <v>22</v>
      </c>
      <c r="C42" s="35" t="s">
        <v>49</v>
      </c>
      <c r="D42" s="35" t="s">
        <v>50</v>
      </c>
      <c r="E42" s="36" t="s">
        <v>47</v>
      </c>
    </row>
    <row r="43" spans="2:6" s="29" customFormat="1" x14ac:dyDescent="0.2">
      <c r="B43" s="125" t="str">
        <f t="shared" ref="B43:D47" si="0">B4</f>
        <v>ІНЖУР REIT</v>
      </c>
      <c r="C43" s="126">
        <f t="shared" si="0"/>
        <v>2977166.1847200003</v>
      </c>
      <c r="D43" s="152">
        <f t="shared" si="0"/>
        <v>295.00026780605259</v>
      </c>
      <c r="E43" s="127">
        <f>G4</f>
        <v>2949156.4755750396</v>
      </c>
    </row>
    <row r="44" spans="2:6" x14ac:dyDescent="0.2">
      <c r="B44" s="37" t="str">
        <f t="shared" si="0"/>
        <v>ІНЖУР ЕНЕРДЖІ</v>
      </c>
      <c r="C44" s="38">
        <f t="shared" si="0"/>
        <v>115914.84571000004</v>
      </c>
      <c r="D44" s="173">
        <f t="shared" si="0"/>
        <v>0.14898186292607651</v>
      </c>
      <c r="E44" s="40">
        <f>G5</f>
        <v>114879.41396845966</v>
      </c>
      <c r="F44" s="19"/>
    </row>
    <row r="45" spans="2:6" x14ac:dyDescent="0.2">
      <c r="B45" s="37" t="str">
        <f t="shared" si="0"/>
        <v>ЗЕМЕЛЬНИЙ ІНВЕСТИЦІЙНИЙ ФОНД ҐРУНТОВНО</v>
      </c>
      <c r="C45" s="38">
        <f t="shared" si="0"/>
        <v>1659.0667499999997</v>
      </c>
      <c r="D45" s="173">
        <f t="shared" si="0"/>
        <v>6.97400617099386E-2</v>
      </c>
      <c r="E45" s="40">
        <f>G6</f>
        <v>1470.2349079221276</v>
      </c>
      <c r="F45" s="19"/>
    </row>
    <row r="46" spans="2:6" x14ac:dyDescent="0.2">
      <c r="B46" s="37" t="str">
        <f t="shared" si="0"/>
        <v>КІНТО-Голд</v>
      </c>
      <c r="C46" s="38">
        <f t="shared" si="0"/>
        <v>851.13038999999969</v>
      </c>
      <c r="D46" s="173">
        <f t="shared" si="0"/>
        <v>0.12524788310271207</v>
      </c>
      <c r="E46" s="40">
        <f>G7</f>
        <v>0</v>
      </c>
      <c r="F46" s="19"/>
    </row>
    <row r="47" spans="2:6" x14ac:dyDescent="0.2">
      <c r="B47" s="37" t="str">
        <f t="shared" si="0"/>
        <v>Індекс Української Біржі</v>
      </c>
      <c r="C47" s="38">
        <f t="shared" si="0"/>
        <v>74.644060000000053</v>
      </c>
      <c r="D47" s="173">
        <f t="shared" si="0"/>
        <v>1.8384366093840681E-2</v>
      </c>
      <c r="E47" s="40">
        <f>G8</f>
        <v>0</v>
      </c>
      <c r="F47" s="19"/>
    </row>
    <row r="48" spans="2:6" x14ac:dyDescent="0.2">
      <c r="B48" s="29"/>
      <c r="C48" s="29"/>
      <c r="D48" s="6"/>
      <c r="F48" s="19"/>
    </row>
    <row r="49" spans="2:4" x14ac:dyDescent="0.2">
      <c r="B49" s="29"/>
      <c r="C49" s="29"/>
      <c r="D49" s="6"/>
    </row>
    <row r="50" spans="2:4" x14ac:dyDescent="0.2">
      <c r="B50" s="29"/>
      <c r="C50" s="29"/>
      <c r="D50" s="6"/>
    </row>
    <row r="51" spans="2:4" x14ac:dyDescent="0.2">
      <c r="B51" s="29"/>
      <c r="C51" s="29"/>
      <c r="D51" s="6"/>
    </row>
    <row r="52" spans="2:4" x14ac:dyDescent="0.2">
      <c r="B52" s="29"/>
      <c r="C52" s="29"/>
      <c r="D52" s="6"/>
    </row>
    <row r="53" spans="2:4" x14ac:dyDescent="0.2">
      <c r="B53" s="29"/>
      <c r="C53" s="29"/>
      <c r="D53" s="6"/>
    </row>
    <row r="54" spans="2:4" x14ac:dyDescent="0.2">
      <c r="B54" s="29"/>
      <c r="C54" s="29"/>
      <c r="D54" s="6"/>
    </row>
    <row r="55" spans="2:4" x14ac:dyDescent="0.2">
      <c r="B55" s="29"/>
      <c r="C55" s="29"/>
      <c r="D55" s="6"/>
    </row>
    <row r="56" spans="2:4" x14ac:dyDescent="0.2">
      <c r="B56" s="29"/>
      <c r="C56" s="29"/>
      <c r="D56" s="6"/>
    </row>
    <row r="57" spans="2:4" x14ac:dyDescent="0.2">
      <c r="B57" s="29"/>
      <c r="C57" s="29"/>
      <c r="D57" s="6"/>
    </row>
    <row r="58" spans="2:4" x14ac:dyDescent="0.2">
      <c r="B58" s="29"/>
      <c r="C58" s="29"/>
      <c r="D58" s="6"/>
    </row>
    <row r="59" spans="2:4" x14ac:dyDescent="0.2">
      <c r="B59" s="29"/>
      <c r="C59" s="29"/>
      <c r="D59" s="6"/>
    </row>
    <row r="60" spans="2:4" x14ac:dyDescent="0.2">
      <c r="B60" s="29"/>
      <c r="C60" s="29"/>
      <c r="D60" s="6"/>
    </row>
    <row r="61" spans="2:4" x14ac:dyDescent="0.2">
      <c r="B61" s="29"/>
      <c r="C61" s="29"/>
      <c r="D61" s="6"/>
    </row>
    <row r="62" spans="2:4" x14ac:dyDescent="0.2">
      <c r="B62" s="29"/>
      <c r="C62" s="29"/>
      <c r="D62" s="6"/>
    </row>
    <row r="63" spans="2:4" x14ac:dyDescent="0.2">
      <c r="B63" s="29"/>
      <c r="C63" s="29"/>
      <c r="D63" s="6"/>
    </row>
    <row r="64" spans="2:4" x14ac:dyDescent="0.2">
      <c r="B64" s="29"/>
      <c r="C64" s="29"/>
      <c r="D64" s="6"/>
    </row>
    <row r="65" spans="2:4" x14ac:dyDescent="0.2">
      <c r="B65" s="29"/>
      <c r="C65" s="29"/>
      <c r="D65" s="6"/>
    </row>
    <row r="66" spans="2:4" x14ac:dyDescent="0.2">
      <c r="B66" s="29"/>
      <c r="C66" s="29"/>
      <c r="D66" s="6"/>
    </row>
    <row r="67" spans="2:4" x14ac:dyDescent="0.2">
      <c r="B67" s="29"/>
      <c r="C67" s="29"/>
      <c r="D67" s="6"/>
    </row>
    <row r="68" spans="2:4" x14ac:dyDescent="0.2">
      <c r="B68" s="29"/>
      <c r="C68" s="29"/>
      <c r="D68" s="6"/>
    </row>
    <row r="69" spans="2:4" x14ac:dyDescent="0.2">
      <c r="B69" s="29"/>
      <c r="C69" s="29"/>
      <c r="D69" s="6"/>
    </row>
    <row r="70" spans="2:4" x14ac:dyDescent="0.2">
      <c r="B70" s="29"/>
      <c r="C70" s="29"/>
      <c r="D70" s="6"/>
    </row>
    <row r="71" spans="2:4" x14ac:dyDescent="0.2">
      <c r="B71" s="29"/>
      <c r="C71" s="29"/>
      <c r="D71" s="6"/>
    </row>
    <row r="72" spans="2:4" x14ac:dyDescent="0.2">
      <c r="B72" s="29"/>
      <c r="C72" s="29"/>
      <c r="D72" s="6"/>
    </row>
    <row r="73" spans="2:4" x14ac:dyDescent="0.2">
      <c r="B73" s="29"/>
      <c r="C73" s="29"/>
      <c r="D73" s="6"/>
    </row>
    <row r="74" spans="2:4" x14ac:dyDescent="0.2">
      <c r="B74" s="29"/>
      <c r="C74" s="29"/>
      <c r="D74" s="6"/>
    </row>
    <row r="75" spans="2:4" x14ac:dyDescent="0.2">
      <c r="B75" s="29"/>
      <c r="C75" s="29"/>
      <c r="D75" s="6"/>
    </row>
    <row r="76" spans="2:4" x14ac:dyDescent="0.2">
      <c r="B76" s="29"/>
      <c r="C76" s="29"/>
      <c r="D76" s="6"/>
    </row>
    <row r="77" spans="2:4" x14ac:dyDescent="0.2">
      <c r="B77" s="29"/>
      <c r="C77" s="29"/>
      <c r="D77" s="6"/>
    </row>
    <row r="78" spans="2:4" x14ac:dyDescent="0.2">
      <c r="B78" s="29"/>
      <c r="C78" s="29"/>
      <c r="D78" s="6"/>
    </row>
    <row r="79" spans="2:4" x14ac:dyDescent="0.2">
      <c r="B79" s="29"/>
      <c r="C79" s="29"/>
      <c r="D79" s="6"/>
    </row>
    <row r="80" spans="2:4" x14ac:dyDescent="0.2">
      <c r="B80" s="29"/>
      <c r="C80" s="29"/>
      <c r="D80" s="6"/>
    </row>
    <row r="81" spans="2:4" x14ac:dyDescent="0.2">
      <c r="B81" s="29"/>
      <c r="C81" s="29"/>
      <c r="D81" s="6"/>
    </row>
    <row r="82" spans="2:4" x14ac:dyDescent="0.2">
      <c r="B82" s="29"/>
      <c r="C82" s="29"/>
      <c r="D82" s="6"/>
    </row>
    <row r="83" spans="2:4" x14ac:dyDescent="0.2">
      <c r="B83" s="29"/>
      <c r="C83" s="29"/>
      <c r="D83" s="6"/>
    </row>
    <row r="84" spans="2:4" x14ac:dyDescent="0.2">
      <c r="B84" s="29"/>
      <c r="C84" s="29"/>
      <c r="D84" s="6"/>
    </row>
    <row r="85" spans="2:4" x14ac:dyDescent="0.2">
      <c r="B85" s="29"/>
      <c r="C85" s="29"/>
      <c r="D85" s="6"/>
    </row>
    <row r="86" spans="2:4" x14ac:dyDescent="0.2">
      <c r="B86" s="29"/>
      <c r="C86" s="29"/>
      <c r="D86" s="6"/>
    </row>
    <row r="87" spans="2:4" x14ac:dyDescent="0.2">
      <c r="B87" s="29"/>
      <c r="C87" s="29"/>
      <c r="D87" s="6"/>
    </row>
    <row r="88" spans="2:4" x14ac:dyDescent="0.2">
      <c r="B88" s="29"/>
      <c r="C88" s="29"/>
      <c r="D88" s="6"/>
    </row>
    <row r="89" spans="2:4" x14ac:dyDescent="0.2">
      <c r="B89" s="29"/>
      <c r="C89" s="29"/>
      <c r="D89" s="6"/>
    </row>
    <row r="90" spans="2:4" x14ac:dyDescent="0.2">
      <c r="B90" s="29"/>
      <c r="C90" s="29"/>
      <c r="D90" s="6"/>
    </row>
    <row r="91" spans="2:4" x14ac:dyDescent="0.2">
      <c r="B91" s="29"/>
      <c r="C91" s="29"/>
      <c r="D91" s="6"/>
    </row>
    <row r="92" spans="2:4" x14ac:dyDescent="0.2">
      <c r="B92" s="29"/>
      <c r="C92" s="29"/>
      <c r="D92" s="6"/>
    </row>
    <row r="93" spans="2:4" x14ac:dyDescent="0.2">
      <c r="B93" s="29"/>
      <c r="C93" s="29"/>
      <c r="D93" s="6"/>
    </row>
    <row r="94" spans="2:4" x14ac:dyDescent="0.2">
      <c r="B94" s="29"/>
      <c r="C94" s="29"/>
      <c r="D94" s="6"/>
    </row>
    <row r="95" spans="2:4" x14ac:dyDescent="0.2">
      <c r="B95" s="29"/>
      <c r="C95" s="29"/>
      <c r="D95" s="6"/>
    </row>
    <row r="96" spans="2:4" x14ac:dyDescent="0.2">
      <c r="B96" s="29"/>
      <c r="C96" s="29"/>
      <c r="D96" s="6"/>
    </row>
    <row r="97" spans="2:4" x14ac:dyDescent="0.2">
      <c r="B97" s="29"/>
      <c r="C97" s="29"/>
      <c r="D97" s="6"/>
    </row>
    <row r="98" spans="2:4" x14ac:dyDescent="0.2">
      <c r="B98" s="29"/>
      <c r="C98" s="29"/>
      <c r="D98" s="6"/>
    </row>
    <row r="99" spans="2:4" x14ac:dyDescent="0.2">
      <c r="B99" s="29"/>
      <c r="C99" s="29"/>
      <c r="D99" s="6"/>
    </row>
    <row r="100" spans="2:4" x14ac:dyDescent="0.2">
      <c r="B100" s="29"/>
      <c r="C100" s="29"/>
      <c r="D100" s="6"/>
    </row>
    <row r="101" spans="2:4" x14ac:dyDescent="0.2">
      <c r="B101" s="29"/>
      <c r="C101" s="29"/>
      <c r="D101" s="6"/>
    </row>
    <row r="102" spans="2:4" x14ac:dyDescent="0.2">
      <c r="B102" s="29"/>
      <c r="C102" s="29"/>
      <c r="D102" s="6"/>
    </row>
    <row r="103" spans="2:4" x14ac:dyDescent="0.2">
      <c r="B103" s="29"/>
      <c r="C103" s="29"/>
      <c r="D103" s="6"/>
    </row>
    <row r="104" spans="2:4" x14ac:dyDescent="0.2">
      <c r="B104" s="29"/>
      <c r="C104" s="29"/>
      <c r="D104" s="6"/>
    </row>
    <row r="105" spans="2:4" x14ac:dyDescent="0.2">
      <c r="B105" s="29"/>
      <c r="C105" s="29"/>
      <c r="D105" s="6"/>
    </row>
    <row r="106" spans="2:4" x14ac:dyDescent="0.2">
      <c r="B106" s="29"/>
      <c r="C106" s="29"/>
      <c r="D106" s="6"/>
    </row>
    <row r="107" spans="2:4" x14ac:dyDescent="0.2">
      <c r="B107" s="29"/>
      <c r="C107" s="29"/>
      <c r="D107" s="6"/>
    </row>
    <row r="108" spans="2:4" x14ac:dyDescent="0.2">
      <c r="B108" s="29"/>
      <c r="C108" s="29"/>
      <c r="D108" s="6"/>
    </row>
    <row r="109" spans="2:4" x14ac:dyDescent="0.2">
      <c r="B109" s="29"/>
      <c r="C109" s="29"/>
      <c r="D109" s="6"/>
    </row>
    <row r="110" spans="2:4" x14ac:dyDescent="0.2">
      <c r="B110" s="29"/>
      <c r="C110" s="29"/>
      <c r="D110" s="6"/>
    </row>
    <row r="111" spans="2:4" x14ac:dyDescent="0.2">
      <c r="B111" s="29"/>
      <c r="C111" s="29"/>
      <c r="D111" s="6"/>
    </row>
    <row r="112" spans="2:4" x14ac:dyDescent="0.2">
      <c r="B112" s="29"/>
      <c r="C112" s="29"/>
      <c r="D112" s="6"/>
    </row>
    <row r="113" spans="2:4" x14ac:dyDescent="0.2">
      <c r="B113" s="29"/>
      <c r="C113" s="29"/>
      <c r="D113" s="6"/>
    </row>
    <row r="114" spans="2:4" x14ac:dyDescent="0.2">
      <c r="B114" s="29"/>
      <c r="C114" s="29"/>
      <c r="D114" s="6"/>
    </row>
    <row r="115" spans="2:4" x14ac:dyDescent="0.2">
      <c r="B115" s="29"/>
      <c r="C115" s="29"/>
      <c r="D115" s="6"/>
    </row>
    <row r="116" spans="2:4" x14ac:dyDescent="0.2">
      <c r="B116" s="29"/>
      <c r="C116" s="29"/>
      <c r="D116" s="6"/>
    </row>
    <row r="117" spans="2:4" x14ac:dyDescent="0.2">
      <c r="B117" s="29"/>
      <c r="C117" s="29"/>
      <c r="D117" s="6"/>
    </row>
    <row r="118" spans="2:4" x14ac:dyDescent="0.2">
      <c r="B118" s="29"/>
      <c r="C118" s="29"/>
      <c r="D118" s="6"/>
    </row>
    <row r="119" spans="2:4" x14ac:dyDescent="0.2">
      <c r="B119" s="29"/>
      <c r="C119" s="29"/>
      <c r="D119" s="6"/>
    </row>
    <row r="120" spans="2:4" x14ac:dyDescent="0.2">
      <c r="B120" s="29"/>
      <c r="C120" s="29"/>
      <c r="D120" s="6"/>
    </row>
    <row r="121" spans="2:4" x14ac:dyDescent="0.2">
      <c r="B121" s="29"/>
      <c r="C121" s="29"/>
      <c r="D121" s="6"/>
    </row>
  </sheetData>
  <mergeCells count="5">
    <mergeCell ref="A1:G1"/>
    <mergeCell ref="A12:G12"/>
    <mergeCell ref="C2:D2"/>
    <mergeCell ref="E2:F2"/>
    <mergeCell ref="A2:A3"/>
  </mergeCells>
  <phoneticPr fontId="12" type="noConversion"/>
  <pageMargins left="0.75" right="0.75" top="1" bottom="1" header="0.5" footer="0.5"/>
  <pageSetup paperSize="9" orientation="portrait" verticalDpi="1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C128EA-F8E6-48EC-8800-22787CB393D0}">
  <sheetPr>
    <tabColor indexed="43"/>
  </sheetPr>
  <dimension ref="A1:D17"/>
  <sheetViews>
    <sheetView zoomScale="85" workbookViewId="0">
      <selection activeCell="A2" sqref="A2:B6"/>
    </sheetView>
  </sheetViews>
  <sheetFormatPr defaultRowHeight="12.75" x14ac:dyDescent="0.2"/>
  <cols>
    <col min="1" max="1" width="53.85546875" bestFit="1" customWidth="1"/>
    <col min="2" max="2" width="12.7109375" customWidth="1"/>
    <col min="3" max="3" width="2.7109375" customWidth="1"/>
  </cols>
  <sheetData>
    <row r="1" spans="1:4" ht="15.75" thickBot="1" x14ac:dyDescent="0.25">
      <c r="A1" s="66" t="s">
        <v>22</v>
      </c>
      <c r="B1" s="67" t="s">
        <v>77</v>
      </c>
      <c r="C1" s="10"/>
      <c r="D1" s="10"/>
    </row>
    <row r="2" spans="1:4" ht="14.25" x14ac:dyDescent="0.2">
      <c r="A2" s="27" t="s">
        <v>126</v>
      </c>
      <c r="B2" s="137">
        <v>1.1751507318449317E-3</v>
      </c>
      <c r="C2" s="10"/>
      <c r="D2" s="10"/>
    </row>
    <row r="3" spans="1:4" ht="14.25" x14ac:dyDescent="0.2">
      <c r="A3" s="27" t="s">
        <v>128</v>
      </c>
      <c r="B3" s="138">
        <v>7.6895593744616964E-3</v>
      </c>
      <c r="C3" s="10"/>
      <c r="D3" s="10"/>
    </row>
    <row r="4" spans="1:4" ht="14.25" x14ac:dyDescent="0.2">
      <c r="A4" s="27" t="s">
        <v>122</v>
      </c>
      <c r="B4" s="138">
        <v>1.0790790790790705E-2</v>
      </c>
      <c r="C4" s="10"/>
      <c r="D4" s="10"/>
    </row>
    <row r="5" spans="1:4" ht="14.25" x14ac:dyDescent="0.2">
      <c r="A5" s="27" t="s">
        <v>74</v>
      </c>
      <c r="B5" s="138">
        <v>1.8383251316714588E-2</v>
      </c>
      <c r="C5" s="10"/>
      <c r="D5" s="10"/>
    </row>
    <row r="6" spans="1:4" ht="14.25" x14ac:dyDescent="0.2">
      <c r="A6" s="27" t="s">
        <v>111</v>
      </c>
      <c r="B6" s="138">
        <v>0.12524872665308062</v>
      </c>
      <c r="C6" s="10"/>
      <c r="D6" s="10"/>
    </row>
    <row r="7" spans="1:4" ht="14.25" x14ac:dyDescent="0.2">
      <c r="A7" s="27" t="s">
        <v>27</v>
      </c>
      <c r="B7" s="138">
        <v>3.2657495773378509E-2</v>
      </c>
      <c r="C7" s="10"/>
      <c r="D7" s="10"/>
    </row>
    <row r="8" spans="1:4" ht="14.25" x14ac:dyDescent="0.2">
      <c r="A8" s="27" t="s">
        <v>1</v>
      </c>
      <c r="B8" s="138">
        <v>0</v>
      </c>
      <c r="C8" s="10"/>
      <c r="D8" s="10"/>
    </row>
    <row r="9" spans="1:4" ht="14.25" x14ac:dyDescent="0.2">
      <c r="A9" s="27" t="s">
        <v>112</v>
      </c>
      <c r="B9" s="138">
        <v>1.1723781669873645E-2</v>
      </c>
      <c r="C9" s="10"/>
      <c r="D9" s="10"/>
    </row>
    <row r="10" spans="1:4" ht="14.25" x14ac:dyDescent="0.2">
      <c r="A10" s="27" t="s">
        <v>28</v>
      </c>
      <c r="B10" s="138">
        <v>6.9276302526164457E-3</v>
      </c>
      <c r="C10" s="10"/>
      <c r="D10" s="10"/>
    </row>
    <row r="11" spans="1:4" ht="14.25" x14ac:dyDescent="0.2">
      <c r="A11" s="27" t="s">
        <v>29</v>
      </c>
      <c r="B11" s="138">
        <v>2.4973654547719715E-3</v>
      </c>
      <c r="C11" s="10"/>
      <c r="D11" s="10"/>
    </row>
    <row r="12" spans="1:4" ht="14.25" x14ac:dyDescent="0.2">
      <c r="A12" s="27" t="s">
        <v>30</v>
      </c>
      <c r="B12" s="138">
        <v>1.1484931506849316E-2</v>
      </c>
      <c r="C12" s="10"/>
      <c r="D12" s="10"/>
    </row>
    <row r="13" spans="1:4" ht="15" thickBot="1" x14ac:dyDescent="0.25">
      <c r="A13" s="75" t="s">
        <v>95</v>
      </c>
      <c r="B13" s="139">
        <v>0.12607680728542148</v>
      </c>
      <c r="C13" s="10"/>
      <c r="D13" s="10"/>
    </row>
    <row r="14" spans="1:4" x14ac:dyDescent="0.2">
      <c r="C14" s="10"/>
      <c r="D14" s="10"/>
    </row>
    <row r="15" spans="1:4" x14ac:dyDescent="0.2">
      <c r="A15" s="10"/>
      <c r="B15" s="10"/>
      <c r="C15" s="10"/>
      <c r="D15" s="10"/>
    </row>
    <row r="16" spans="1:4" x14ac:dyDescent="0.2">
      <c r="B16" s="10"/>
      <c r="C16" s="10"/>
      <c r="D16" s="10"/>
    </row>
    <row r="17" spans="3:3" x14ac:dyDescent="0.2">
      <c r="C17" s="10"/>
    </row>
  </sheetData>
  <autoFilter ref="A1:B1" xr:uid="{0295EC9B-9004-4B2E-8A89-EE455A20B6D0}"/>
  <phoneticPr fontId="12" type="noConversion"/>
  <pageMargins left="0.75" right="0.75" top="1" bottom="1" header="0.5" footer="0.5"/>
  <pageSetup paperSize="9" orientation="portrait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13</vt:i4>
      </vt:variant>
    </vt:vector>
  </HeadingPairs>
  <TitlesOfParts>
    <vt:vector size="13" baseType="lpstr">
      <vt:lpstr>інд+дох</vt:lpstr>
      <vt:lpstr>В_ВЧА</vt:lpstr>
      <vt:lpstr>В_дох</vt:lpstr>
      <vt:lpstr>В_динаміка ВЧА</vt:lpstr>
      <vt:lpstr>В_діаграма(дох)</vt:lpstr>
      <vt:lpstr>І_ВЧА</vt:lpstr>
      <vt:lpstr>І_дох</vt:lpstr>
      <vt:lpstr>І_динаміка ВЧА</vt:lpstr>
      <vt:lpstr>І_діаграма(дох)</vt:lpstr>
      <vt:lpstr>3_ВЧА</vt:lpstr>
      <vt:lpstr>З_дох</vt:lpstr>
      <vt:lpstr>3_динаміка ВЧА</vt:lpstr>
      <vt:lpstr>З_діаграма(дох)</vt:lpstr>
    </vt:vector>
  </TitlesOfParts>
  <Company>UAIB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Щомісячний огляд діяльності публічних ІСІ в Україні</dc:title>
  <dc:subject>Червень 2011</dc:subject>
  <dc:creator>Tymchenko Artem</dc:creator>
  <cp:lastModifiedBy>Sergiy Kutsy</cp:lastModifiedBy>
  <dcterms:created xsi:type="dcterms:W3CDTF">2010-05-19T12:57:40Z</dcterms:created>
  <dcterms:modified xsi:type="dcterms:W3CDTF">2025-10-14T13:16:53Z</dcterms:modified>
</cp:coreProperties>
</file>