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DFC23C74-A717-4D8E-967D-2D66A1E9FB22}" xr6:coauthVersionLast="47" xr6:coauthVersionMax="47" xr10:uidLastSave="{00000000-0000-0000-0000-000000000000}"/>
  <bookViews>
    <workbookView xWindow="-120" yWindow="-120" windowWidth="29040" windowHeight="15840" tabRatio="904" xr2:uid="{EE979CA4-4C8C-405E-9F0F-4F026B9875BE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ВЧА'!$B$42:$E$42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'інд+дох'!$A$31:$C$31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0" l="1"/>
  <c r="D47" i="20"/>
  <c r="C47" i="20"/>
  <c r="B47" i="20"/>
  <c r="E46" i="20"/>
  <c r="E45" i="20"/>
  <c r="E44" i="20"/>
  <c r="C46" i="20"/>
  <c r="C45" i="20"/>
  <c r="C44" i="20"/>
  <c r="D46" i="20"/>
  <c r="D45" i="20"/>
  <c r="D44" i="20"/>
  <c r="B46" i="20"/>
  <c r="B45" i="20"/>
  <c r="B44" i="20"/>
  <c r="E34" i="17"/>
  <c r="D34" i="17"/>
  <c r="C34" i="17"/>
  <c r="B34" i="17"/>
  <c r="K6" i="16"/>
  <c r="F5" i="22"/>
  <c r="E5" i="22"/>
  <c r="B61" i="14"/>
  <c r="B62" i="14"/>
  <c r="B63" i="14"/>
  <c r="B64" i="14"/>
  <c r="E61" i="14"/>
  <c r="E62" i="14"/>
  <c r="E63" i="14"/>
  <c r="E64" i="14"/>
  <c r="D61" i="14"/>
  <c r="D62" i="14"/>
  <c r="D63" i="14"/>
  <c r="D64" i="14"/>
  <c r="C61" i="14"/>
  <c r="C62" i="14"/>
  <c r="C63" i="14"/>
  <c r="C64" i="14"/>
  <c r="E65" i="14"/>
  <c r="D65" i="14"/>
  <c r="C65" i="14"/>
  <c r="B65" i="14"/>
  <c r="K11" i="24"/>
  <c r="I11" i="24"/>
  <c r="H11" i="24"/>
  <c r="G11" i="24"/>
  <c r="F11" i="24"/>
  <c r="E11" i="24"/>
  <c r="F10" i="23"/>
  <c r="E10" i="23"/>
  <c r="C32" i="12"/>
  <c r="D32" i="12" s="1"/>
  <c r="C18" i="12"/>
  <c r="B32" i="12"/>
  <c r="B31" i="12"/>
  <c r="C31" i="12"/>
  <c r="D31" i="12"/>
  <c r="C30" i="12"/>
  <c r="D30" i="12"/>
  <c r="B30" i="12"/>
  <c r="C22" i="12"/>
  <c r="K19" i="21"/>
  <c r="C25" i="12"/>
  <c r="D25" i="12" s="1"/>
  <c r="C26" i="12"/>
  <c r="D26" i="12"/>
  <c r="C27" i="12"/>
  <c r="D27" i="12" s="1"/>
  <c r="C28" i="12"/>
  <c r="D28" i="12"/>
  <c r="C29" i="12"/>
  <c r="D29" i="12" s="1"/>
  <c r="B25" i="12"/>
  <c r="B26" i="12"/>
  <c r="B27" i="12"/>
  <c r="B28" i="12"/>
  <c r="B29" i="12"/>
  <c r="C24" i="12"/>
  <c r="D24" i="12" s="1"/>
  <c r="B24" i="12"/>
  <c r="C23" i="12"/>
  <c r="B23" i="12"/>
  <c r="E43" i="20"/>
  <c r="D43" i="20"/>
  <c r="C43" i="20"/>
  <c r="B43" i="20"/>
  <c r="E33" i="17"/>
  <c r="D33" i="17"/>
  <c r="C33" i="17"/>
  <c r="B33" i="17"/>
  <c r="E60" i="14"/>
  <c r="E59" i="14"/>
  <c r="E58" i="14"/>
  <c r="E57" i="14"/>
  <c r="E56" i="14"/>
  <c r="E67" i="14" s="1"/>
  <c r="D60" i="14"/>
  <c r="D59" i="14"/>
  <c r="D58" i="14"/>
  <c r="D57" i="14"/>
  <c r="D56" i="14"/>
  <c r="C60" i="14"/>
  <c r="C59" i="14"/>
  <c r="C58" i="14"/>
  <c r="C57" i="14"/>
  <c r="C66" i="14" s="1"/>
  <c r="C56" i="14"/>
  <c r="B60" i="14"/>
  <c r="B59" i="14"/>
  <c r="B58" i="14"/>
  <c r="B57" i="14"/>
  <c r="B56" i="14"/>
  <c r="I19" i="21"/>
  <c r="H19" i="21"/>
  <c r="G19" i="21"/>
  <c r="F19" i="21"/>
  <c r="E19" i="21"/>
  <c r="E66" i="14"/>
  <c r="D22" i="12"/>
  <c r="D23" i="12"/>
  <c r="D18" i="12"/>
  <c r="C67" i="14" l="1"/>
</calcChain>
</file>

<file path=xl/sharedStrings.xml><?xml version="1.0" encoding="utf-8"?>
<sst xmlns="http://schemas.openxmlformats.org/spreadsheetml/2006/main" count="404" uniqueCount="139">
  <si>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</si>
  <si>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</si>
  <si>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</si>
  <si>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</si>
  <si>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</si>
  <si>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</si>
  <si>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</si>
  <si>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</si>
  <si>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</si>
  <si>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</si>
  <si>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</si>
  <si>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</si>
  <si>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</si>
  <si>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</si>
  <si>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</si>
  <si>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</si>
  <si>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</si>
  <si>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</si>
  <si>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</si>
  <si>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</si>
  <si>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ТОВ КУА "ТАСК-Інвест"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</si>
  <si>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</si>
  <si>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</si>
  <si>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</si>
  <si>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</si>
  <si>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</si>
  <si>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</si>
  <si>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</si>
  <si>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</si>
  <si>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</si>
  <si>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</si>
  <si>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</si>
  <si>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</si>
  <si>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</si>
  <si>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</si>
  <si>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</si>
  <si>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</si>
  <si>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</si>
  <si>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</si>
  <si>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</si>
  <si>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</si>
  <si>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</si>
  <si>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</si>
  <si>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</si>
  <si>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</si>
  <si>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</si>
  <si>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</si>
  <si>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</si>
  <si>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</si>
  <si>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</si>
  <si>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</si>
  <si>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</si>
  <si>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</si>
  <si>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</si>
  <si>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</si>
  <si>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</si>
  <si>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</si>
  <si>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</si>
  <si>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</si>
  <si>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</si>
  <si>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</si>
  <si>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</si>
  <si>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</si>
  <si>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</si>
  <si>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</si>
  <si>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</si>
  <si>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</si>
  <si>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</si>
  <si>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</si>
  <si>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</si>
  <si>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</si>
  <si>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</si>
  <si>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</si>
  <si>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</si>
  <si>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</si>
  <si>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</si>
  <si>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</si>
  <si>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</si>
  <si>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</si>
  <si>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</si>
  <si>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</si>
  <si>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</si>
  <si>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</si>
  <si>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</si>
  <si>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</si>
  <si>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</si>
  <si>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</si>
  <si>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</si>
  <si>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</si>
  <si>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</si>
  <si>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</si>
  <si>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</si>
  <si>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</si>
  <si>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</si>
  <si>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</si>
  <si>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</si>
  <si>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</si>
  <si>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</si>
  <si>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</si>
  <si>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</si>
  <si>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</si>
  <si>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</si>
  <si>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</si>
  <si>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</si>
  <si>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</si>
  <si>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ТАСК Ресурс</t>
  </si>
  <si>
    <t>серпень</t>
  </si>
  <si>
    <t>н.д.</t>
  </si>
  <si>
    <t>вересень</t>
  </si>
  <si>
    <t>DJI (США)</t>
  </si>
  <si>
    <t>н.д</t>
  </si>
  <si>
    <t>КІНТО-Голд</t>
  </si>
  <si>
    <t>Перспектива</t>
  </si>
  <si>
    <t>з початку 2025 року</t>
  </si>
  <si>
    <t>SSE COMPOSITE (Китай)</t>
  </si>
  <si>
    <t>WIG20 (Польща)</t>
  </si>
  <si>
    <t>Індекс Перспектива</t>
  </si>
  <si>
    <t>Промінвест-Керамет</t>
  </si>
  <si>
    <t>диверс.</t>
  </si>
  <si>
    <t>ЗАТ КУА "ІНЕКО-ІНВЕСТ"</t>
  </si>
  <si>
    <t>http://www.ineko-invest.com/</t>
  </si>
  <si>
    <t>Центральний інвестиційний фонд</t>
  </si>
  <si>
    <t>ІНЖУР REIT</t>
  </si>
  <si>
    <t>закритий строковий недиверсифікований</t>
  </si>
  <si>
    <t>ТОВ «ІНЖУР»</t>
  </si>
  <si>
    <t>www.inzhur.reit/</t>
  </si>
  <si>
    <t>ІНЖУР ЕНЕРДЖІ</t>
  </si>
  <si>
    <t>https://www.inzhur.reit/</t>
  </si>
  <si>
    <t>ЗЕМЕЛЬНИЙ ІНВЕСТИЦІЙНИЙ ФОНД ҐРУНТОВНО</t>
  </si>
  <si>
    <t>ТОВ "КУА "ІЗІ ЛАЙФ"</t>
  </si>
  <si>
    <t>easylife.com.ua</t>
  </si>
  <si>
    <t>ІНЕКО РІАЛ ІСТЕЙТ</t>
  </si>
  <si>
    <t>корпоративний</t>
  </si>
  <si>
    <t>ТОВ "КУА "ІНЕКО-ІНВЕСТ"</t>
  </si>
  <si>
    <t>www.ineko-invest.com</t>
  </si>
  <si>
    <t>Закритий строковий спеціалізований</t>
  </si>
  <si>
    <t>ПрАТ "КIНТО"</t>
  </si>
  <si>
    <t>www.kinto.com</t>
  </si>
  <si>
    <t>ІНЕКО-ПРЯМІ ІНВЕСТИЦІЇ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</si>
</sst>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4" xfId="4" applyFont="1" applyFill="1" applyBorder="1" applyAlignment="1">
      <alignment vertical="center" wrapText="1"/>
    </xf>
    <xf numFmtId="10" fontId="15" fillId="0" borderId="25" xfId="5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28" xfId="0" applyBorder="1"/>
    <xf numFmtId="0" fontId="11" fillId="0" borderId="29" xfId="0" applyFont="1" applyFill="1" applyBorder="1" applyAlignment="1">
      <alignment horizontal="center" vertical="center" wrapText="1" shrinkToFit="1"/>
    </xf>
    <xf numFmtId="4" fontId="11" fillId="0" borderId="30" xfId="0" applyNumberFormat="1" applyFont="1" applyFill="1" applyBorder="1" applyAlignment="1">
      <alignment horizontal="right" vertical="center" indent="1"/>
    </xf>
    <xf numFmtId="3" fontId="11" fillId="0" borderId="31" xfId="0" applyNumberFormat="1" applyFont="1" applyFill="1" applyBorder="1" applyAlignment="1">
      <alignment horizontal="right" vertical="center" indent="1"/>
    </xf>
    <xf numFmtId="4" fontId="11" fillId="0" borderId="32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14" fontId="10" fillId="0" borderId="33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5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" fontId="11" fillId="0" borderId="31" xfId="0" applyNumberFormat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vertical="center"/>
    </xf>
    <xf numFmtId="4" fontId="11" fillId="0" borderId="2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7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8" xfId="0" applyFont="1" applyFill="1" applyBorder="1" applyAlignment="1">
      <alignment horizontal="left" vertical="center" wrapText="1" shrinkToFit="1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2" xfId="0" applyFont="1" applyFill="1" applyBorder="1" applyAlignment="1">
      <alignment horizontal="left" vertical="center" wrapText="1" shrinkToFit="1"/>
    </xf>
    <xf numFmtId="4" fontId="10" fillId="0" borderId="43" xfId="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5" xfId="0" applyFont="1" applyFill="1" applyBorder="1" applyAlignment="1">
      <alignment horizontal="left" vertical="center" wrapText="1" shrinkToFit="1"/>
    </xf>
    <xf numFmtId="4" fontId="10" fillId="0" borderId="46" xfId="0" applyNumberFormat="1" applyFont="1" applyFill="1" applyBorder="1" applyAlignment="1">
      <alignment horizontal="right" vertical="center" indent="1"/>
    </xf>
    <xf numFmtId="10" fontId="10" fillId="0" borderId="46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7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2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indent="1"/>
    </xf>
    <xf numFmtId="10" fontId="15" fillId="0" borderId="32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5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3" xfId="5" applyNumberFormat="1" applyFont="1" applyFill="1" applyBorder="1" applyAlignment="1">
      <alignment horizontal="right" vertical="center" wrapText="1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7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1" fillId="0" borderId="49" xfId="4" applyFont="1" applyFill="1" applyBorder="1" applyAlignment="1">
      <alignment vertical="center" wrapText="1"/>
    </xf>
    <xf numFmtId="10" fontId="21" fillId="0" borderId="49" xfId="5" applyNumberFormat="1" applyFont="1" applyFill="1" applyBorder="1" applyAlignment="1">
      <alignment horizontal="center" vertical="center" wrapText="1"/>
    </xf>
    <xf numFmtId="10" fontId="21" fillId="0" borderId="49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center" vertical="center"/>
    </xf>
    <xf numFmtId="0" fontId="15" fillId="0" borderId="42" xfId="4" applyFont="1" applyFill="1" applyBorder="1" applyAlignment="1">
      <alignment horizontal="left" vertical="center" wrapText="1"/>
    </xf>
    <xf numFmtId="10" fontId="15" fillId="0" borderId="44" xfId="5" applyNumberFormat="1" applyFont="1" applyFill="1" applyBorder="1" applyAlignment="1">
      <alignment horizontal="right" vertical="center" indent="1"/>
    </xf>
    <xf numFmtId="0" fontId="15" fillId="0" borderId="49" xfId="4" applyFont="1" applyFill="1" applyBorder="1" applyAlignment="1">
      <alignment vertical="center" wrapText="1"/>
    </xf>
    <xf numFmtId="14" fontId="15" fillId="0" borderId="49" xfId="4" applyNumberFormat="1" applyFont="1" applyFill="1" applyBorder="1" applyAlignment="1">
      <alignment horizontal="center" vertical="center" wrapText="1"/>
    </xf>
    <xf numFmtId="10" fontId="15" fillId="0" borderId="49" xfId="5" applyNumberFormat="1" applyFont="1" applyFill="1" applyBorder="1" applyAlignment="1">
      <alignment horizontal="right" vertical="center" wrapText="1" indent="1"/>
    </xf>
    <xf numFmtId="10" fontId="15" fillId="0" borderId="49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10" fontId="20" fillId="0" borderId="12" xfId="0" applyNumberFormat="1" applyFont="1" applyBorder="1" applyAlignment="1">
      <alignment horizontal="right" vertical="center" indent="1"/>
    </xf>
    <xf numFmtId="0" fontId="15" fillId="0" borderId="53" xfId="3" applyFont="1" applyFill="1" applyBorder="1" applyAlignment="1">
      <alignment vertical="center" wrapText="1"/>
    </xf>
    <xf numFmtId="4" fontId="15" fillId="0" borderId="51" xfId="3" applyNumberFormat="1" applyFont="1" applyFill="1" applyBorder="1" applyAlignment="1">
      <alignment horizontal="center" vertical="center" wrapText="1"/>
    </xf>
    <xf numFmtId="3" fontId="15" fillId="0" borderId="51" xfId="3" applyNumberFormat="1" applyFont="1" applyFill="1" applyBorder="1" applyAlignment="1">
      <alignment horizontal="center" vertical="center" wrapText="1"/>
    </xf>
    <xf numFmtId="4" fontId="15" fillId="0" borderId="51" xfId="3" applyNumberFormat="1" applyFont="1" applyFill="1" applyBorder="1" applyAlignment="1">
      <alignment horizontal="right" vertical="center" wrapText="1" indent="1"/>
    </xf>
    <xf numFmtId="3" fontId="15" fillId="0" borderId="51" xfId="3" applyNumberFormat="1" applyFont="1" applyFill="1" applyBorder="1" applyAlignment="1">
      <alignment horizontal="right" vertical="center" wrapText="1" indent="1"/>
    </xf>
    <xf numFmtId="3" fontId="10" fillId="0" borderId="51" xfId="0" applyNumberFormat="1" applyFont="1" applyBorder="1" applyAlignment="1">
      <alignment horizontal="right" vertical="center" indent="1"/>
    </xf>
    <xf numFmtId="0" fontId="15" fillId="0" borderId="51" xfId="3" applyFont="1" applyFill="1" applyBorder="1" applyAlignment="1">
      <alignment vertical="center" wrapText="1"/>
    </xf>
    <xf numFmtId="0" fontId="16" fillId="0" borderId="54" xfId="1" applyFont="1" applyFill="1" applyBorder="1" applyAlignment="1" applyProtection="1">
      <alignment vertical="center" wrapText="1"/>
    </xf>
    <xf numFmtId="14" fontId="15" fillId="0" borderId="0" xfId="4" applyNumberFormat="1" applyFont="1" applyFill="1" applyBorder="1" applyAlignment="1">
      <alignment horizontal="center" vertical="center" wrapText="1"/>
    </xf>
    <xf numFmtId="10" fontId="15" fillId="0" borderId="0" xfId="5" applyNumberFormat="1" applyFont="1" applyFill="1" applyBorder="1" applyAlignment="1">
      <alignment horizontal="right" vertical="center" wrapText="1" indent="1"/>
    </xf>
    <xf numFmtId="10" fontId="15" fillId="0" borderId="0" xfId="7" applyNumberFormat="1" applyFont="1" applyFill="1" applyBorder="1" applyAlignment="1">
      <alignment horizontal="right" vertical="center" wrapText="1" indent="1"/>
    </xf>
    <xf numFmtId="10" fontId="13" fillId="0" borderId="0" xfId="0" applyNumberFormat="1" applyFont="1" applyBorder="1" applyAlignment="1">
      <alignment horizontal="right" vertical="center" indent="1"/>
    </xf>
    <xf numFmtId="4" fontId="10" fillId="0" borderId="55" xfId="0" applyNumberFormat="1" applyFont="1" applyFill="1" applyBorder="1" applyAlignment="1">
      <alignment horizontal="right" vertical="center" indent="1"/>
    </xf>
    <xf numFmtId="0" fontId="6" fillId="0" borderId="23" xfId="0" applyFont="1" applyBorder="1" applyAlignment="1">
      <alignment horizontal="left" vertical="center"/>
    </xf>
    <xf numFmtId="0" fontId="21" fillId="0" borderId="23" xfId="6" applyFont="1" applyFill="1" applyBorder="1" applyAlignment="1">
      <alignment horizontal="center" vertical="center" wrapText="1"/>
    </xf>
    <xf numFmtId="0" fontId="21" fillId="0" borderId="56" xfId="6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2" xfId="0" applyFont="1" applyBorder="1" applyAlignment="1">
      <alignment vertical="center"/>
    </xf>
    <xf numFmtId="0" fontId="10" fillId="0" borderId="23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2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77409466-8995-48C2-BE53-4BA58A0EA126}"/>
    <cellStyle name="Звичайний" xfId="0" builtinId="0"/>
    <cellStyle name="Обычный_Nastya_Otkrit" xfId="2" xr:uid="{AD89C530-7647-4E4D-814D-29A0AEB69302}"/>
    <cellStyle name="Обычный_Відкр_1" xfId="3" xr:uid="{A0AB08AB-CAB6-443C-9F35-0353841E86AF}"/>
    <cellStyle name="Обычный_Відкр_2" xfId="4" xr:uid="{CC22178D-EE3F-44E1-ADD5-EC721EA86BD0}"/>
    <cellStyle name="Обычный_З_2_28.10" xfId="5" xr:uid="{2EB9F8F2-4847-4B31-A3D5-A25553AE6037}"/>
    <cellStyle name="Обычный_Лист2" xfId="6" xr:uid="{11ECE2C1-5833-4E97-90F1-13B3CD2E7FCA}"/>
    <cellStyle name="Обычный_Лист5" xfId="7" xr:uid="{5E73B412-DA30-4D7C-AE66-BA0E8E7DDBB7}"/>
    <cellStyle name="Открывавшаяся гиперссылка" xfId="8" xr:uid="{5EA0B7E0-BA71-4F9E-B6B5-11E1F43D25D6}"/>
    <cellStyle name="Процентный 2" xfId="10" xr:uid="{C7060B48-58B8-4FDD-B7A7-08F60CC4F79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4084974416824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4371484989342E-2"/>
          <c:y val="0.25071254461946929"/>
          <c:w val="0.95045695105918337"/>
          <c:h val="0.42536622738808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367272236136872E-3"/>
                  <c:y val="2.677675489533060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F4-4ECC-9217-034E4FE5247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DF4-4ECC-9217-034E4FE5247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DF4-4ECC-9217-034E4FE524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серпень</c:v>
                </c:pt>
                <c:pt idx="1">
                  <c:v>вересень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-2.0879138635885308E-3</c:v>
                </c:pt>
                <c:pt idx="1">
                  <c:v>0</c:v>
                </c:pt>
                <c:pt idx="2">
                  <c:v>-7.8664661859930929E-2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4-4ECC-9217-034E4FE5247A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8393688237337065E-3"/>
                  <c:y val="1.45117533120915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4-4ECC-9217-034E4FE5247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DF4-4ECC-9217-034E4FE5247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DF4-4ECC-9217-034E4FE524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серпень</c:v>
                </c:pt>
                <c:pt idx="1">
                  <c:v>вересень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1.7043832612432475E-2</c:v>
                </c:pt>
                <c:pt idx="1">
                  <c:v>1.1723781669873645E-2</c:v>
                </c:pt>
                <c:pt idx="2">
                  <c:v>7.9916012001035597E-2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F4-4ECC-9217-034E4FE5247A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697798948242354E-3"/>
                  <c:y val="-1.77181507919339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4-4ECC-9217-034E4FE5247A}"/>
                </c:ext>
              </c:extLst>
            </c:dLbl>
            <c:dLbl>
              <c:idx val="1"/>
              <c:layout>
                <c:manualLayout>
                  <c:x val="2.2500751171858902E-3"/>
                  <c:y val="-3.261553438928033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4-4ECC-9217-034E4FE5247A}"/>
                </c:ext>
              </c:extLst>
            </c:dLbl>
            <c:dLbl>
              <c:idx val="2"/>
              <c:layout>
                <c:manualLayout>
                  <c:x val="1.0464238885511401E-3"/>
                  <c:y val="-1.441949662363781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F4-4ECC-9217-034E4FE5247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DF4-4ECC-9217-034E4FE5247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F4-4ECC-9217-034E4FE524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серпень</c:v>
                </c:pt>
                <c:pt idx="1">
                  <c:v>вересень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-1.1670146768855065E-3</c:v>
                </c:pt>
                <c:pt idx="1">
                  <c:v>1.2649525690483675E-2</c:v>
                </c:pt>
                <c:pt idx="2">
                  <c:v>0.2629444608795003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F4-4ECC-9217-034E4FE5247A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660902108803565E-3"/>
                  <c:y val="-1.53270254567516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F4-4ECC-9217-034E4FE5247A}"/>
                </c:ext>
              </c:extLst>
            </c:dLbl>
            <c:dLbl>
              <c:idx val="1"/>
              <c:layout>
                <c:manualLayout>
                  <c:x val="2.2963144623396881E-3"/>
                  <c:y val="-6.87604080665715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F4-4ECC-9217-034E4FE5247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DF4-4ECC-9217-034E4FE5247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DF4-4ECC-9217-034E4FE524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серпень</c:v>
                </c:pt>
                <c:pt idx="1">
                  <c:v>вересень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DF4-4ECC-9217-034E4FE5247A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DF4-4ECC-9217-034E4FE5247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DF4-4ECC-9217-034E4FE5247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DF4-4ECC-9217-034E4FE524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серпень</c:v>
                </c:pt>
                <c:pt idx="1">
                  <c:v>вересень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-7.2415043659258549E-3</c:v>
                </c:pt>
                <c:pt idx="1">
                  <c:v>3.2657495773378509E-2</c:v>
                </c:pt>
                <c:pt idx="2">
                  <c:v>8.3509741406445723E-2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DF4-4ECC-9217-034E4FE524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126024783"/>
        <c:axId val="1"/>
      </c:barChart>
      <c:catAx>
        <c:axId val="11260247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08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12602478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583971522718E-2"/>
          <c:y val="0.89298737802664896"/>
          <c:w val="0.64275506042851249"/>
          <c:h val="6.1973887434026112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314454512924793"/>
          <c:y val="1.0965279692936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43457030160107"/>
          <c:y val="0.14912780382393606"/>
          <c:w val="0.62461490112046458"/>
          <c:h val="0.65791678157618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'інд+дох'!$B$31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B5E-40AF-81A7-6BF189ABA2AE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5E-40AF-81A7-6BF189ABA2AE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B5E-40AF-81A7-6BF189ABA2A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B5E-40AF-81A7-6BF189ABA2A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B5E-40AF-81A7-6BF189ABA2AE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B5E-40AF-81A7-6BF189ABA2AE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B5E-40AF-81A7-6BF189ABA2AE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B5E-40AF-81A7-6BF189ABA2AE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5E-40AF-81A7-6BF189ABA2AE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B5E-40AF-81A7-6BF189ABA2AE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B5E-40AF-81A7-6BF189ABA2AE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B5E-40AF-81A7-6BF189ABA2A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'інд+дох'!$A$32:$A$42</c:f>
              <c:strCache>
                <c:ptCount val="11"/>
                <c:pt idx="0">
                  <c:v>DAX (ФРН)</c:v>
                </c:pt>
                <c:pt idx="1">
                  <c:v>Індекс Перспектива</c:v>
                </c:pt>
                <c:pt idx="2">
                  <c:v>SSE COMPOSITE (Китай)</c:v>
                </c:pt>
                <c:pt idx="3">
                  <c:v>Індекс УБ</c:v>
                </c:pt>
                <c:pt idx="4">
                  <c:v>WIG20 (Польща)</c:v>
                </c:pt>
                <c:pt idx="5">
                  <c:v>FTSE 100  (Великобританія)</c:v>
                </c:pt>
                <c:pt idx="6">
                  <c:v>DJI (США)</c:v>
                </c:pt>
                <c:pt idx="7">
                  <c:v>CAC 40 (Франція)</c:v>
                </c:pt>
                <c:pt idx="8">
                  <c:v>S&amp;P 500 (США)</c:v>
                </c:pt>
                <c:pt idx="9">
                  <c:v>NIKKEI 225 (Японія)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'інд+дох'!$B$32:$B$42</c:f>
              <c:numCache>
                <c:formatCode>0.00%</c:formatCode>
                <c:ptCount val="11"/>
                <c:pt idx="0">
                  <c:v>-8.9908004322603041E-4</c:v>
                </c:pt>
                <c:pt idx="1">
                  <c:v>0</c:v>
                </c:pt>
                <c:pt idx="2">
                  <c:v>6.4412780947296078E-3</c:v>
                </c:pt>
                <c:pt idx="3">
                  <c:v>1.1723781669873645E-2</c:v>
                </c:pt>
                <c:pt idx="4">
                  <c:v>1.1958793883511731E-2</c:v>
                </c:pt>
                <c:pt idx="5">
                  <c:v>1.7751601660545901E-2</c:v>
                </c:pt>
                <c:pt idx="6">
                  <c:v>1.8728998737070013E-2</c:v>
                </c:pt>
                <c:pt idx="7">
                  <c:v>2.4927634055478487E-2</c:v>
                </c:pt>
                <c:pt idx="8">
                  <c:v>3.5323655704259549E-2</c:v>
                </c:pt>
                <c:pt idx="9">
                  <c:v>5.1831444337776977E-2</c:v>
                </c:pt>
                <c:pt idx="10">
                  <c:v>7.0897477511821405E-2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5E-40AF-81A7-6BF189ABA2AE}"/>
            </c:ext>
          </c:extLst>
        </c:ser>
        <c:ser>
          <c:idx val="1"/>
          <c:order val="1"/>
          <c:tx>
            <c:strRef>
              <c:f>'інд+дох'!$C$31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'інд+дох'!$A$32:$A$42</c:f>
              <c:strCache>
                <c:ptCount val="11"/>
                <c:pt idx="0">
                  <c:v>DAX (ФРН)</c:v>
                </c:pt>
                <c:pt idx="1">
                  <c:v>Індекс Перспектива</c:v>
                </c:pt>
                <c:pt idx="2">
                  <c:v>SSE COMPOSITE (Китай)</c:v>
                </c:pt>
                <c:pt idx="3">
                  <c:v>Індекс УБ</c:v>
                </c:pt>
                <c:pt idx="4">
                  <c:v>WIG20 (Польща)</c:v>
                </c:pt>
                <c:pt idx="5">
                  <c:v>FTSE 100  (Великобританія)</c:v>
                </c:pt>
                <c:pt idx="6">
                  <c:v>DJI (США)</c:v>
                </c:pt>
                <c:pt idx="7">
                  <c:v>CAC 40 (Франція)</c:v>
                </c:pt>
                <c:pt idx="8">
                  <c:v>S&amp;P 500 (США)</c:v>
                </c:pt>
                <c:pt idx="9">
                  <c:v>NIKKEI 225 (Японія)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'інд+дох'!$C$32:$C$42</c:f>
              <c:numCache>
                <c:formatCode>0.00%</c:formatCode>
                <c:ptCount val="11"/>
                <c:pt idx="0">
                  <c:v>0.19948526154319079</c:v>
                </c:pt>
                <c:pt idx="1">
                  <c:v>-7.8664661859930929E-2</c:v>
                </c:pt>
                <c:pt idx="2">
                  <c:v>0.15843019786619572</c:v>
                </c:pt>
                <c:pt idx="3">
                  <c:v>7.9916012001035597E-2</c:v>
                </c:pt>
                <c:pt idx="4">
                  <c:v>0.28976145181819413</c:v>
                </c:pt>
                <c:pt idx="5">
                  <c:v>0.14406057981015574</c:v>
                </c:pt>
                <c:pt idx="6">
                  <c:v>9.0580342053515173E-2</c:v>
                </c:pt>
                <c:pt idx="7">
                  <c:v>6.9803298856212281E-2</c:v>
                </c:pt>
                <c:pt idx="8">
                  <c:v>0.13717795917118214</c:v>
                </c:pt>
                <c:pt idx="9">
                  <c:v>0.1262852009322577</c:v>
                </c:pt>
                <c:pt idx="10">
                  <c:v>0.33876505175735727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5E-40AF-81A7-6BF189ABA2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126007503"/>
        <c:axId val="1"/>
      </c:barChart>
      <c:catAx>
        <c:axId val="1126007503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12600750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887194534477394"/>
          <c:y val="0.89915293482079095"/>
          <c:w val="0.57768787487048145"/>
          <c:h val="5.26333425260950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9837331355495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0C-4F63-A38D-49DFC69891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10C-4F63-A38D-49DFC69891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10C-4F63-A38D-49DFC69891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10C-4F63-A38D-49DFC69891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10C-4F63-A38D-49DFC69891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10C-4F63-A38D-49DFC69891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B10C-4F63-A38D-49DFC69891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10C-4F63-A38D-49DFC69891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B10C-4F63-A38D-49DFC69891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10C-4F63-A38D-49DFC69891B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B10C-4F63-A38D-49DFC69891B7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7078587655052311"/>
                  <c:y val="0.260973656691888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C-4F63-A38D-49DFC69891B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382135290337123"/>
                  <c:y val="0.155706971639697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C-4F63-A38D-49DFC69891B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862880187791202"/>
                  <c:y val="0.4824723064892048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C-4F63-A38D-49DFC69891B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79046087471982"/>
                  <c:y val="0.638179278128902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C-4F63-A38D-49DFC69891B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1798162915738186"/>
                  <c:y val="0.8267820888474101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0C-4F63-A38D-49DFC69891B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3030824936989065"/>
                  <c:y val="0.833361256663172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0C-4F63-A38D-49DFC69891B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4263486958239941"/>
                  <c:y val="0.8267820888474101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0C-4F63-A38D-49DFC69891B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2332822100320853"/>
                  <c:y val="0.7302876275495692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0C-4F63-A38D-49DFC69891B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903544280701697"/>
                  <c:y val="0.6184417746816172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0C-4F63-A38D-49DFC69891B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1662560029651242"/>
                  <c:y val="0.535105649015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0C-4F63-A38D-49DFC69891B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6.9707255349639605E-2"/>
                  <c:y val="0.3508889501739671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0C-4F63-A38D-49DFC69891B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ВСІ</c:v>
                </c:pt>
                <c:pt idx="9">
                  <c:v>КІНТО-Еквіті</c:v>
                </c:pt>
                <c:pt idx="10">
                  <c:v>УНIВЕР.УА/Тарас Шевченко: Фонд Заощаджень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9746768.8600999713</c:v>
                </c:pt>
                <c:pt idx="1">
                  <c:v>93007635.629999995</c:v>
                </c:pt>
                <c:pt idx="2">
                  <c:v>34926517.68</c:v>
                </c:pt>
                <c:pt idx="3">
                  <c:v>20898361.129999999</c:v>
                </c:pt>
                <c:pt idx="4">
                  <c:v>12480312.01</c:v>
                </c:pt>
                <c:pt idx="5">
                  <c:v>11264425.4</c:v>
                </c:pt>
                <c:pt idx="6">
                  <c:v>9862769.5600000005</c:v>
                </c:pt>
                <c:pt idx="7">
                  <c:v>6909922.75</c:v>
                </c:pt>
                <c:pt idx="8">
                  <c:v>3670513.08</c:v>
                </c:pt>
                <c:pt idx="9">
                  <c:v>3235920.68</c:v>
                </c:pt>
                <c:pt idx="10">
                  <c:v>2939014.32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0C-4F63-A38D-49DFC69891B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10C-4F63-A38D-49DFC69891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B10C-4F63-A38D-49DFC69891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10C-4F63-A38D-49DFC69891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0C-4F63-A38D-49DFC69891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10C-4F63-A38D-49DFC69891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10C-4F63-A38D-49DFC69891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10C-4F63-A38D-49DFC69891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10C-4F63-A38D-49DFC69891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10C-4F63-A38D-49DFC69891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10C-4F63-A38D-49DFC69891B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10C-4F63-A38D-49DFC69891B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ВСІ</c:v>
                </c:pt>
                <c:pt idx="9">
                  <c:v>КІНТО-Еквіті</c:v>
                </c:pt>
                <c:pt idx="10">
                  <c:v>УНIВЕР.УА/Тарас Шевченко: Фонд Заощаджень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4.615066556225543E-2</c:v>
                </c:pt>
                <c:pt idx="1">
                  <c:v>0.44038843521443843</c:v>
                </c:pt>
                <c:pt idx="2">
                  <c:v>0.16537603998206937</c:v>
                </c:pt>
                <c:pt idx="3">
                  <c:v>9.8953128893627632E-2</c:v>
                </c:pt>
                <c:pt idx="4">
                  <c:v>5.9093912449689728E-2</c:v>
                </c:pt>
                <c:pt idx="5">
                  <c:v>5.3336724903215081E-2</c:v>
                </c:pt>
                <c:pt idx="6">
                  <c:v>4.6699925484483533E-2</c:v>
                </c:pt>
                <c:pt idx="7">
                  <c:v>3.2718282178797811E-2</c:v>
                </c:pt>
                <c:pt idx="8">
                  <c:v>1.7379772109957128E-2</c:v>
                </c:pt>
                <c:pt idx="9">
                  <c:v>1.5321989803206888E-2</c:v>
                </c:pt>
                <c:pt idx="10">
                  <c:v>1.3916146869990343E-2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10C-4F63-A38D-49DFC69891B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1730955289344E-2"/>
          <c:y val="0.38399560432839297"/>
          <c:w val="0.8949639519068413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B2F-4A18-AE7E-2C5DA7B6FAC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B2F-4A18-AE7E-2C5DA7B6FAC2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B2F-4A18-AE7E-2C5DA7B6FAC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B2F-4A18-AE7E-2C5DA7B6FAC2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B2F-4A18-AE7E-2C5DA7B6FAC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B2F-4A18-AE7E-2C5DA7B6FAC2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B2F-4A18-AE7E-2C5DA7B6FAC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B2F-4A18-AE7E-2C5DA7B6FAC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523764115632004"/>
                  <c:y val="0.535951084116099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2F-4A18-AE7E-2C5DA7B6FAC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B2F-4A18-AE7E-2C5DA7B6FAC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B2F-4A18-AE7E-2C5DA7B6FAC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B2F-4A18-AE7E-2C5DA7B6FAC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B2F-4A18-AE7E-2C5DA7B6FAC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B2F-4A18-AE7E-2C5DA7B6FAC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2F-4A18-AE7E-2C5DA7B6FAC2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2F-4A18-AE7E-2C5DA7B6FAC2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B2F-4A18-AE7E-2C5DA7B6FAC2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B2F-4A18-AE7E-2C5DA7B6FAC2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B2F-4A18-AE7E-2C5DA7B6FAC2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B2F-4A18-AE7E-2C5DA7B6FAC2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B2F-4A18-AE7E-2C5DA7B6FAC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ВЧА'!$B$56:$B$66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Альтус-Збалансований</c:v>
                </c:pt>
                <c:pt idx="5">
                  <c:v>Надбання</c:v>
                </c:pt>
                <c:pt idx="6">
                  <c:v>ТАСК Ресурс</c:v>
                </c:pt>
                <c:pt idx="7">
                  <c:v>Софіївський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2867.6829199999984</c:v>
                </c:pt>
                <c:pt idx="1">
                  <c:v>246.94745999999992</c:v>
                </c:pt>
                <c:pt idx="2">
                  <c:v>543.56178999999906</c:v>
                </c:pt>
                <c:pt idx="3">
                  <c:v>285.45699999999999</c:v>
                </c:pt>
                <c:pt idx="4">
                  <c:v>96.255459999999971</c:v>
                </c:pt>
                <c:pt idx="5">
                  <c:v>4.7406200000001117</c:v>
                </c:pt>
                <c:pt idx="6">
                  <c:v>3.3850100000000092</c:v>
                </c:pt>
                <c:pt idx="7">
                  <c:v>-3.992119999999646</c:v>
                </c:pt>
                <c:pt idx="8">
                  <c:v>301.89443999999952</c:v>
                </c:pt>
                <c:pt idx="9">
                  <c:v>-327.36854000000659</c:v>
                </c:pt>
                <c:pt idx="10">
                  <c:v>246.17550000000028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B2F-4A18-AE7E-2C5DA7B6FAC2}"/>
            </c:ext>
          </c:extLst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5414633923541441E-2"/>
                  <c:y val="0.361407627603193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B2F-4A18-AE7E-2C5DA7B6FA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856162269867028"/>
                  <c:y val="0.5564856084117352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B2F-4A18-AE7E-2C5DA7B6FAC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170861147379908"/>
                  <c:y val="0.605768466721261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B2F-4A18-AE7E-2C5DA7B6FAC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334383681665286"/>
                  <c:y val="0.570859775418680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B2F-4A18-AE7E-2C5DA7B6FAC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649082559178169"/>
                  <c:y val="0.570859775418680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B2F-4A18-AE7E-2C5DA7B6FA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661428750236042"/>
                  <c:y val="0.570859775418680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B2F-4A18-AE7E-2C5DA7B6FAC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05171579936268"/>
                  <c:y val="0.566752870559553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B2F-4A18-AE7E-2C5DA7B6FAC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988473818806792"/>
                  <c:y val="0.568806322989116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B2F-4A18-AE7E-2C5DA7B6FAC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622879151795895"/>
                  <c:y val="0.64889096774209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B2F-4A18-AE7E-2C5DA7B6FAC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106108141557487"/>
                  <c:y val="0.726922160065513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B2F-4A18-AE7E-2C5DA7B6FAC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5236303695387176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B2F-4A18-AE7E-2C5DA7B6FAC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2F-4A18-AE7E-2C5DA7B6FAC2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2F-4A18-AE7E-2C5DA7B6FAC2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2F-4A18-AE7E-2C5DA7B6FAC2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2F-4A18-AE7E-2C5DA7B6FAC2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2F-4A18-AE7E-2C5DA7B6FAC2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2F-4A18-AE7E-2C5DA7B6FAC2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2F-4A18-AE7E-2C5DA7B6FAC2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B2F-4A18-AE7E-2C5DA7B6FAC2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B2F-4A18-AE7E-2C5DA7B6FAC2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B2F-4A18-AE7E-2C5DA7B6FAC2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B2F-4A18-AE7E-2C5DA7B6FAC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ВЧА'!$B$56:$B$66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Альтус-Збалансований</c:v>
                </c:pt>
                <c:pt idx="5">
                  <c:v>Надбання</c:v>
                </c:pt>
                <c:pt idx="6">
                  <c:v>ТАСК Ресурс</c:v>
                </c:pt>
                <c:pt idx="7">
                  <c:v>Софіївський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2680.8729531583322</c:v>
                </c:pt>
                <c:pt idx="1">
                  <c:v>196.02003077102827</c:v>
                </c:pt>
                <c:pt idx="2">
                  <c:v>90.029537393676804</c:v>
                </c:pt>
                <c:pt idx="3">
                  <c:v>23.554992621455455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-58.784274677240937</c:v>
                </c:pt>
                <c:pt idx="9">
                  <c:v>-1239.9790559558969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BB2F-4A18-AE7E-2C5DA7B6FA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046406719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6517591020103073E-2"/>
                  <c:y val="0.338819650877993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B2F-4A18-AE7E-2C5DA7B6FA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19322249436445"/>
                  <c:y val="0.390155961617083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B2F-4A18-AE7E-2C5DA7B6FAC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263803088014868"/>
                  <c:y val="0.51541655982046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B2F-4A18-AE7E-2C5DA7B6FAC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595855734548955"/>
                  <c:y val="0.523630369538717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B2F-4A18-AE7E-2C5DA7B6FAC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305849239151813"/>
                  <c:y val="0.513363107390899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B2F-4A18-AE7E-2C5DA7B6FA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469371773437191"/>
                  <c:y val="0.589340847284752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B2F-4A18-AE7E-2C5DA7B6FAC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63289430772256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B2F-4A18-AE7E-2C5DA7B6FAC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023181356849201"/>
                  <c:y val="0.5852339424256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B2F-4A18-AE7E-2C5DA7B6FAC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808763033065814"/>
                  <c:y val="0.57085977541868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B2F-4A18-AE7E-2C5DA7B6FAC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821109224123676"/>
                  <c:y val="0.531844179256972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B2F-4A18-AE7E-2C5DA7B6FAC2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BB2F-4A18-AE7E-2C5DA7B6FAC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B2F-4A18-AE7E-2C5DA7B6FAC2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B2F-4A18-AE7E-2C5DA7B6FAC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BB2F-4A18-AE7E-2C5DA7B6FAC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BB2F-4A18-AE7E-2C5DA7B6FAC2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BB2F-4A18-AE7E-2C5DA7B6FAC2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B2F-4A18-AE7E-2C5DA7B6FAC2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B2F-4A18-AE7E-2C5DA7B6FAC2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B2F-4A18-AE7E-2C5DA7B6FAC2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BB2F-4A18-AE7E-2C5DA7B6FAC2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BB2F-4A18-AE7E-2C5DA7B6FAC2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BB2F-4A18-AE7E-2C5DA7B6FA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ВЧА'!$B$56:$B$65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Альтус-Збалансований</c:v>
                </c:pt>
                <c:pt idx="5">
                  <c:v>Надбання</c:v>
                </c:pt>
                <c:pt idx="6">
                  <c:v>ТАСК Ресурс</c:v>
                </c:pt>
                <c:pt idx="7">
                  <c:v>Софіївський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0.15904465082237182</c:v>
                </c:pt>
                <c:pt idx="1">
                  <c:v>9.1731547856133092E-2</c:v>
                </c:pt>
                <c:pt idx="2">
                  <c:v>4.5536832050758876E-2</c:v>
                </c:pt>
                <c:pt idx="3">
                  <c:v>8.2404231971109493E-3</c:v>
                </c:pt>
                <c:pt idx="4">
                  <c:v>1.8891608345479174E-2</c:v>
                </c:pt>
                <c:pt idx="5">
                  <c:v>3.8364960985308263E-3</c:v>
                </c:pt>
                <c:pt idx="6">
                  <c:v>3.3090653612764349E-3</c:v>
                </c:pt>
                <c:pt idx="7">
                  <c:v>-1.4049137076169891E-3</c:v>
                </c:pt>
                <c:pt idx="8">
                  <c:v>2.7538753696710154E-2</c:v>
                </c:pt>
                <c:pt idx="9">
                  <c:v>-3.5074572815547195E-3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BB2F-4A18-AE7E-2C5DA7B6FA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4640671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3200"/>
          <c:min val="-13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4640671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8171613753488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277107791682596"/>
          <c:y val="6.097750972566178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160010601884221"/>
          <c:y val="9.5531431903536801E-2"/>
          <c:w val="0.64855541240278292"/>
          <c:h val="0.868929513590680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07-41D9-B30D-7C0140C076CD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07-41D9-B30D-7C0140C076CD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07-41D9-B30D-7C0140C076CD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07-41D9-B30D-7C0140C076CD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07-41D9-B30D-7C0140C076CD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07-41D9-B30D-7C0140C076CD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07-41D9-B30D-7C0140C076CD}"/>
              </c:ext>
            </c:extLst>
          </c:dPt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07-41D9-B30D-7C0140C076CD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Софіївський</c:v>
                </c:pt>
                <c:pt idx="1">
                  <c:v>ТАСК Ресурс</c:v>
                </c:pt>
                <c:pt idx="2">
                  <c:v>ВСІ</c:v>
                </c:pt>
                <c:pt idx="3">
                  <c:v>Надбання</c:v>
                </c:pt>
                <c:pt idx="4">
                  <c:v>КІНТО-Еквіті</c:v>
                </c:pt>
                <c:pt idx="5">
                  <c:v>КІНТО-Класичний</c:v>
                </c:pt>
                <c:pt idx="6">
                  <c:v>УНІВЕР.УА/Ярослав Мудрий: Фонд Акцiй</c:v>
                </c:pt>
                <c:pt idx="7">
                  <c:v>УНІВЕР.УА/Володимир Великий: Фонд Збалансований</c:v>
                </c:pt>
                <c:pt idx="8">
                  <c:v>ОТП Класичний</c:v>
                </c:pt>
                <c:pt idx="9">
                  <c:v>УНIВЕР.УА/Михайло Грушевський: Фонд Державних Паперiв</c:v>
                </c:pt>
                <c:pt idx="10">
                  <c:v>Альтус-Депозит</c:v>
                </c:pt>
                <c:pt idx="11">
                  <c:v>УНIВЕР.УА/Тарас Шевченко: Фонд Заощаджень</c:v>
                </c:pt>
                <c:pt idx="12">
                  <c:v>Альтус-Збалансований</c:v>
                </c:pt>
                <c:pt idx="13">
                  <c:v>ОТП Фонд Акцій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-1.4049357511389804E-3</c:v>
                </c:pt>
                <c:pt idx="1">
                  <c:v>3.3090171486500619E-3</c:v>
                </c:pt>
                <c:pt idx="2">
                  <c:v>3.8165364069733254E-3</c:v>
                </c:pt>
                <c:pt idx="3">
                  <c:v>3.8372055818955975E-3</c:v>
                </c:pt>
                <c:pt idx="4">
                  <c:v>7.4550462970541798E-3</c:v>
                </c:pt>
                <c:pt idx="5">
                  <c:v>7.5589826016255746E-3</c:v>
                </c:pt>
                <c:pt idx="6">
                  <c:v>7.765472008609775E-3</c:v>
                </c:pt>
                <c:pt idx="7">
                  <c:v>8.2708502926300831E-3</c:v>
                </c:pt>
                <c:pt idx="8">
                  <c:v>9.891447946553944E-3</c:v>
                </c:pt>
                <c:pt idx="9">
                  <c:v>1.0519704940290531E-2</c:v>
                </c:pt>
                <c:pt idx="10">
                  <c:v>1.7420734274209426E-2</c:v>
                </c:pt>
                <c:pt idx="11">
                  <c:v>1.7998050136442068E-2</c:v>
                </c:pt>
                <c:pt idx="12">
                  <c:v>1.8891926067823528E-2</c:v>
                </c:pt>
                <c:pt idx="13">
                  <c:v>3.6649214659719487E-2</c:v>
                </c:pt>
                <c:pt idx="14">
                  <c:v>3.7763632745916542E-2</c:v>
                </c:pt>
                <c:pt idx="15">
                  <c:v>1.2649525690483675E-2</c:v>
                </c:pt>
                <c:pt idx="16">
                  <c:v>0</c:v>
                </c:pt>
                <c:pt idx="17">
                  <c:v>1.1723781669873645E-2</c:v>
                </c:pt>
                <c:pt idx="18">
                  <c:v>6.9276302526164457E-3</c:v>
                </c:pt>
                <c:pt idx="19">
                  <c:v>2.4973654547719715E-3</c:v>
                </c:pt>
                <c:pt idx="20">
                  <c:v>1.1484931506849316E-2</c:v>
                </c:pt>
                <c:pt idx="21">
                  <c:v>0.12607680728542148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07-41D9-B30D-7C0140C07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6013743"/>
        <c:axId val="1"/>
      </c:barChart>
      <c:catAx>
        <c:axId val="1126013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3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126013743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0684513879372E-2"/>
          <c:y val="0.34134477816150738"/>
          <c:w val="0.93682968762047192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41A-4D23-A2C7-50287E380C4E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41A-4D23-A2C7-50287E380C4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362007907379492"/>
                  <c:y val="0.245341559303583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A-4D23-A2C7-50287E380C4E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41A-4D23-A2C7-50287E380C4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1881145549977"/>
                  <c:y val="0.482682850369006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A-4D23-A2C7-50287E380C4E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41A-4D23-A2C7-50287E380C4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1A-4D23-A2C7-50287E380C4E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41A-4D23-A2C7-50287E380C4E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41A-4D23-A2C7-50287E380C4E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41A-4D23-A2C7-50287E380C4E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41A-4D23-A2C7-50287E380C4E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41A-4D23-A2C7-50287E380C4E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41A-4D23-A2C7-50287E380C4E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41A-4D23-A2C7-50287E380C4E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41A-4D23-A2C7-50287E380C4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ВЧА'!$B$33:$B$34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ВЧА'!$C$33:$C$34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1A-4D23-A2C7-50287E380C4E}"/>
            </c:ext>
          </c:extLst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4001077475550862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41A-4D23-A2C7-50287E380C4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9762527630880486"/>
                  <c:y val="0.488016362527780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A-4D23-A2C7-50287E380C4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2322291853877596"/>
                  <c:y val="0.232007778906649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1A-4D23-A2C7-50287E380C4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2162001618118"/>
                  <c:y val="0.472015826051459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A-4D23-A2C7-50287E380C4E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B41A-4D23-A2C7-50287E380C4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474682582130846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1A-4D23-A2C7-50287E380C4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1A-4D23-A2C7-50287E380C4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1A-4D23-A2C7-50287E380C4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A-4D23-A2C7-50287E380C4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A-4D23-A2C7-50287E380C4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1A-4D23-A2C7-50287E380C4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A-4D23-A2C7-50287E380C4E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41A-4D23-A2C7-50287E380C4E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41A-4D23-A2C7-50287E380C4E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41A-4D23-A2C7-50287E380C4E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41A-4D23-A2C7-50287E380C4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ВЧА'!$B$33:$B$34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ВЧА'!$E$33:$E$34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A-4D23-A2C7-50287E380C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126019983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5840818881418653"/>
                  <c:y val="0.256008583621130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41A-4D23-A2C7-50287E380C4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562299459587365"/>
                  <c:y val="0.253341827541743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41A-4D23-A2C7-50287E380C4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72217776823103"/>
                  <c:y val="0.608020386100185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41A-4D23-A2C7-50287E380C4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1556635266422"/>
                  <c:y val="0.317343973447026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41A-4D23-A2C7-50287E380C4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0.416013948384337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41A-4D23-A2C7-50287E380C4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429347728781270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41A-4D23-A2C7-50287E380C4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41A-4D23-A2C7-50287E380C4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41A-4D23-A2C7-50287E380C4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1A-4D23-A2C7-50287E380C4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41A-4D23-A2C7-50287E380C4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41A-4D23-A2C7-50287E380C4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41A-4D23-A2C7-50287E380C4E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B41A-4D23-A2C7-50287E380C4E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B41A-4D23-A2C7-50287E380C4E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B41A-4D23-A2C7-50287E380C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ВЧА'!$D$33:$D$34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B41A-4D23-A2C7-50287E380C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6019983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0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26019983"/>
        <c:crosses val="autoZero"/>
        <c:crossBetween val="between"/>
        <c:majorUnit val="0.0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01"/>
        <c:minorUnit val="0.0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88034479217627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17303068302188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34184056607992"/>
          <c:y val="0.12592982593364641"/>
          <c:w val="0.76245991901884025"/>
          <c:h val="0.8308899299347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EA-4247-B353-70FC05895C55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EA-4247-B353-70FC05895C55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EA-4247-B353-70FC05895C55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EA-4247-B353-70FC05895C55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EA-4247-B353-70FC05895C55}"/>
              </c:ext>
            </c:extLst>
          </c:dPt>
          <c:cat>
            <c:strRef>
              <c:f>'І_діаграма(дох)'!$A$2:$A$10</c:f>
              <c:strCache>
                <c:ptCount val="9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Перспектива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1.1723781669873645E-2</c:v>
                </c:pt>
                <c:pt idx="5">
                  <c:v>6.9276302526164457E-3</c:v>
                </c:pt>
                <c:pt idx="6">
                  <c:v>2.4973654547719715E-3</c:v>
                </c:pt>
                <c:pt idx="7">
                  <c:v>1.1484931506849316E-2</c:v>
                </c:pt>
                <c:pt idx="8">
                  <c:v>0.12607680728542148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EA-4247-B353-70FC0589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6030543"/>
        <c:axId val="1"/>
      </c:barChart>
      <c:catAx>
        <c:axId val="1126030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3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126030543"/>
        <c:crosses val="autoZero"/>
        <c:crossBetween val="between"/>
        <c:majorUnit val="0.05"/>
        <c:min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905918680842464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25071167171243E-2"/>
          <c:y val="0.37871060282132496"/>
          <c:w val="0.90549056649581228"/>
          <c:h val="0.408297368666740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ВЧА'!$C$42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0338966030904702E-2"/>
                  <c:y val="0.313619717961409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4-48EF-A275-A2B26E9A03EA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AB4-48EF-A275-A2B26E9A03E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500056933736994"/>
                  <c:y val="0.668660908106401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B4-48EF-A275-A2B26E9A03E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777940758594454"/>
                  <c:y val="0.6657022315218602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4-48EF-A275-A2B26E9A03EA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AB4-48EF-A275-A2B26E9A03E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940598906439123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B4-48EF-A275-A2B26E9A03E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12205054462049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4-48EF-A275-A2B26E9A03E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035463848102843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B4-48EF-A275-A2B26E9A03E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018907357810698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B4-48EF-A275-A2B26E9A03E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7207901148899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B4-48EF-A275-A2B26E9A03E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62054023334511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B4-48EF-A275-A2B26E9A03E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47220157574803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B4-48EF-A275-A2B26E9A03E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81407436172949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4-48EF-A275-A2B26E9A03E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0296007560161979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4-48EF-A275-A2B26E9A03EA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AB4-48EF-A275-A2B26E9A03E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6780177758639024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4-48EF-A275-A2B26E9A03E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ВЧА'!$B$43:$B$47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ВЧА'!$C$43:$C$47</c:f>
              <c:numCache>
                <c:formatCode>#,##0.00</c:formatCode>
                <c:ptCount val="5"/>
                <c:pt idx="0">
                  <c:v>2977166.1847200003</c:v>
                </c:pt>
                <c:pt idx="1">
                  <c:v>115914.84571000004</c:v>
                </c:pt>
                <c:pt idx="2">
                  <c:v>1659.0667499999997</c:v>
                </c:pt>
                <c:pt idx="3">
                  <c:v>851.13038999999969</c:v>
                </c:pt>
                <c:pt idx="4">
                  <c:v>74.644060000000053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B4-48EF-A275-A2B26E9A03EA}"/>
            </c:ext>
          </c:extLst>
        </c:ser>
        <c:ser>
          <c:idx val="0"/>
          <c:order val="1"/>
          <c:tx>
            <c:strRef>
              <c:f>'3_динаміка ВЧА'!$E$42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AB4-48EF-A275-A2B26E9A03EA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B4-48EF-A275-A2B26E9A03EA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AB4-48EF-A275-A2B26E9A03EA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AB4-48EF-A275-A2B26E9A03EA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AB4-48EF-A275-A2B26E9A03EA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AB4-48EF-A275-A2B26E9A03EA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AB4-48EF-A275-A2B26E9A03EA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B4-48EF-A275-A2B26E9A03E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450387462860564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B4-48EF-A275-A2B26E9A03E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3352891031335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B4-48EF-A275-A2B26E9A03EA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AB4-48EF-A275-A2B26E9A03EA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AB4-48EF-A275-A2B26E9A03EA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AB4-48EF-A275-A2B26E9A03EA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AB4-48EF-A275-A2B26E9A03EA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AB4-48EF-A275-A2B26E9A03EA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AB4-48EF-A275-A2B26E9A03E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542231781973535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B4-48EF-A275-A2B26E9A03E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ВЧА'!$B$43:$B$47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ВЧА'!$E$43:$E$47</c:f>
              <c:numCache>
                <c:formatCode>#,##0.00</c:formatCode>
                <c:ptCount val="5"/>
                <c:pt idx="0">
                  <c:v>2949156.4755750396</c:v>
                </c:pt>
                <c:pt idx="1">
                  <c:v>114879.41396845966</c:v>
                </c:pt>
                <c:pt idx="2">
                  <c:v>1470.2349079221276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AB4-48EF-A275-A2B26E9A0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046390879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ВЧА'!$D$42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916433926033101"/>
                  <c:y val="1.47933829227080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AB4-48EF-A275-A2B26E9A03E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844166719763029"/>
                  <c:y val="0.3757519262367833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AB4-48EF-A275-A2B26E9A03E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40217136952252"/>
                  <c:y val="0.5799006105701538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AB4-48EF-A275-A2B26E9A03EA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AB4-48EF-A275-A2B26E9A03EA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AB4-48EF-A275-A2B26E9A03EA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AB4-48EF-A275-A2B26E9A03EA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AB4-48EF-A275-A2B26E9A03E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141649085977010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AB4-48EF-A275-A2B26E9A03E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85926983251678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AB4-48EF-A275-A2B26E9A03E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77268313599914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AB4-48EF-A275-A2B26E9A03E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530932914276714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AB4-48EF-A275-A2B26E9A03E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9268487535614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AB4-48EF-A275-A2B26E9A03E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452745511211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B4-48EF-A275-A2B26E9A03E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0640024109357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AB4-48EF-A275-A2B26E9A03E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6178544883104606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AB4-48EF-A275-A2B26E9A03E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6038484470653591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B4-48EF-A275-A2B26E9A03E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441325595208313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B4-48EF-A275-A2B26E9A03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ВЧА'!$D$43:$D$47</c:f>
              <c:numCache>
                <c:formatCode>0.00%</c:formatCode>
                <c:ptCount val="5"/>
                <c:pt idx="0">
                  <c:v>295.00026780605259</c:v>
                </c:pt>
                <c:pt idx="1">
                  <c:v>0.14898186292607651</c:v>
                </c:pt>
                <c:pt idx="2">
                  <c:v>6.97400617099386E-2</c:v>
                </c:pt>
                <c:pt idx="3">
                  <c:v>0.12524788310271207</c:v>
                </c:pt>
                <c:pt idx="4">
                  <c:v>1.8384366093840681E-2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7AB4-48EF-A275-A2B26E9A0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4639087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00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463908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2002863898049515"/>
          <c:y val="0.86097488610160589"/>
          <c:w val="0.43208637241138143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8.62096055809400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646715233991"/>
          <c:y val="0.1695455576425155"/>
          <c:w val="0.81221330056125651"/>
          <c:h val="0.78019693050750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10-4DEA-AD65-DA05357F1054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10-4DEA-AD65-DA05357F1054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10-4DEA-AD65-DA05357F1054}"/>
              </c:ext>
            </c:extLst>
          </c:dPt>
          <c:dPt>
            <c:idx val="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10-4DEA-AD65-DA05357F1054}"/>
              </c:ext>
            </c:extLst>
          </c:dPt>
          <c:dPt>
            <c:idx val="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10-4DEA-AD65-DA05357F1054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10-4DEA-AD65-DA05357F105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10-4DEA-AD65-DA05357F1054}"/>
              </c:ext>
            </c:extLst>
          </c:dPt>
          <c:cat>
            <c:strRef>
              <c:f>'З_діаграма(дох)'!$A$2:$A$13</c:f>
              <c:strCache>
                <c:ptCount val="12"/>
                <c:pt idx="0">
                  <c:v>ІНЖУР ЕНЕРДЖІ</c:v>
                </c:pt>
                <c:pt idx="1">
                  <c:v>ЗЕМЕЛЬНИЙ ІНВЕСТИЦІЙНИЙ ФОНД ҐРУНТОВНО</c:v>
                </c:pt>
                <c:pt idx="2">
                  <c:v>ІНЖУР REIT</c:v>
                </c:pt>
                <c:pt idx="3">
                  <c:v>Індекс Української Біржі</c:v>
                </c:pt>
                <c:pt idx="4">
                  <c:v>КІНТО-Голд</c:v>
                </c:pt>
                <c:pt idx="5">
                  <c:v>Середня доходність фондів</c:v>
                </c:pt>
                <c:pt idx="6">
                  <c:v>Індекс УБ</c:v>
                </c:pt>
                <c:pt idx="7">
                  <c:v>Перспектива</c:v>
                </c:pt>
                <c:pt idx="8">
                  <c:v>Депозити у євро</c:v>
                </c:pt>
                <c:pt idx="9">
                  <c:v>Депозити у дол. США</c:v>
                </c:pt>
                <c:pt idx="10">
                  <c:v>Депозити у грн.</c:v>
                </c:pt>
                <c:pt idx="11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'З_діаграма(дох)'!$B$2:$B$13</c:f>
              <c:numCache>
                <c:formatCode>0.00%</c:formatCode>
                <c:ptCount val="12"/>
                <c:pt idx="0">
                  <c:v>1.1751507318449317E-3</c:v>
                </c:pt>
                <c:pt idx="1">
                  <c:v>7.6895593744616964E-3</c:v>
                </c:pt>
                <c:pt idx="2">
                  <c:v>1.0790790790790705E-2</c:v>
                </c:pt>
                <c:pt idx="3">
                  <c:v>1.8383251316714588E-2</c:v>
                </c:pt>
                <c:pt idx="4">
                  <c:v>0.12524872665308062</c:v>
                </c:pt>
                <c:pt idx="5">
                  <c:v>3.2657495773378509E-2</c:v>
                </c:pt>
                <c:pt idx="6">
                  <c:v>0</c:v>
                </c:pt>
                <c:pt idx="7">
                  <c:v>1.1723781669873645E-2</c:v>
                </c:pt>
                <c:pt idx="8">
                  <c:v>6.9276302526164457E-3</c:v>
                </c:pt>
                <c:pt idx="9">
                  <c:v>2.4973654547719715E-3</c:v>
                </c:pt>
                <c:pt idx="10">
                  <c:v>1.1484931506849316E-2</c:v>
                </c:pt>
                <c:pt idx="11">
                  <c:v>0.12607680728542148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10-4DEA-AD65-DA05357F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6024303"/>
        <c:axId val="1"/>
      </c:barChart>
      <c:catAx>
        <c:axId val="1126024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3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126024303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26</xdr:row>
      <xdr:rowOff>133350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79E6CB12-C0C2-52CB-D5AC-7CFC2710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12</xdr:col>
      <xdr:colOff>19050</xdr:colOff>
      <xdr:row>54</xdr:row>
      <xdr:rowOff>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2C14C39E-D83E-0233-D791-9CA432144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21</xdr:row>
      <xdr:rowOff>0</xdr:rowOff>
    </xdr:from>
    <xdr:to>
      <xdr:col>8</xdr:col>
      <xdr:colOff>76200</xdr:colOff>
      <xdr:row>45</xdr:row>
      <xdr:rowOff>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60E320FB-9B80-C35C-314B-F1BCAE548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152400</xdr:rowOff>
    </xdr:from>
    <xdr:to>
      <xdr:col>7</xdr:col>
      <xdr:colOff>0</xdr:colOff>
      <xdr:row>48</xdr:row>
      <xdr:rowOff>9525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8DAA51BC-C45F-2B68-FA5F-EDA5BD2C8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17</xdr:col>
      <xdr:colOff>600075</xdr:colOff>
      <xdr:row>55</xdr:row>
      <xdr:rowOff>95250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892C8CC8-8319-594B-815A-6F1977569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49F94011-80A5-7770-B5EA-1E7BB10C0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704E16F1-3CCF-416E-9171-AEAB3B9F6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123825</xdr:rowOff>
    </xdr:from>
    <xdr:to>
      <xdr:col>9</xdr:col>
      <xdr:colOff>295275</xdr:colOff>
      <xdr:row>36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688D8B42-AD1D-6FE5-0977-C4914AAB8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40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9AC24008-2C38-0BA3-7294-2CEA36935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EE66-E2E3-42C3-BD4C-46DCCE1731D3}">
  <sheetPr>
    <tabColor indexed="9"/>
  </sheetPr>
  <dimension ref="A1:N44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85</v>
      </c>
      <c r="B1" s="71"/>
      <c r="C1" s="71"/>
      <c r="D1" s="72"/>
      <c r="E1" s="72"/>
      <c r="F1" s="72"/>
    </row>
    <row r="2" spans="1:14" ht="15.75" thickBot="1" x14ac:dyDescent="0.25">
      <c r="A2" s="25" t="s">
        <v>51</v>
      </c>
      <c r="B2" s="25" t="s">
        <v>0</v>
      </c>
      <c r="C2" s="25" t="s">
        <v>112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4" t="s">
        <v>106</v>
      </c>
      <c r="B3" s="85">
        <v>-2.0879138635885308E-3</v>
      </c>
      <c r="C3" s="85">
        <v>1.7043832612432475E-2</v>
      </c>
      <c r="D3" s="85">
        <v>-1.1670146768855065E-3</v>
      </c>
      <c r="E3" s="85" t="s">
        <v>107</v>
      </c>
      <c r="F3" s="85">
        <v>-7.2415043659258549E-3</v>
      </c>
      <c r="G3" s="58"/>
      <c r="H3" s="58"/>
      <c r="I3" s="2"/>
      <c r="J3" s="2"/>
      <c r="K3" s="2"/>
      <c r="L3" s="2"/>
    </row>
    <row r="4" spans="1:14" ht="14.25" x14ac:dyDescent="0.2">
      <c r="A4" s="84" t="s">
        <v>108</v>
      </c>
      <c r="B4" s="85">
        <v>0</v>
      </c>
      <c r="C4" s="85">
        <v>1.1723781669873645E-2</v>
      </c>
      <c r="D4" s="85">
        <v>1.2649525690483675E-2</v>
      </c>
      <c r="E4" s="85" t="s">
        <v>107</v>
      </c>
      <c r="F4" s="85">
        <v>3.2657495773378509E-2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113</v>
      </c>
      <c r="B5" s="76">
        <v>-7.8664661859930929E-2</v>
      </c>
      <c r="C5" s="76">
        <v>7.9916012001035597E-2</v>
      </c>
      <c r="D5" s="76">
        <v>0.2629444608795003</v>
      </c>
      <c r="E5" s="76" t="s">
        <v>107</v>
      </c>
      <c r="F5" s="76">
        <v>8.3509741406445723E-2</v>
      </c>
      <c r="G5" s="58"/>
      <c r="H5" s="58"/>
      <c r="I5" s="2"/>
      <c r="J5" s="2"/>
      <c r="K5" s="2"/>
      <c r="L5" s="2"/>
    </row>
    <row r="6" spans="1:14" ht="14.25" x14ac:dyDescent="0.2">
      <c r="A6" s="69"/>
      <c r="B6" s="68"/>
      <c r="C6" s="68"/>
      <c r="D6" s="70"/>
      <c r="E6" s="70"/>
      <c r="F6" s="70"/>
      <c r="G6" s="10"/>
      <c r="J6" s="2"/>
      <c r="K6" s="2"/>
      <c r="L6" s="2"/>
      <c r="M6" s="2"/>
      <c r="N6" s="2"/>
    </row>
    <row r="7" spans="1:14" ht="14.25" x14ac:dyDescent="0.2">
      <c r="A7" s="69"/>
      <c r="B7" s="68"/>
      <c r="C7" s="68"/>
      <c r="D7" s="70"/>
      <c r="E7" s="70"/>
      <c r="F7" s="70"/>
      <c r="G7" s="10"/>
      <c r="J7" s="2"/>
      <c r="K7" s="2"/>
      <c r="L7" s="2"/>
      <c r="M7" s="2"/>
      <c r="N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4.25" x14ac:dyDescent="0.2">
      <c r="A25" s="69"/>
      <c r="B25" s="70"/>
      <c r="C25" s="70"/>
      <c r="D25" s="70"/>
      <c r="E25" s="70"/>
      <c r="F25" s="70"/>
    </row>
    <row r="26" spans="1:6" ht="14.25" x14ac:dyDescent="0.2">
      <c r="A26" s="69"/>
      <c r="B26" s="70"/>
      <c r="C26" s="70"/>
      <c r="D26" s="70"/>
      <c r="E26" s="70"/>
      <c r="F26" s="70"/>
    </row>
    <row r="27" spans="1:6" ht="14.25" x14ac:dyDescent="0.2">
      <c r="A27" s="69"/>
      <c r="B27" s="70"/>
      <c r="C27" s="70"/>
      <c r="D27" s="70"/>
      <c r="E27" s="70"/>
      <c r="F27" s="70"/>
    </row>
    <row r="28" spans="1:6" ht="14.25" x14ac:dyDescent="0.2">
      <c r="A28" s="69"/>
      <c r="B28" s="70"/>
      <c r="C28" s="70"/>
      <c r="D28" s="70"/>
      <c r="E28" s="70"/>
      <c r="F28" s="70"/>
    </row>
    <row r="29" spans="1:6" ht="14.25" x14ac:dyDescent="0.2">
      <c r="A29" s="69"/>
      <c r="B29" s="70"/>
      <c r="C29" s="70"/>
      <c r="D29" s="70"/>
      <c r="E29" s="70"/>
      <c r="F29" s="70"/>
    </row>
    <row r="30" spans="1:6" ht="15" thickBot="1" x14ac:dyDescent="0.25">
      <c r="A30" s="69"/>
      <c r="B30" s="70"/>
      <c r="C30" s="70"/>
      <c r="D30" s="70"/>
      <c r="E30" s="70"/>
      <c r="F30" s="70"/>
    </row>
    <row r="31" spans="1:6" ht="30.75" thickBot="1" x14ac:dyDescent="0.25">
      <c r="A31" s="25" t="s">
        <v>75</v>
      </c>
      <c r="B31" s="18" t="s">
        <v>80</v>
      </c>
      <c r="C31" s="18" t="s">
        <v>62</v>
      </c>
      <c r="D31" s="74"/>
      <c r="E31" s="70"/>
      <c r="F31" s="70"/>
    </row>
    <row r="32" spans="1:6" ht="14.25" x14ac:dyDescent="0.2">
      <c r="A32" s="27" t="s">
        <v>9</v>
      </c>
      <c r="B32" s="28">
        <v>-8.9908004322603041E-4</v>
      </c>
      <c r="C32" s="65">
        <v>0.19948526154319079</v>
      </c>
      <c r="D32" s="74"/>
      <c r="E32" s="70"/>
      <c r="F32" s="70"/>
    </row>
    <row r="33" spans="1:6" ht="14.25" x14ac:dyDescent="0.2">
      <c r="A33" s="27" t="s">
        <v>116</v>
      </c>
      <c r="B33" s="28">
        <v>0</v>
      </c>
      <c r="C33" s="65">
        <v>-7.8664661859930929E-2</v>
      </c>
      <c r="D33" s="74"/>
      <c r="E33" s="70"/>
      <c r="F33" s="70"/>
    </row>
    <row r="34" spans="1:6" ht="14.25" x14ac:dyDescent="0.2">
      <c r="A34" s="27" t="s">
        <v>114</v>
      </c>
      <c r="B34" s="28">
        <v>6.4412780947296078E-3</v>
      </c>
      <c r="C34" s="65">
        <v>0.15843019786619572</v>
      </c>
      <c r="D34" s="74"/>
      <c r="E34" s="70"/>
      <c r="F34" s="70"/>
    </row>
    <row r="35" spans="1:6" ht="14.25" x14ac:dyDescent="0.2">
      <c r="A35" s="27" t="s">
        <v>1</v>
      </c>
      <c r="B35" s="28">
        <v>1.1723781669873645E-2</v>
      </c>
      <c r="C35" s="65">
        <v>7.9916012001035597E-2</v>
      </c>
      <c r="D35" s="74"/>
      <c r="E35" s="70"/>
      <c r="F35" s="70"/>
    </row>
    <row r="36" spans="1:6" ht="14.25" x14ac:dyDescent="0.2">
      <c r="A36" s="27" t="s">
        <v>115</v>
      </c>
      <c r="B36" s="28">
        <v>1.1958793883511731E-2</v>
      </c>
      <c r="C36" s="65">
        <v>0.28976145181819413</v>
      </c>
      <c r="D36" s="74"/>
      <c r="E36" s="70"/>
      <c r="F36" s="70"/>
    </row>
    <row r="37" spans="1:6" ht="14.25" x14ac:dyDescent="0.2">
      <c r="A37" s="27" t="s">
        <v>6</v>
      </c>
      <c r="B37" s="28">
        <v>1.7751601660545901E-2</v>
      </c>
      <c r="C37" s="65">
        <v>0.14406057981015574</v>
      </c>
      <c r="D37" s="74"/>
      <c r="E37" s="70"/>
      <c r="F37" s="70"/>
    </row>
    <row r="38" spans="1:6" ht="14.25" x14ac:dyDescent="0.2">
      <c r="A38" s="27" t="s">
        <v>109</v>
      </c>
      <c r="B38" s="28">
        <v>1.8728998737070013E-2</v>
      </c>
      <c r="C38" s="65">
        <v>9.0580342053515173E-2</v>
      </c>
      <c r="D38" s="74"/>
      <c r="E38" s="70"/>
      <c r="F38" s="70"/>
    </row>
    <row r="39" spans="1:6" ht="14.25" x14ac:dyDescent="0.2">
      <c r="A39" s="27" t="s">
        <v>5</v>
      </c>
      <c r="B39" s="28">
        <v>2.4927634055478487E-2</v>
      </c>
      <c r="C39" s="65">
        <v>6.9803298856212281E-2</v>
      </c>
      <c r="D39" s="74"/>
      <c r="E39" s="70"/>
      <c r="F39" s="70"/>
    </row>
    <row r="40" spans="1:6" ht="14.25" x14ac:dyDescent="0.2">
      <c r="A40" s="27" t="s">
        <v>10</v>
      </c>
      <c r="B40" s="28">
        <v>3.5323655704259549E-2</v>
      </c>
      <c r="C40" s="65">
        <v>0.13717795917118214</v>
      </c>
      <c r="D40" s="74"/>
      <c r="E40" s="70"/>
      <c r="F40" s="70"/>
    </row>
    <row r="41" spans="1:6" ht="14.25" x14ac:dyDescent="0.2">
      <c r="A41" s="27" t="s">
        <v>8</v>
      </c>
      <c r="B41" s="28">
        <v>5.1831444337776977E-2</v>
      </c>
      <c r="C41" s="65">
        <v>0.1262852009322577</v>
      </c>
      <c r="D41" s="74"/>
      <c r="E41" s="70"/>
      <c r="F41" s="70"/>
    </row>
    <row r="42" spans="1:6" ht="14.25" x14ac:dyDescent="0.2">
      <c r="A42" s="27" t="s">
        <v>7</v>
      </c>
      <c r="B42" s="28">
        <v>7.0897477511821405E-2</v>
      </c>
      <c r="C42" s="65">
        <v>0.33876505175735727</v>
      </c>
      <c r="D42" s="74"/>
      <c r="E42" s="70"/>
      <c r="F42" s="70"/>
    </row>
    <row r="43" spans="1:6" ht="14.25" x14ac:dyDescent="0.2">
      <c r="A43" s="69"/>
      <c r="B43" s="70"/>
      <c r="C43" s="70"/>
      <c r="D43" s="74"/>
      <c r="E43" s="70"/>
      <c r="F43" s="70"/>
    </row>
    <row r="44" spans="1:6" ht="14.25" x14ac:dyDescent="0.2">
      <c r="A44" s="69"/>
      <c r="B44" s="70"/>
      <c r="C44" s="70"/>
      <c r="D44" s="74"/>
      <c r="E44" s="70"/>
      <c r="F44" s="70"/>
    </row>
  </sheetData>
  <autoFilter ref="A31:C31" xr:uid="{EA1A3543-4234-4B08-BD56-938E01BDB379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E1C6-1D47-4094-9192-C0AC8E9458F2}">
  <sheetPr>
    <tabColor indexed="43"/>
    <pageSetUpPr fitToPage="1"/>
  </sheetPr>
  <dimension ref="A1:K11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37" style="29" bestFit="1" customWidth="1"/>
    <col min="3" max="4" width="12.7109375" style="3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88" t="s">
        <v>102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1" ht="30.75" thickBot="1" x14ac:dyDescent="0.25">
      <c r="A2" s="15" t="s">
        <v>35</v>
      </c>
      <c r="B2" s="48" t="s">
        <v>22</v>
      </c>
      <c r="C2" s="18" t="s">
        <v>32</v>
      </c>
      <c r="D2" s="18" t="s">
        <v>33</v>
      </c>
      <c r="E2" s="17" t="s">
        <v>36</v>
      </c>
      <c r="F2" s="17" t="s">
        <v>57</v>
      </c>
      <c r="G2" s="17" t="s">
        <v>58</v>
      </c>
      <c r="H2" s="18" t="s">
        <v>59</v>
      </c>
      <c r="I2" s="18" t="s">
        <v>14</v>
      </c>
      <c r="J2" s="18" t="s">
        <v>15</v>
      </c>
    </row>
    <row r="3" spans="1:11" ht="14.25" customHeight="1" x14ac:dyDescent="0.2">
      <c r="A3" s="21">
        <v>1</v>
      </c>
      <c r="B3" s="80" t="s">
        <v>122</v>
      </c>
      <c r="C3" s="107" t="s">
        <v>34</v>
      </c>
      <c r="D3" s="108" t="s">
        <v>123</v>
      </c>
      <c r="E3" s="81">
        <v>2987258264.3200002</v>
      </c>
      <c r="F3" s="82">
        <v>295832911</v>
      </c>
      <c r="G3" s="81">
        <v>10.097799999999999</v>
      </c>
      <c r="H3" s="52">
        <v>10</v>
      </c>
      <c r="I3" s="80" t="s">
        <v>124</v>
      </c>
      <c r="J3" s="83" t="s">
        <v>125</v>
      </c>
      <c r="K3" s="49"/>
    </row>
    <row r="4" spans="1:11" ht="14.25" customHeight="1" x14ac:dyDescent="0.2">
      <c r="A4" s="21">
        <v>2</v>
      </c>
      <c r="B4" s="80" t="s">
        <v>126</v>
      </c>
      <c r="C4" s="107" t="s">
        <v>34</v>
      </c>
      <c r="D4" s="108" t="s">
        <v>123</v>
      </c>
      <c r="E4" s="81">
        <v>893961538.33000004</v>
      </c>
      <c r="F4" s="82">
        <v>146453</v>
      </c>
      <c r="G4" s="81">
        <v>6104.0847999999996</v>
      </c>
      <c r="H4" s="52">
        <v>4000</v>
      </c>
      <c r="I4" s="80" t="s">
        <v>124</v>
      </c>
      <c r="J4" s="83" t="s">
        <v>127</v>
      </c>
      <c r="K4" s="49"/>
    </row>
    <row r="5" spans="1:11" ht="14.25" customHeight="1" x14ac:dyDescent="0.2">
      <c r="A5" s="21">
        <v>3</v>
      </c>
      <c r="B5" s="80" t="s">
        <v>128</v>
      </c>
      <c r="C5" s="107" t="s">
        <v>34</v>
      </c>
      <c r="D5" s="108" t="s">
        <v>123</v>
      </c>
      <c r="E5" s="81">
        <v>25448359.579999998</v>
      </c>
      <c r="F5" s="82">
        <v>22860</v>
      </c>
      <c r="G5" s="81">
        <v>1113.2266</v>
      </c>
      <c r="H5" s="52">
        <v>1000</v>
      </c>
      <c r="I5" s="80" t="s">
        <v>129</v>
      </c>
      <c r="J5" s="83" t="s">
        <v>130</v>
      </c>
      <c r="K5" s="49"/>
    </row>
    <row r="6" spans="1:11" ht="14.25" customHeight="1" x14ac:dyDescent="0.2">
      <c r="A6" s="21">
        <v>4</v>
      </c>
      <c r="B6" s="80" t="s">
        <v>131</v>
      </c>
      <c r="C6" s="107" t="s">
        <v>132</v>
      </c>
      <c r="D6" s="108" t="s">
        <v>123</v>
      </c>
      <c r="E6" s="81">
        <v>19564140.420000002</v>
      </c>
      <c r="F6" s="82">
        <v>7548</v>
      </c>
      <c r="G6" s="81">
        <v>2591.9634999999998</v>
      </c>
      <c r="H6" s="52">
        <v>100</v>
      </c>
      <c r="I6" s="80" t="s">
        <v>133</v>
      </c>
      <c r="J6" s="83" t="s">
        <v>134</v>
      </c>
      <c r="K6" s="49"/>
    </row>
    <row r="7" spans="1:11" ht="14.25" customHeight="1" x14ac:dyDescent="0.2">
      <c r="A7" s="21">
        <v>5</v>
      </c>
      <c r="B7" s="80" t="s">
        <v>111</v>
      </c>
      <c r="C7" s="107" t="s">
        <v>34</v>
      </c>
      <c r="D7" s="108" t="s">
        <v>135</v>
      </c>
      <c r="E7" s="81">
        <v>7646697.46</v>
      </c>
      <c r="F7" s="82">
        <v>181502</v>
      </c>
      <c r="G7" s="81">
        <v>42.130099999999999</v>
      </c>
      <c r="H7" s="52">
        <v>10</v>
      </c>
      <c r="I7" s="80" t="s">
        <v>136</v>
      </c>
      <c r="J7" s="83" t="s">
        <v>137</v>
      </c>
      <c r="K7" s="49"/>
    </row>
    <row r="8" spans="1:11" ht="14.25" customHeight="1" x14ac:dyDescent="0.2">
      <c r="A8" s="21">
        <v>6</v>
      </c>
      <c r="B8" s="80" t="s">
        <v>74</v>
      </c>
      <c r="C8" s="107" t="s">
        <v>34</v>
      </c>
      <c r="D8" s="108" t="s">
        <v>123</v>
      </c>
      <c r="E8" s="81">
        <v>4134836.27</v>
      </c>
      <c r="F8" s="82">
        <v>152637</v>
      </c>
      <c r="G8" s="81">
        <v>27.089300000000001</v>
      </c>
      <c r="H8" s="52">
        <v>100</v>
      </c>
      <c r="I8" s="80" t="s">
        <v>136</v>
      </c>
      <c r="J8" s="83" t="s">
        <v>137</v>
      </c>
      <c r="K8" s="49"/>
    </row>
    <row r="9" spans="1:11" ht="14.25" customHeight="1" x14ac:dyDescent="0.2">
      <c r="A9" s="21">
        <v>7</v>
      </c>
      <c r="B9" s="80" t="s">
        <v>138</v>
      </c>
      <c r="C9" s="107" t="s">
        <v>132</v>
      </c>
      <c r="D9" s="108" t="s">
        <v>123</v>
      </c>
      <c r="E9" s="81">
        <v>372831.24</v>
      </c>
      <c r="F9" s="82">
        <v>8107</v>
      </c>
      <c r="G9" s="81">
        <v>45.988799999999998</v>
      </c>
      <c r="H9" s="52">
        <v>100</v>
      </c>
      <c r="I9" s="80" t="s">
        <v>133</v>
      </c>
      <c r="J9" s="83" t="s">
        <v>134</v>
      </c>
      <c r="K9" s="49"/>
    </row>
    <row r="10" spans="1:11" ht="15.75" thickBot="1" x14ac:dyDescent="0.25">
      <c r="A10" s="189" t="s">
        <v>43</v>
      </c>
      <c r="B10" s="190"/>
      <c r="C10" s="109" t="s">
        <v>44</v>
      </c>
      <c r="D10" s="109" t="s">
        <v>44</v>
      </c>
      <c r="E10" s="95">
        <f>SUM(E3:E9)</f>
        <v>3938386667.6199999</v>
      </c>
      <c r="F10" s="96">
        <f>SUM(F3:F9)</f>
        <v>296352018</v>
      </c>
      <c r="G10" s="109" t="s">
        <v>44</v>
      </c>
      <c r="H10" s="109" t="s">
        <v>44</v>
      </c>
      <c r="I10" s="109" t="s">
        <v>44</v>
      </c>
      <c r="J10" s="109" t="s">
        <v>44</v>
      </c>
    </row>
    <row r="11" spans="1:11" ht="15" thickBot="1" x14ac:dyDescent="0.25">
      <c r="A11" s="206"/>
      <c r="B11" s="206"/>
      <c r="C11" s="206"/>
      <c r="D11" s="206"/>
      <c r="E11" s="206"/>
      <c r="F11" s="206"/>
      <c r="G11" s="206"/>
      <c r="H11" s="206"/>
      <c r="I11" s="157"/>
      <c r="J11" s="157"/>
    </row>
  </sheetData>
  <mergeCells count="3">
    <mergeCell ref="A1:J1"/>
    <mergeCell ref="A10:B10"/>
    <mergeCell ref="A11:H11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AAEA-3F6A-4E5D-B05C-3C8E6095C8F4}">
  <sheetPr>
    <tabColor indexed="43"/>
    <pageSetUpPr fitToPage="1"/>
  </sheetPr>
  <dimension ref="A1:K17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204" t="s">
        <v>103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s="22" customFormat="1" ht="15.75" customHeight="1" thickBot="1" x14ac:dyDescent="0.25">
      <c r="A2" s="195" t="s">
        <v>35</v>
      </c>
      <c r="B2" s="99"/>
      <c r="C2" s="100"/>
      <c r="D2" s="101"/>
      <c r="E2" s="197" t="s">
        <v>61</v>
      </c>
      <c r="F2" s="197"/>
      <c r="G2" s="197"/>
      <c r="H2" s="197"/>
      <c r="I2" s="197"/>
      <c r="J2" s="197"/>
      <c r="K2" s="197"/>
    </row>
    <row r="3" spans="1:11" s="22" customFormat="1" ht="60.75" thickBot="1" x14ac:dyDescent="0.25">
      <c r="A3" s="196"/>
      <c r="B3" s="102" t="s">
        <v>22</v>
      </c>
      <c r="C3" s="26" t="s">
        <v>11</v>
      </c>
      <c r="D3" s="26" t="s">
        <v>12</v>
      </c>
      <c r="E3" s="17" t="s">
        <v>81</v>
      </c>
      <c r="F3" s="17" t="s">
        <v>90</v>
      </c>
      <c r="G3" s="17" t="s">
        <v>91</v>
      </c>
      <c r="H3" s="17" t="s">
        <v>79</v>
      </c>
      <c r="I3" s="17" t="s">
        <v>92</v>
      </c>
      <c r="J3" s="17" t="s">
        <v>45</v>
      </c>
      <c r="K3" s="18" t="s">
        <v>82</v>
      </c>
    </row>
    <row r="4" spans="1:11" s="22" customFormat="1" collapsed="1" x14ac:dyDescent="0.2">
      <c r="A4" s="21">
        <v>1</v>
      </c>
      <c r="B4" s="27" t="s">
        <v>138</v>
      </c>
      <c r="C4" s="103">
        <v>39311</v>
      </c>
      <c r="D4" s="103">
        <v>39563</v>
      </c>
      <c r="E4" s="97" t="s">
        <v>107</v>
      </c>
      <c r="F4" s="97">
        <v>0</v>
      </c>
      <c r="G4" s="97">
        <v>0</v>
      </c>
      <c r="H4" s="97">
        <v>0</v>
      </c>
      <c r="I4" s="97">
        <v>0</v>
      </c>
      <c r="J4" s="104">
        <v>-0.54011200000000004</v>
      </c>
      <c r="K4" s="117">
        <v>-4.3553000390575303E-2</v>
      </c>
    </row>
    <row r="5" spans="1:11" s="22" customFormat="1" x14ac:dyDescent="0.2">
      <c r="A5" s="158">
        <v>2</v>
      </c>
      <c r="B5" s="165" t="s">
        <v>131</v>
      </c>
      <c r="C5" s="166">
        <v>39311</v>
      </c>
      <c r="D5" s="166">
        <v>39563</v>
      </c>
      <c r="E5" s="167" t="s">
        <v>107</v>
      </c>
      <c r="F5" s="167">
        <v>0</v>
      </c>
      <c r="G5" s="167">
        <v>0</v>
      </c>
      <c r="H5" s="167">
        <v>0</v>
      </c>
      <c r="I5" s="167">
        <v>0</v>
      </c>
      <c r="J5" s="168">
        <v>24.919635</v>
      </c>
      <c r="K5" s="169">
        <v>0.20514382230951611</v>
      </c>
    </row>
    <row r="6" spans="1:11" s="22" customFormat="1" x14ac:dyDescent="0.2">
      <c r="A6" s="158">
        <v>3</v>
      </c>
      <c r="B6" s="165" t="s">
        <v>74</v>
      </c>
      <c r="C6" s="166">
        <v>40555</v>
      </c>
      <c r="D6" s="166">
        <v>40626</v>
      </c>
      <c r="E6" s="167">
        <v>1.8383251316714588E-2</v>
      </c>
      <c r="F6" s="167">
        <v>-2.6489233246125954E-2</v>
      </c>
      <c r="G6" s="167">
        <v>6.0890168203802775E-2</v>
      </c>
      <c r="H6" s="167">
        <v>0.23702776877166221</v>
      </c>
      <c r="I6" s="167">
        <v>6.7037191677761454E-2</v>
      </c>
      <c r="J6" s="168">
        <v>-0.72910699999999995</v>
      </c>
      <c r="K6" s="169">
        <v>-8.5955333074137497E-2</v>
      </c>
    </row>
    <row r="7" spans="1:11" s="22" customFormat="1" x14ac:dyDescent="0.2">
      <c r="A7" s="158">
        <v>4</v>
      </c>
      <c r="B7" s="165" t="s">
        <v>111</v>
      </c>
      <c r="C7" s="166">
        <v>41848</v>
      </c>
      <c r="D7" s="166">
        <v>42032</v>
      </c>
      <c r="E7" s="167">
        <v>0.12524872665308062</v>
      </c>
      <c r="F7" s="167">
        <v>0.13554854168744312</v>
      </c>
      <c r="G7" s="167">
        <v>0.23246527574626441</v>
      </c>
      <c r="H7" s="167">
        <v>0.43582918683116345</v>
      </c>
      <c r="I7" s="167">
        <v>0.43364515239887425</v>
      </c>
      <c r="J7" s="168">
        <v>3.2130099999999997</v>
      </c>
      <c r="K7" s="169">
        <v>0.14415652986762773</v>
      </c>
    </row>
    <row r="8" spans="1:11" s="22" customFormat="1" x14ac:dyDescent="0.2">
      <c r="A8" s="158">
        <v>5</v>
      </c>
      <c r="B8" s="165" t="s">
        <v>128</v>
      </c>
      <c r="C8" s="166">
        <v>45198</v>
      </c>
      <c r="D8" s="166">
        <v>45449</v>
      </c>
      <c r="E8" s="167">
        <v>7.6895593744616964E-3</v>
      </c>
      <c r="F8" s="167">
        <v>1.1413839539376136E-2</v>
      </c>
      <c r="G8" s="167">
        <v>3.7952034932237089E-2</v>
      </c>
      <c r="H8" s="167">
        <v>9.1401730455900276E-2</v>
      </c>
      <c r="I8" s="167">
        <v>2.4776780246869023E-3</v>
      </c>
      <c r="J8" s="168">
        <v>0.11322659999999996</v>
      </c>
      <c r="K8" s="169">
        <v>8.4799015825860913E-2</v>
      </c>
    </row>
    <row r="9" spans="1:11" s="22" customFormat="1" x14ac:dyDescent="0.2">
      <c r="A9" s="158">
        <v>6</v>
      </c>
      <c r="B9" s="165" t="s">
        <v>126</v>
      </c>
      <c r="C9" s="166">
        <v>45471</v>
      </c>
      <c r="D9" s="166">
        <v>45513</v>
      </c>
      <c r="E9" s="167">
        <v>1.1751507318449317E-3</v>
      </c>
      <c r="F9" s="167">
        <v>-1.1095086811490185E-2</v>
      </c>
      <c r="G9" s="167">
        <v>-4.4078804653643333E-3</v>
      </c>
      <c r="H9" s="167">
        <v>0.50600637527262671</v>
      </c>
      <c r="I9" s="167">
        <v>-2.1015736626482928E-3</v>
      </c>
      <c r="J9" s="168">
        <v>0.52602119999999997</v>
      </c>
      <c r="K9" s="169">
        <v>0.44767315228305926</v>
      </c>
    </row>
    <row r="10" spans="1:11" s="22" customFormat="1" x14ac:dyDescent="0.2">
      <c r="A10" s="158">
        <v>7</v>
      </c>
      <c r="B10" s="165" t="s">
        <v>122</v>
      </c>
      <c r="C10" s="166">
        <v>45797</v>
      </c>
      <c r="D10" s="166">
        <v>45849</v>
      </c>
      <c r="E10" s="167">
        <v>1.0790790790790705E-2</v>
      </c>
      <c r="F10" s="167">
        <v>9.7799999999998999E-3</v>
      </c>
      <c r="G10" s="167" t="s">
        <v>107</v>
      </c>
      <c r="H10" s="167" t="s">
        <v>107</v>
      </c>
      <c r="I10" s="167" t="s">
        <v>107</v>
      </c>
      <c r="J10" s="168">
        <v>9.7799999999998999E-3</v>
      </c>
      <c r="K10" s="169">
        <v>4.4832161089459754E-2</v>
      </c>
    </row>
    <row r="11" spans="1:11" s="22" customFormat="1" ht="15.75" collapsed="1" thickBot="1" x14ac:dyDescent="0.25">
      <c r="A11" s="158"/>
      <c r="B11" s="159" t="s">
        <v>94</v>
      </c>
      <c r="C11" s="160" t="s">
        <v>44</v>
      </c>
      <c r="D11" s="160" t="s">
        <v>44</v>
      </c>
      <c r="E11" s="161">
        <f>AVERAGE(E4:E10)</f>
        <v>3.2657495773378509E-2</v>
      </c>
      <c r="F11" s="161">
        <f>AVERAGE(F4:F10)</f>
        <v>1.7022580167029004E-2</v>
      </c>
      <c r="G11" s="161">
        <f>AVERAGE(G4:G10)</f>
        <v>5.4483266402823326E-2</v>
      </c>
      <c r="H11" s="161">
        <f>AVERAGE(H4:H10)</f>
        <v>0.21171084355522543</v>
      </c>
      <c r="I11" s="161">
        <f>AVERAGE(I4:I10)</f>
        <v>8.3509741406445723E-2</v>
      </c>
      <c r="J11" s="160" t="s">
        <v>44</v>
      </c>
      <c r="K11" s="161">
        <f>AVERAGE(K4:K10)</f>
        <v>0.11387090684440157</v>
      </c>
    </row>
    <row r="12" spans="1:11" s="22" customFormat="1" hidden="1" x14ac:dyDescent="0.2">
      <c r="A12" s="209" t="s">
        <v>83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spans="1:11" s="22" customFormat="1" ht="15" hidden="1" thickBot="1" x14ac:dyDescent="0.25">
      <c r="A13" s="208" t="s">
        <v>84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spans="1:11" s="22" customFormat="1" ht="15.75" hidden="1" customHeight="1" x14ac:dyDescent="0.2">
      <c r="C14" s="64"/>
      <c r="D14" s="64"/>
    </row>
    <row r="15" spans="1:11" ht="15" thickBot="1" x14ac:dyDescent="0.25">
      <c r="A15" s="207"/>
      <c r="B15" s="207"/>
      <c r="C15" s="207"/>
      <c r="D15" s="207"/>
      <c r="E15" s="207"/>
      <c r="F15" s="207"/>
      <c r="G15" s="207"/>
      <c r="H15" s="207"/>
      <c r="I15" s="162"/>
      <c r="J15" s="162"/>
      <c r="K15" s="162"/>
    </row>
    <row r="16" spans="1:11" x14ac:dyDescent="0.2">
      <c r="B16" s="29"/>
      <c r="C16" s="105"/>
      <c r="E16" s="105"/>
    </row>
    <row r="17" spans="5:6" x14ac:dyDescent="0.2">
      <c r="E17" s="105"/>
      <c r="F17" s="105"/>
    </row>
  </sheetData>
  <mergeCells count="6">
    <mergeCell ref="A15:H15"/>
    <mergeCell ref="A13:K13"/>
    <mergeCell ref="A1:J1"/>
    <mergeCell ref="A2:A3"/>
    <mergeCell ref="E2:K2"/>
    <mergeCell ref="A12:K12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E746-BBC5-4E3F-9C6B-FCB867397BFB}">
  <sheetPr>
    <tabColor indexed="43"/>
  </sheetPr>
  <dimension ref="A1:H121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200" t="s">
        <v>104</v>
      </c>
      <c r="B1" s="200"/>
      <c r="C1" s="200"/>
      <c r="D1" s="200"/>
      <c r="E1" s="200"/>
      <c r="F1" s="200"/>
      <c r="G1" s="200"/>
    </row>
    <row r="2" spans="1:8" s="29" customFormat="1" ht="15.75" customHeight="1" thickBot="1" x14ac:dyDescent="0.25">
      <c r="A2" s="213" t="s">
        <v>35</v>
      </c>
      <c r="B2" s="87"/>
      <c r="C2" s="201" t="s">
        <v>23</v>
      </c>
      <c r="D2" s="210"/>
      <c r="E2" s="211" t="s">
        <v>60</v>
      </c>
      <c r="F2" s="212"/>
      <c r="G2" s="88"/>
    </row>
    <row r="3" spans="1:8" s="29" customFormat="1" ht="45.75" thickBot="1" x14ac:dyDescent="0.25">
      <c r="A3" s="196"/>
      <c r="B3" s="35" t="s">
        <v>22</v>
      </c>
      <c r="C3" s="35" t="s">
        <v>46</v>
      </c>
      <c r="D3" s="35" t="s">
        <v>25</v>
      </c>
      <c r="E3" s="35" t="s">
        <v>26</v>
      </c>
      <c r="F3" s="35" t="s">
        <v>25</v>
      </c>
      <c r="G3" s="36" t="s">
        <v>88</v>
      </c>
    </row>
    <row r="4" spans="1:8" s="29" customFormat="1" x14ac:dyDescent="0.2">
      <c r="A4" s="21">
        <v>1</v>
      </c>
      <c r="B4" s="37" t="s">
        <v>122</v>
      </c>
      <c r="C4" s="38">
        <v>2977166.1847200003</v>
      </c>
      <c r="D4" s="97">
        <v>295.00026780605259</v>
      </c>
      <c r="E4" s="39">
        <v>294822911</v>
      </c>
      <c r="F4" s="97">
        <v>291.90387227722772</v>
      </c>
      <c r="G4" s="40">
        <v>2949156.4755750396</v>
      </c>
    </row>
    <row r="5" spans="1:8" s="29" customFormat="1" x14ac:dyDescent="0.2">
      <c r="A5" s="21">
        <v>2</v>
      </c>
      <c r="B5" s="37" t="s">
        <v>126</v>
      </c>
      <c r="C5" s="38">
        <v>115914.84571000004</v>
      </c>
      <c r="D5" s="97">
        <v>0.14898186292607651</v>
      </c>
      <c r="E5" s="39">
        <v>18840</v>
      </c>
      <c r="F5" s="97">
        <v>0.14763386175389653</v>
      </c>
      <c r="G5" s="40">
        <v>114879.41396845966</v>
      </c>
    </row>
    <row r="6" spans="1:8" s="29" customFormat="1" x14ac:dyDescent="0.2">
      <c r="A6" s="21">
        <v>3</v>
      </c>
      <c r="B6" s="37" t="s">
        <v>128</v>
      </c>
      <c r="C6" s="38">
        <v>1659.0667499999997</v>
      </c>
      <c r="D6" s="97">
        <v>6.97400617099386E-2</v>
      </c>
      <c r="E6" s="39">
        <v>1326</v>
      </c>
      <c r="F6" s="97">
        <v>6.1577040958484257E-2</v>
      </c>
      <c r="G6" s="40">
        <v>1470.2349079221276</v>
      </c>
    </row>
    <row r="7" spans="1:8" s="29" customFormat="1" x14ac:dyDescent="0.2">
      <c r="A7" s="21">
        <v>4</v>
      </c>
      <c r="B7" s="37" t="s">
        <v>111</v>
      </c>
      <c r="C7" s="38">
        <v>851.13038999999969</v>
      </c>
      <c r="D7" s="97">
        <v>0.12524788310271207</v>
      </c>
      <c r="E7" s="39">
        <v>0</v>
      </c>
      <c r="F7" s="97">
        <v>0</v>
      </c>
      <c r="G7" s="40">
        <v>0</v>
      </c>
    </row>
    <row r="8" spans="1:8" s="29" customFormat="1" x14ac:dyDescent="0.2">
      <c r="A8" s="21">
        <v>5</v>
      </c>
      <c r="B8" s="37" t="s">
        <v>74</v>
      </c>
      <c r="C8" s="38">
        <v>74.644060000000053</v>
      </c>
      <c r="D8" s="97">
        <v>1.8384366093840681E-2</v>
      </c>
      <c r="E8" s="39">
        <v>0</v>
      </c>
      <c r="F8" s="97">
        <v>0</v>
      </c>
      <c r="G8" s="40">
        <v>0</v>
      </c>
    </row>
    <row r="9" spans="1:8" s="29" customFormat="1" x14ac:dyDescent="0.2">
      <c r="A9" s="21">
        <v>6</v>
      </c>
      <c r="B9" s="37" t="s">
        <v>138</v>
      </c>
      <c r="C9" s="38" t="s">
        <v>107</v>
      </c>
      <c r="D9" s="97" t="s">
        <v>107</v>
      </c>
      <c r="E9" s="39" t="s">
        <v>107</v>
      </c>
      <c r="F9" s="97" t="s">
        <v>107</v>
      </c>
      <c r="G9" s="40" t="s">
        <v>107</v>
      </c>
    </row>
    <row r="10" spans="1:8" s="29" customFormat="1" x14ac:dyDescent="0.2">
      <c r="A10" s="21">
        <v>7</v>
      </c>
      <c r="B10" s="37" t="s">
        <v>131</v>
      </c>
      <c r="C10" s="38" t="s">
        <v>107</v>
      </c>
      <c r="D10" s="97" t="s">
        <v>107</v>
      </c>
      <c r="E10" s="39" t="s">
        <v>107</v>
      </c>
      <c r="F10" s="97" t="s">
        <v>107</v>
      </c>
      <c r="G10" s="40" t="s">
        <v>107</v>
      </c>
    </row>
    <row r="11" spans="1:8" s="29" customFormat="1" ht="15.75" thickBot="1" x14ac:dyDescent="0.25">
      <c r="A11" s="112"/>
      <c r="B11" s="89" t="s">
        <v>43</v>
      </c>
      <c r="C11" s="90">
        <v>3095665.8716300004</v>
      </c>
      <c r="D11" s="94">
        <v>3.7624291825994849</v>
      </c>
      <c r="E11" s="91">
        <v>294843077</v>
      </c>
      <c r="F11" s="94">
        <v>197.44581881836433</v>
      </c>
      <c r="G11" s="113">
        <v>3065506.1244514217</v>
      </c>
    </row>
    <row r="12" spans="1:8" s="29" customFormat="1" ht="15" customHeight="1" thickBot="1" x14ac:dyDescent="0.25">
      <c r="A12" s="191"/>
      <c r="B12" s="191"/>
      <c r="C12" s="191"/>
      <c r="D12" s="191"/>
      <c r="E12" s="191"/>
      <c r="F12" s="191"/>
      <c r="G12" s="191"/>
      <c r="H12" s="7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4:4" s="29" customFormat="1" x14ac:dyDescent="0.2">
      <c r="D17" s="6"/>
    </row>
    <row r="18" spans="4:4" s="29" customFormat="1" x14ac:dyDescent="0.2">
      <c r="D18" s="6"/>
    </row>
    <row r="19" spans="4:4" s="29" customFormat="1" x14ac:dyDescent="0.2">
      <c r="D19" s="6"/>
    </row>
    <row r="20" spans="4:4" s="29" customFormat="1" x14ac:dyDescent="0.2">
      <c r="D20" s="6"/>
    </row>
    <row r="21" spans="4:4" s="29" customFormat="1" x14ac:dyDescent="0.2">
      <c r="D21" s="6"/>
    </row>
    <row r="22" spans="4:4" s="29" customFormat="1" x14ac:dyDescent="0.2">
      <c r="D22" s="6"/>
    </row>
    <row r="23" spans="4:4" s="29" customFormat="1" x14ac:dyDescent="0.2">
      <c r="D23" s="6"/>
    </row>
    <row r="24" spans="4:4" s="29" customFormat="1" x14ac:dyDescent="0.2">
      <c r="D24" s="6"/>
    </row>
    <row r="25" spans="4:4" s="29" customFormat="1" x14ac:dyDescent="0.2">
      <c r="D25" s="6"/>
    </row>
    <row r="26" spans="4:4" s="29" customFormat="1" x14ac:dyDescent="0.2">
      <c r="D26" s="6"/>
    </row>
    <row r="27" spans="4:4" s="29" customFormat="1" x14ac:dyDescent="0.2">
      <c r="D27" s="6"/>
    </row>
    <row r="28" spans="4:4" s="29" customFormat="1" x14ac:dyDescent="0.2">
      <c r="D28" s="6"/>
    </row>
    <row r="29" spans="4:4" s="29" customFormat="1" x14ac:dyDescent="0.2">
      <c r="D29" s="6"/>
    </row>
    <row r="30" spans="4:4" s="29" customFormat="1" x14ac:dyDescent="0.2">
      <c r="D30" s="6"/>
    </row>
    <row r="31" spans="4:4" s="29" customFormat="1" x14ac:dyDescent="0.2">
      <c r="D31" s="6"/>
    </row>
    <row r="32" spans="4:4" s="29" customFormat="1" x14ac:dyDescent="0.2">
      <c r="D32" s="6"/>
    </row>
    <row r="33" spans="2:6" s="29" customFormat="1" x14ac:dyDescent="0.2">
      <c r="D33" s="6"/>
    </row>
    <row r="34" spans="2:6" s="29" customFormat="1" x14ac:dyDescent="0.2">
      <c r="D34" s="6"/>
    </row>
    <row r="35" spans="2:6" s="29" customFormat="1" x14ac:dyDescent="0.2">
      <c r="D35" s="6"/>
    </row>
    <row r="36" spans="2:6" s="29" customFormat="1" ht="15" thickBot="1" x14ac:dyDescent="0.25">
      <c r="B36" s="78"/>
      <c r="C36" s="78"/>
      <c r="D36" s="79"/>
      <c r="E36" s="78"/>
    </row>
    <row r="37" spans="2:6" s="29" customFormat="1" x14ac:dyDescent="0.2"/>
    <row r="38" spans="2:6" s="29" customFormat="1" x14ac:dyDescent="0.2"/>
    <row r="39" spans="2:6" s="29" customFormat="1" x14ac:dyDescent="0.2"/>
    <row r="40" spans="2:6" s="29" customFormat="1" x14ac:dyDescent="0.2"/>
    <row r="41" spans="2:6" s="29" customFormat="1" x14ac:dyDescent="0.2"/>
    <row r="42" spans="2:6" s="29" customFormat="1" ht="30.75" thickBot="1" x14ac:dyDescent="0.25">
      <c r="B42" s="47" t="s">
        <v>22</v>
      </c>
      <c r="C42" s="35" t="s">
        <v>49</v>
      </c>
      <c r="D42" s="35" t="s">
        <v>50</v>
      </c>
      <c r="E42" s="36" t="s">
        <v>47</v>
      </c>
    </row>
    <row r="43" spans="2:6" s="29" customFormat="1" x14ac:dyDescent="0.2">
      <c r="B43" s="125" t="str">
        <f t="shared" ref="B43:D47" si="0">B4</f>
        <v>ІНЖУР REIT</v>
      </c>
      <c r="C43" s="126">
        <f t="shared" si="0"/>
        <v>2977166.1847200003</v>
      </c>
      <c r="D43" s="152">
        <f t="shared" si="0"/>
        <v>295.00026780605259</v>
      </c>
      <c r="E43" s="127">
        <f>G4</f>
        <v>2949156.4755750396</v>
      </c>
    </row>
    <row r="44" spans="2:6" x14ac:dyDescent="0.2">
      <c r="B44" s="37" t="str">
        <f t="shared" si="0"/>
        <v>ІНЖУР ЕНЕРДЖІ</v>
      </c>
      <c r="C44" s="38">
        <f t="shared" si="0"/>
        <v>115914.84571000004</v>
      </c>
      <c r="D44" s="173">
        <f t="shared" si="0"/>
        <v>0.14898186292607651</v>
      </c>
      <c r="E44" s="40">
        <f>G5</f>
        <v>114879.41396845966</v>
      </c>
      <c r="F44" s="19"/>
    </row>
    <row r="45" spans="2:6" x14ac:dyDescent="0.2">
      <c r="B45" s="37" t="str">
        <f t="shared" si="0"/>
        <v>ЗЕМЕЛЬНИЙ ІНВЕСТИЦІЙНИЙ ФОНД ҐРУНТОВНО</v>
      </c>
      <c r="C45" s="38">
        <f t="shared" si="0"/>
        <v>1659.0667499999997</v>
      </c>
      <c r="D45" s="173">
        <f t="shared" si="0"/>
        <v>6.97400617099386E-2</v>
      </c>
      <c r="E45" s="40">
        <f>G6</f>
        <v>1470.2349079221276</v>
      </c>
      <c r="F45" s="19"/>
    </row>
    <row r="46" spans="2:6" x14ac:dyDescent="0.2">
      <c r="B46" s="37" t="str">
        <f t="shared" si="0"/>
        <v>КІНТО-Голд</v>
      </c>
      <c r="C46" s="38">
        <f t="shared" si="0"/>
        <v>851.13038999999969</v>
      </c>
      <c r="D46" s="173">
        <f t="shared" si="0"/>
        <v>0.12524788310271207</v>
      </c>
      <c r="E46" s="40">
        <f>G7</f>
        <v>0</v>
      </c>
      <c r="F46" s="19"/>
    </row>
    <row r="47" spans="2:6" x14ac:dyDescent="0.2">
      <c r="B47" s="37" t="str">
        <f t="shared" si="0"/>
        <v>Індекс Української Біржі</v>
      </c>
      <c r="C47" s="38">
        <f t="shared" si="0"/>
        <v>74.644060000000053</v>
      </c>
      <c r="D47" s="173">
        <f t="shared" si="0"/>
        <v>1.8384366093840681E-2</v>
      </c>
      <c r="E47" s="40">
        <f>G8</f>
        <v>0</v>
      </c>
      <c r="F47" s="19"/>
    </row>
    <row r="48" spans="2:6" x14ac:dyDescent="0.2">
      <c r="B48" s="29"/>
      <c r="C48" s="29"/>
      <c r="D48" s="6"/>
      <c r="F48" s="19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  <row r="121" spans="2:4" x14ac:dyDescent="0.2">
      <c r="B121" s="29"/>
      <c r="C121" s="29"/>
      <c r="D121" s="6"/>
    </row>
  </sheetData>
  <mergeCells count="5">
    <mergeCell ref="A1:G1"/>
    <mergeCell ref="A12:G12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28EA-F8E6-48EC-8800-22787CB393D0}">
  <sheetPr>
    <tabColor indexed="43"/>
  </sheetPr>
  <dimension ref="A1:D17"/>
  <sheetViews>
    <sheetView zoomScale="85" workbookViewId="0">
      <selection activeCell="A2" sqref="A2:B6"/>
    </sheetView>
  </sheetViews>
  <sheetFormatPr defaultRowHeight="12.75" x14ac:dyDescent="0.2"/>
  <cols>
    <col min="1" max="1" width="53.8554687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22</v>
      </c>
      <c r="B1" s="67" t="s">
        <v>77</v>
      </c>
      <c r="C1" s="10"/>
      <c r="D1" s="10"/>
    </row>
    <row r="2" spans="1:4" ht="14.25" x14ac:dyDescent="0.2">
      <c r="A2" s="27" t="s">
        <v>126</v>
      </c>
      <c r="B2" s="137">
        <v>1.1751507318449317E-3</v>
      </c>
      <c r="C2" s="10"/>
      <c r="D2" s="10"/>
    </row>
    <row r="3" spans="1:4" ht="14.25" x14ac:dyDescent="0.2">
      <c r="A3" s="27" t="s">
        <v>128</v>
      </c>
      <c r="B3" s="138">
        <v>7.6895593744616964E-3</v>
      </c>
      <c r="C3" s="10"/>
      <c r="D3" s="10"/>
    </row>
    <row r="4" spans="1:4" ht="14.25" x14ac:dyDescent="0.2">
      <c r="A4" s="27" t="s">
        <v>122</v>
      </c>
      <c r="B4" s="138">
        <v>1.0790790790790705E-2</v>
      </c>
      <c r="C4" s="10"/>
      <c r="D4" s="10"/>
    </row>
    <row r="5" spans="1:4" ht="14.25" x14ac:dyDescent="0.2">
      <c r="A5" s="27" t="s">
        <v>74</v>
      </c>
      <c r="B5" s="138">
        <v>1.8383251316714588E-2</v>
      </c>
      <c r="C5" s="10"/>
      <c r="D5" s="10"/>
    </row>
    <row r="6" spans="1:4" ht="14.25" x14ac:dyDescent="0.2">
      <c r="A6" s="27" t="s">
        <v>111</v>
      </c>
      <c r="B6" s="138">
        <v>0.12524872665308062</v>
      </c>
      <c r="C6" s="10"/>
      <c r="D6" s="10"/>
    </row>
    <row r="7" spans="1:4" ht="14.25" x14ac:dyDescent="0.2">
      <c r="A7" s="27" t="s">
        <v>27</v>
      </c>
      <c r="B7" s="138">
        <v>3.2657495773378509E-2</v>
      </c>
      <c r="C7" s="10"/>
      <c r="D7" s="10"/>
    </row>
    <row r="8" spans="1:4" ht="14.25" x14ac:dyDescent="0.2">
      <c r="A8" s="27" t="s">
        <v>1</v>
      </c>
      <c r="B8" s="138">
        <v>0</v>
      </c>
      <c r="C8" s="10"/>
      <c r="D8" s="10"/>
    </row>
    <row r="9" spans="1:4" ht="14.25" x14ac:dyDescent="0.2">
      <c r="A9" s="27" t="s">
        <v>112</v>
      </c>
      <c r="B9" s="138">
        <v>1.1723781669873645E-2</v>
      </c>
      <c r="C9" s="10"/>
      <c r="D9" s="10"/>
    </row>
    <row r="10" spans="1:4" ht="14.25" x14ac:dyDescent="0.2">
      <c r="A10" s="27" t="s">
        <v>28</v>
      </c>
      <c r="B10" s="138">
        <v>6.9276302526164457E-3</v>
      </c>
      <c r="C10" s="10"/>
      <c r="D10" s="10"/>
    </row>
    <row r="11" spans="1:4" ht="14.25" x14ac:dyDescent="0.2">
      <c r="A11" s="27" t="s">
        <v>29</v>
      </c>
      <c r="B11" s="138">
        <v>2.4973654547719715E-3</v>
      </c>
      <c r="C11" s="10"/>
      <c r="D11" s="10"/>
    </row>
    <row r="12" spans="1:4" ht="14.25" x14ac:dyDescent="0.2">
      <c r="A12" s="27" t="s">
        <v>30</v>
      </c>
      <c r="B12" s="138">
        <v>1.1484931506849316E-2</v>
      </c>
      <c r="C12" s="10"/>
      <c r="D12" s="10"/>
    </row>
    <row r="13" spans="1:4" ht="15" thickBot="1" x14ac:dyDescent="0.25">
      <c r="A13" s="75" t="s">
        <v>95</v>
      </c>
      <c r="B13" s="139">
        <v>0.12607680728542148</v>
      </c>
      <c r="C13" s="10"/>
      <c r="D13" s="10"/>
    </row>
    <row r="14" spans="1:4" x14ac:dyDescent="0.2">
      <c r="C14" s="10"/>
      <c r="D14" s="10"/>
    </row>
    <row r="15" spans="1:4" x14ac:dyDescent="0.2">
      <c r="A15" s="10"/>
      <c r="B15" s="10"/>
      <c r="C15" s="10"/>
      <c r="D15" s="10"/>
    </row>
    <row r="16" spans="1:4" x14ac:dyDescent="0.2">
      <c r="B16" s="10"/>
      <c r="C16" s="10"/>
      <c r="D16" s="10"/>
    </row>
    <row r="17" spans="3:3" x14ac:dyDescent="0.2">
      <c r="C17" s="10"/>
    </row>
  </sheetData>
  <autoFilter ref="A1:B1" xr:uid="{0295EC9B-9004-4B2E-8A89-EE455A20B6D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4024-85B1-4262-8973-1C34FC2E7024}">
  <sheetPr>
    <tabColor indexed="42"/>
  </sheetPr>
  <dimension ref="A1:I32"/>
  <sheetViews>
    <sheetView zoomScale="80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8" t="s">
        <v>96</v>
      </c>
      <c r="B1" s="188"/>
      <c r="C1" s="188"/>
      <c r="D1" s="188"/>
      <c r="E1" s="188"/>
      <c r="F1" s="188"/>
      <c r="G1" s="188"/>
      <c r="H1" s="188"/>
      <c r="I1" s="13"/>
    </row>
    <row r="2" spans="1:9" ht="30.75" thickBot="1" x14ac:dyDescent="0.25">
      <c r="A2" s="15" t="s">
        <v>35</v>
      </c>
      <c r="B2" s="16" t="s">
        <v>78</v>
      </c>
      <c r="C2" s="17" t="s">
        <v>36</v>
      </c>
      <c r="D2" s="17" t="s">
        <v>37</v>
      </c>
      <c r="E2" s="17" t="s">
        <v>38</v>
      </c>
      <c r="F2" s="17" t="s">
        <v>13</v>
      </c>
      <c r="G2" s="17" t="s">
        <v>14</v>
      </c>
      <c r="H2" s="18" t="s">
        <v>15</v>
      </c>
      <c r="I2" s="19"/>
    </row>
    <row r="3" spans="1:9" x14ac:dyDescent="0.2">
      <c r="A3" s="21">
        <v>1</v>
      </c>
      <c r="B3" s="80" t="s">
        <v>18</v>
      </c>
      <c r="C3" s="81">
        <v>93007635.629999995</v>
      </c>
      <c r="D3" s="82">
        <v>11081</v>
      </c>
      <c r="E3" s="81">
        <v>8393.43</v>
      </c>
      <c r="F3" s="82">
        <v>1000</v>
      </c>
      <c r="G3" s="80" t="s">
        <v>19</v>
      </c>
      <c r="H3" s="83" t="s">
        <v>42</v>
      </c>
      <c r="I3" s="19"/>
    </row>
    <row r="4" spans="1:9" x14ac:dyDescent="0.2">
      <c r="A4" s="21">
        <v>2</v>
      </c>
      <c r="B4" s="80" t="s">
        <v>66</v>
      </c>
      <c r="C4" s="81">
        <v>34926517.68</v>
      </c>
      <c r="D4" s="82">
        <v>44389</v>
      </c>
      <c r="E4" s="81">
        <v>786.82820000000004</v>
      </c>
      <c r="F4" s="82">
        <v>100</v>
      </c>
      <c r="G4" s="80" t="s">
        <v>86</v>
      </c>
      <c r="H4" s="83" t="s">
        <v>67</v>
      </c>
      <c r="I4" s="19"/>
    </row>
    <row r="5" spans="1:9" ht="14.25" customHeight="1" x14ac:dyDescent="0.2">
      <c r="A5" s="21">
        <v>3</v>
      </c>
      <c r="B5" s="80" t="s">
        <v>71</v>
      </c>
      <c r="C5" s="81">
        <v>20898361.129999999</v>
      </c>
      <c r="D5" s="82">
        <v>2107</v>
      </c>
      <c r="E5" s="81">
        <v>9918.5386999999992</v>
      </c>
      <c r="F5" s="82">
        <v>1000</v>
      </c>
      <c r="G5" s="80" t="s">
        <v>17</v>
      </c>
      <c r="H5" s="83" t="s">
        <v>40</v>
      </c>
      <c r="I5" s="19"/>
    </row>
    <row r="6" spans="1:9" x14ac:dyDescent="0.2">
      <c r="A6" s="21">
        <v>4</v>
      </c>
      <c r="B6" s="80" t="s">
        <v>93</v>
      </c>
      <c r="C6" s="81">
        <v>12480312.01</v>
      </c>
      <c r="D6" s="82">
        <v>13316</v>
      </c>
      <c r="E6" s="81">
        <v>937.24180000000001</v>
      </c>
      <c r="F6" s="82">
        <v>100</v>
      </c>
      <c r="G6" s="80" t="s">
        <v>86</v>
      </c>
      <c r="H6" s="83" t="s">
        <v>67</v>
      </c>
      <c r="I6" s="19"/>
    </row>
    <row r="7" spans="1:9" ht="14.25" customHeight="1" x14ac:dyDescent="0.2">
      <c r="A7" s="21">
        <v>5</v>
      </c>
      <c r="B7" s="80" t="s">
        <v>52</v>
      </c>
      <c r="C7" s="81">
        <v>11264425.4</v>
      </c>
      <c r="D7" s="82">
        <v>5695568</v>
      </c>
      <c r="E7" s="81">
        <v>1.98</v>
      </c>
      <c r="F7" s="82">
        <v>1</v>
      </c>
      <c r="G7" s="80" t="s">
        <v>19</v>
      </c>
      <c r="H7" s="83" t="s">
        <v>42</v>
      </c>
      <c r="I7" s="19"/>
    </row>
    <row r="8" spans="1:9" x14ac:dyDescent="0.2">
      <c r="A8" s="21">
        <v>6</v>
      </c>
      <c r="B8" s="80" t="s">
        <v>70</v>
      </c>
      <c r="C8" s="81">
        <v>9862769.5600000005</v>
      </c>
      <c r="D8" s="82">
        <v>8326</v>
      </c>
      <c r="E8" s="81">
        <v>1184.5748000000001</v>
      </c>
      <c r="F8" s="82">
        <v>1000</v>
      </c>
      <c r="G8" s="80" t="s">
        <v>17</v>
      </c>
      <c r="H8" s="83" t="s">
        <v>40</v>
      </c>
      <c r="I8" s="19"/>
    </row>
    <row r="9" spans="1:9" x14ac:dyDescent="0.2">
      <c r="A9" s="21">
        <v>7</v>
      </c>
      <c r="B9" s="80" t="s">
        <v>56</v>
      </c>
      <c r="C9" s="81">
        <v>6909922.75</v>
      </c>
      <c r="D9" s="82">
        <v>1254</v>
      </c>
      <c r="E9" s="81">
        <v>5510.31</v>
      </c>
      <c r="F9" s="82">
        <v>1000</v>
      </c>
      <c r="G9" s="80" t="s">
        <v>39</v>
      </c>
      <c r="H9" s="83" t="s">
        <v>55</v>
      </c>
      <c r="I9" s="19"/>
    </row>
    <row r="10" spans="1:9" x14ac:dyDescent="0.2">
      <c r="A10" s="21">
        <v>8</v>
      </c>
      <c r="B10" s="80" t="s">
        <v>54</v>
      </c>
      <c r="C10" s="81">
        <v>5191399.2</v>
      </c>
      <c r="D10" s="82">
        <v>643</v>
      </c>
      <c r="E10" s="81">
        <v>8073.72</v>
      </c>
      <c r="F10" s="82">
        <v>1000</v>
      </c>
      <c r="G10" s="80" t="s">
        <v>16</v>
      </c>
      <c r="H10" s="83" t="s">
        <v>55</v>
      </c>
      <c r="I10" s="19"/>
    </row>
    <row r="11" spans="1:9" x14ac:dyDescent="0.2">
      <c r="A11" s="21">
        <v>9</v>
      </c>
      <c r="B11" s="80" t="s">
        <v>63</v>
      </c>
      <c r="C11" s="81">
        <v>3670513.08</v>
      </c>
      <c r="D11" s="82">
        <v>1747</v>
      </c>
      <c r="E11" s="81">
        <v>2101.0378000000001</v>
      </c>
      <c r="F11" s="82">
        <v>1000</v>
      </c>
      <c r="G11" s="80" t="s">
        <v>64</v>
      </c>
      <c r="H11" s="83" t="s">
        <v>65</v>
      </c>
      <c r="I11" s="19"/>
    </row>
    <row r="12" spans="1:9" x14ac:dyDescent="0.2">
      <c r="A12" s="21">
        <v>10</v>
      </c>
      <c r="B12" s="80" t="s">
        <v>68</v>
      </c>
      <c r="C12" s="81">
        <v>3235920.68</v>
      </c>
      <c r="D12" s="82">
        <v>3028</v>
      </c>
      <c r="E12" s="81">
        <v>1068.6659999999999</v>
      </c>
      <c r="F12" s="82">
        <v>1000</v>
      </c>
      <c r="G12" s="80" t="s">
        <v>86</v>
      </c>
      <c r="H12" s="83" t="s">
        <v>67</v>
      </c>
      <c r="I12" s="19"/>
    </row>
    <row r="13" spans="1:9" x14ac:dyDescent="0.2">
      <c r="A13" s="21">
        <v>11</v>
      </c>
      <c r="B13" s="80" t="s">
        <v>72</v>
      </c>
      <c r="C13" s="81">
        <v>2939014.32</v>
      </c>
      <c r="D13" s="82">
        <v>459</v>
      </c>
      <c r="E13" s="81">
        <v>6403.0812999999998</v>
      </c>
      <c r="F13" s="82">
        <v>1000</v>
      </c>
      <c r="G13" s="80" t="s">
        <v>17</v>
      </c>
      <c r="H13" s="83" t="s">
        <v>40</v>
      </c>
      <c r="I13" s="19"/>
    </row>
    <row r="14" spans="1:9" x14ac:dyDescent="0.2">
      <c r="A14" s="21">
        <v>12</v>
      </c>
      <c r="B14" s="80" t="s">
        <v>53</v>
      </c>
      <c r="C14" s="81">
        <v>2837548.95</v>
      </c>
      <c r="D14" s="82">
        <v>2566</v>
      </c>
      <c r="E14" s="81">
        <v>1105.8258000000001</v>
      </c>
      <c r="F14" s="82">
        <v>1000</v>
      </c>
      <c r="G14" s="80" t="s">
        <v>69</v>
      </c>
      <c r="H14" s="83" t="s">
        <v>76</v>
      </c>
      <c r="I14" s="19"/>
    </row>
    <row r="15" spans="1:9" x14ac:dyDescent="0.2">
      <c r="A15" s="21">
        <v>13</v>
      </c>
      <c r="B15" s="80" t="s">
        <v>73</v>
      </c>
      <c r="C15" s="81">
        <v>1703465.51</v>
      </c>
      <c r="D15" s="82">
        <v>529</v>
      </c>
      <c r="E15" s="81">
        <v>3220.1615999999999</v>
      </c>
      <c r="F15" s="82">
        <v>1000</v>
      </c>
      <c r="G15" s="80" t="s">
        <v>17</v>
      </c>
      <c r="H15" s="83" t="s">
        <v>40</v>
      </c>
      <c r="I15" s="19"/>
    </row>
    <row r="16" spans="1:9" x14ac:dyDescent="0.2">
      <c r="A16" s="21">
        <v>14</v>
      </c>
      <c r="B16" s="80" t="s">
        <v>21</v>
      </c>
      <c r="C16" s="81">
        <v>1240404.5900000001</v>
      </c>
      <c r="D16" s="82">
        <v>14120</v>
      </c>
      <c r="E16" s="81">
        <v>87.847399999999993</v>
      </c>
      <c r="F16" s="82">
        <v>100</v>
      </c>
      <c r="G16" s="80" t="s">
        <v>41</v>
      </c>
      <c r="H16" s="83" t="s">
        <v>89</v>
      </c>
      <c r="I16" s="19"/>
    </row>
    <row r="17" spans="1:9" x14ac:dyDescent="0.2">
      <c r="A17" s="21">
        <v>15</v>
      </c>
      <c r="B17" s="80" t="s">
        <v>105</v>
      </c>
      <c r="C17" s="81">
        <v>1026335.4901000001</v>
      </c>
      <c r="D17" s="82">
        <v>953</v>
      </c>
      <c r="E17" s="81">
        <v>1076.9521999999999</v>
      </c>
      <c r="F17" s="82">
        <v>1000</v>
      </c>
      <c r="G17" s="80" t="s">
        <v>20</v>
      </c>
      <c r="H17" s="83" t="s">
        <v>31</v>
      </c>
      <c r="I17" s="19"/>
    </row>
    <row r="18" spans="1:9" ht="15" customHeight="1" thickBot="1" x14ac:dyDescent="0.25">
      <c r="A18" s="189" t="s">
        <v>43</v>
      </c>
      <c r="B18" s="190"/>
      <c r="C18" s="95">
        <f>SUM(C3:C17)</f>
        <v>211194545.98009998</v>
      </c>
      <c r="D18" s="96">
        <f>SUM(D3:D17)</f>
        <v>5800086</v>
      </c>
      <c r="E18" s="56" t="s">
        <v>44</v>
      </c>
      <c r="F18" s="56" t="s">
        <v>44</v>
      </c>
      <c r="G18" s="56" t="s">
        <v>44</v>
      </c>
      <c r="H18" s="56" t="s">
        <v>44</v>
      </c>
    </row>
    <row r="19" spans="1:9" ht="15" customHeight="1" x14ac:dyDescent="0.2">
      <c r="A19" s="192" t="s">
        <v>87</v>
      </c>
      <c r="B19" s="192"/>
      <c r="C19" s="192"/>
      <c r="D19" s="192"/>
      <c r="E19" s="192"/>
      <c r="F19" s="192"/>
      <c r="G19" s="192"/>
      <c r="H19" s="192"/>
    </row>
    <row r="20" spans="1:9" ht="15" customHeight="1" thickBot="1" x14ac:dyDescent="0.25">
      <c r="A20" s="191"/>
      <c r="B20" s="191"/>
      <c r="C20" s="191"/>
      <c r="D20" s="191"/>
      <c r="E20" s="191"/>
      <c r="F20" s="191"/>
      <c r="G20" s="191"/>
      <c r="H20" s="191"/>
    </row>
    <row r="22" spans="1:9" x14ac:dyDescent="0.2">
      <c r="B22" s="20" t="s">
        <v>48</v>
      </c>
      <c r="C22" s="23">
        <f>C18-SUM(C3:C12)</f>
        <v>9746768.8600999713</v>
      </c>
      <c r="D22" s="124">
        <f>C22/$C$18</f>
        <v>4.615066556225543E-2</v>
      </c>
    </row>
    <row r="23" spans="1:9" x14ac:dyDescent="0.2">
      <c r="B23" s="80" t="str">
        <f t="shared" ref="B23:C29" si="0">B3</f>
        <v>ОТП Класичний</v>
      </c>
      <c r="C23" s="81">
        <f t="shared" si="0"/>
        <v>93007635.629999995</v>
      </c>
      <c r="D23" s="124">
        <f>C23/$C$18</f>
        <v>0.44038843521443843</v>
      </c>
      <c r="H23" s="19"/>
    </row>
    <row r="24" spans="1:9" x14ac:dyDescent="0.2">
      <c r="B24" s="80" t="str">
        <f t="shared" si="0"/>
        <v>КІНТО-Класичний</v>
      </c>
      <c r="C24" s="81">
        <f t="shared" si="0"/>
        <v>34926517.68</v>
      </c>
      <c r="D24" s="124">
        <f t="shared" ref="D24:D32" si="1">C24/$C$18</f>
        <v>0.16537603998206937</v>
      </c>
      <c r="H24" s="19"/>
    </row>
    <row r="25" spans="1:9" x14ac:dyDescent="0.2">
      <c r="B25" s="80" t="str">
        <f t="shared" si="0"/>
        <v>УНIВЕР.УА/Михайло Грушевський: Фонд Державних Паперiв</v>
      </c>
      <c r="C25" s="81">
        <f t="shared" si="0"/>
        <v>20898361.129999999</v>
      </c>
      <c r="D25" s="124">
        <f t="shared" si="1"/>
        <v>9.8953128893627632E-2</v>
      </c>
      <c r="H25" s="19"/>
    </row>
    <row r="26" spans="1:9" x14ac:dyDescent="0.2">
      <c r="B26" s="80" t="str">
        <f t="shared" si="0"/>
        <v>КІНТО-Казначейський</v>
      </c>
      <c r="C26" s="81">
        <f t="shared" si="0"/>
        <v>12480312.01</v>
      </c>
      <c r="D26" s="124">
        <f t="shared" si="1"/>
        <v>5.9093912449689728E-2</v>
      </c>
      <c r="H26" s="19"/>
    </row>
    <row r="27" spans="1:9" x14ac:dyDescent="0.2">
      <c r="B27" s="80" t="str">
        <f t="shared" si="0"/>
        <v>ОТП Фонд Акцій</v>
      </c>
      <c r="C27" s="81">
        <f t="shared" si="0"/>
        <v>11264425.4</v>
      </c>
      <c r="D27" s="124">
        <f t="shared" si="1"/>
        <v>5.3336724903215081E-2</v>
      </c>
      <c r="H27" s="19"/>
    </row>
    <row r="28" spans="1:9" x14ac:dyDescent="0.2">
      <c r="B28" s="80" t="str">
        <f t="shared" si="0"/>
        <v>УНІВЕР.УА/Ярослав Мудрий: Фонд Акцiй</v>
      </c>
      <c r="C28" s="81">
        <f t="shared" si="0"/>
        <v>9862769.5600000005</v>
      </c>
      <c r="D28" s="124">
        <f t="shared" si="1"/>
        <v>4.6699925484483533E-2</v>
      </c>
      <c r="H28" s="19"/>
    </row>
    <row r="29" spans="1:9" x14ac:dyDescent="0.2">
      <c r="B29" s="80" t="str">
        <f t="shared" si="0"/>
        <v>Альтус-Депозит</v>
      </c>
      <c r="C29" s="81">
        <f t="shared" si="0"/>
        <v>6909922.75</v>
      </c>
      <c r="D29" s="124">
        <f t="shared" si="1"/>
        <v>3.2718282178797811E-2</v>
      </c>
      <c r="H29" s="19"/>
    </row>
    <row r="30" spans="1:9" x14ac:dyDescent="0.2">
      <c r="B30" s="80" t="str">
        <f t="shared" ref="B30:C32" si="2">B11</f>
        <v>ВСІ</v>
      </c>
      <c r="C30" s="81">
        <f t="shared" si="2"/>
        <v>3670513.08</v>
      </c>
      <c r="D30" s="124">
        <f t="shared" si="1"/>
        <v>1.7379772109957128E-2</v>
      </c>
      <c r="H30" s="19"/>
    </row>
    <row r="31" spans="1:9" x14ac:dyDescent="0.2">
      <c r="B31" s="80" t="str">
        <f t="shared" si="2"/>
        <v>КІНТО-Еквіті</v>
      </c>
      <c r="C31" s="81">
        <f t="shared" si="2"/>
        <v>3235920.68</v>
      </c>
      <c r="D31" s="124">
        <f t="shared" si="1"/>
        <v>1.5321989803206888E-2</v>
      </c>
    </row>
    <row r="32" spans="1:9" x14ac:dyDescent="0.2">
      <c r="B32" s="80" t="str">
        <f t="shared" si="2"/>
        <v>УНIВЕР.УА/Тарас Шевченко: Фонд Заощаджень</v>
      </c>
      <c r="C32" s="81">
        <f t="shared" si="2"/>
        <v>2939014.32</v>
      </c>
      <c r="D32" s="124">
        <f t="shared" si="1"/>
        <v>1.3916146869990343E-2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85A1-1052-4D00-8815-37B04FB428CC}">
  <sheetPr>
    <tabColor indexed="42"/>
    <pageSetUpPr fitToPage="1"/>
  </sheetPr>
  <dimension ref="A1:L60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94" t="s">
        <v>97</v>
      </c>
      <c r="B1" s="194"/>
      <c r="C1" s="194"/>
      <c r="D1" s="194"/>
      <c r="E1" s="194"/>
      <c r="F1" s="194"/>
      <c r="G1" s="194"/>
      <c r="H1" s="194"/>
      <c r="I1" s="194"/>
      <c r="J1" s="98"/>
    </row>
    <row r="2" spans="1:11" s="20" customFormat="1" ht="15.75" customHeight="1" thickBot="1" x14ac:dyDescent="0.25">
      <c r="A2" s="195" t="s">
        <v>35</v>
      </c>
      <c r="B2" s="99"/>
      <c r="C2" s="100"/>
      <c r="D2" s="101"/>
      <c r="E2" s="197" t="s">
        <v>61</v>
      </c>
      <c r="F2" s="197"/>
      <c r="G2" s="197"/>
      <c r="H2" s="197"/>
      <c r="I2" s="197"/>
      <c r="J2" s="197"/>
      <c r="K2" s="197"/>
    </row>
    <row r="3" spans="1:11" s="22" customFormat="1" ht="60.75" thickBot="1" x14ac:dyDescent="0.25">
      <c r="A3" s="196"/>
      <c r="B3" s="102" t="s">
        <v>22</v>
      </c>
      <c r="C3" s="26" t="s">
        <v>11</v>
      </c>
      <c r="D3" s="26" t="s">
        <v>12</v>
      </c>
      <c r="E3" s="17" t="s">
        <v>81</v>
      </c>
      <c r="F3" s="17" t="s">
        <v>90</v>
      </c>
      <c r="G3" s="17" t="s">
        <v>91</v>
      </c>
      <c r="H3" s="17" t="s">
        <v>79</v>
      </c>
      <c r="I3" s="17" t="s">
        <v>92</v>
      </c>
      <c r="J3" s="17" t="s">
        <v>45</v>
      </c>
      <c r="K3" s="18" t="s">
        <v>82</v>
      </c>
    </row>
    <row r="4" spans="1:11" s="20" customFormat="1" collapsed="1" x14ac:dyDescent="0.2">
      <c r="A4" s="21">
        <v>1</v>
      </c>
      <c r="B4" s="144" t="s">
        <v>66</v>
      </c>
      <c r="C4" s="145">
        <v>38118</v>
      </c>
      <c r="D4" s="145">
        <v>38182</v>
      </c>
      <c r="E4" s="146">
        <v>7.5589826016255746E-3</v>
      </c>
      <c r="F4" s="146">
        <v>1.2811972686953332E-2</v>
      </c>
      <c r="G4" s="146">
        <v>4.9313569746481711E-2</v>
      </c>
      <c r="H4" s="146">
        <v>0.33913137602749699</v>
      </c>
      <c r="I4" s="146">
        <v>0.28529820528670258</v>
      </c>
      <c r="J4" s="147">
        <v>6.8682820000012414</v>
      </c>
      <c r="K4" s="117">
        <v>0.1020567158895711</v>
      </c>
    </row>
    <row r="5" spans="1:11" s="20" customFormat="1" collapsed="1" x14ac:dyDescent="0.2">
      <c r="A5" s="21">
        <v>2</v>
      </c>
      <c r="B5" s="144" t="s">
        <v>54</v>
      </c>
      <c r="C5" s="145">
        <v>38828</v>
      </c>
      <c r="D5" s="145">
        <v>39028</v>
      </c>
      <c r="E5" s="146">
        <v>1.8891926067823528E-2</v>
      </c>
      <c r="F5" s="146">
        <v>2.5562465703433457E-2</v>
      </c>
      <c r="G5" s="146">
        <v>5.7572502685074856E-2</v>
      </c>
      <c r="H5" s="146">
        <v>0.10385995231128997</v>
      </c>
      <c r="I5" s="146">
        <v>7.7091990901428487E-2</v>
      </c>
      <c r="J5" s="147">
        <v>7.073719999999561</v>
      </c>
      <c r="K5" s="118">
        <v>0.11678347534431932</v>
      </c>
    </row>
    <row r="6" spans="1:11" s="20" customFormat="1" collapsed="1" x14ac:dyDescent="0.2">
      <c r="A6" s="21">
        <v>3</v>
      </c>
      <c r="B6" s="144" t="s">
        <v>73</v>
      </c>
      <c r="C6" s="145">
        <v>38919</v>
      </c>
      <c r="D6" s="145">
        <v>39092</v>
      </c>
      <c r="E6" s="146">
        <v>8.2708502926300831E-3</v>
      </c>
      <c r="F6" s="146">
        <v>1.4549868389532872E-2</v>
      </c>
      <c r="G6" s="146">
        <v>4.1856709022197736E-2</v>
      </c>
      <c r="H6" s="146">
        <v>7.084666981827592E-2</v>
      </c>
      <c r="I6" s="146">
        <v>6.1050891806145202E-2</v>
      </c>
      <c r="J6" s="147">
        <v>2.2201616000004418</v>
      </c>
      <c r="K6" s="118">
        <v>6.4411568226182103E-2</v>
      </c>
    </row>
    <row r="7" spans="1:11" s="20" customFormat="1" collapsed="1" x14ac:dyDescent="0.2">
      <c r="A7" s="21">
        <v>4</v>
      </c>
      <c r="B7" s="144" t="s">
        <v>70</v>
      </c>
      <c r="C7" s="145">
        <v>38919</v>
      </c>
      <c r="D7" s="145">
        <v>39092</v>
      </c>
      <c r="E7" s="146">
        <v>7.765472008609775E-3</v>
      </c>
      <c r="F7" s="146">
        <v>-6.9234276710006259E-4</v>
      </c>
      <c r="G7" s="146">
        <v>2.4636785086982416E-2</v>
      </c>
      <c r="H7" s="146">
        <v>6.0906897175152519E-3</v>
      </c>
      <c r="I7" s="146">
        <v>-9.6215730852935444E-3</v>
      </c>
      <c r="J7" s="147">
        <v>0.1845747999997458</v>
      </c>
      <c r="K7" s="118">
        <v>9.0824009409185003E-3</v>
      </c>
    </row>
    <row r="8" spans="1:11" s="20" customFormat="1" collapsed="1" x14ac:dyDescent="0.2">
      <c r="A8" s="21">
        <v>5</v>
      </c>
      <c r="B8" s="144" t="s">
        <v>18</v>
      </c>
      <c r="C8" s="145">
        <v>39413</v>
      </c>
      <c r="D8" s="145">
        <v>39589</v>
      </c>
      <c r="E8" s="146">
        <v>9.891447946553944E-3</v>
      </c>
      <c r="F8" s="146">
        <v>2.3776300542958317E-2</v>
      </c>
      <c r="G8" s="146">
        <v>6.8385653077839503E-2</v>
      </c>
      <c r="H8" s="146">
        <v>0.14114195361480952</v>
      </c>
      <c r="I8" s="146">
        <v>0.10132945291882289</v>
      </c>
      <c r="J8" s="147">
        <v>7.3934300000014446</v>
      </c>
      <c r="K8" s="118">
        <v>0.13027392938759941</v>
      </c>
    </row>
    <row r="9" spans="1:11" s="20" customFormat="1" collapsed="1" x14ac:dyDescent="0.2">
      <c r="A9" s="21">
        <v>6</v>
      </c>
      <c r="B9" s="144" t="s">
        <v>105</v>
      </c>
      <c r="C9" s="145">
        <v>39429</v>
      </c>
      <c r="D9" s="145">
        <v>39618</v>
      </c>
      <c r="E9" s="146">
        <v>3.3090171486500619E-3</v>
      </c>
      <c r="F9" s="146">
        <v>3.3895014154510239E-3</v>
      </c>
      <c r="G9" s="146">
        <v>1.8754427095891479E-2</v>
      </c>
      <c r="H9" s="146">
        <v>-1.3336309030382076E-2</v>
      </c>
      <c r="I9" s="146">
        <v>-2.2277892213439898E-2</v>
      </c>
      <c r="J9" s="147">
        <v>7.6952200000047988E-2</v>
      </c>
      <c r="K9" s="118">
        <v>4.2961603801221493E-3</v>
      </c>
    </row>
    <row r="10" spans="1:11" s="20" customFormat="1" x14ac:dyDescent="0.2">
      <c r="A10" s="21">
        <v>7</v>
      </c>
      <c r="B10" s="144" t="s">
        <v>21</v>
      </c>
      <c r="C10" s="145">
        <v>39560</v>
      </c>
      <c r="D10" s="145">
        <v>39770</v>
      </c>
      <c r="E10" s="146">
        <v>3.8372055818955975E-3</v>
      </c>
      <c r="F10" s="146">
        <v>2.3940042077662316E-2</v>
      </c>
      <c r="G10" s="146">
        <v>2.7599195208683813E-2</v>
      </c>
      <c r="H10" s="146">
        <v>9.4632094292127711E-2</v>
      </c>
      <c r="I10" s="146">
        <v>0.10489033780327839</v>
      </c>
      <c r="J10" s="147">
        <v>-0.12152599999989822</v>
      </c>
      <c r="K10" s="118">
        <v>-7.6479861928495652E-3</v>
      </c>
    </row>
    <row r="11" spans="1:11" s="20" customFormat="1" collapsed="1" x14ac:dyDescent="0.2">
      <c r="A11" s="21">
        <v>8</v>
      </c>
      <c r="B11" s="144" t="s">
        <v>68</v>
      </c>
      <c r="C11" s="145">
        <v>39884</v>
      </c>
      <c r="D11" s="145">
        <v>40001</v>
      </c>
      <c r="E11" s="146">
        <v>7.4550462970541798E-3</v>
      </c>
      <c r="F11" s="146">
        <v>-5.5374843510402894E-4</v>
      </c>
      <c r="G11" s="146">
        <v>1.5743913754326266E-2</v>
      </c>
      <c r="H11" s="146">
        <v>1.3996233053113798</v>
      </c>
      <c r="I11" s="146">
        <v>1.3197527139176359</v>
      </c>
      <c r="J11" s="147">
        <v>6.8666000000091154E-2</v>
      </c>
      <c r="K11" s="118">
        <v>4.0967592751097737E-3</v>
      </c>
    </row>
    <row r="12" spans="1:11" s="20" customFormat="1" collapsed="1" x14ac:dyDescent="0.2">
      <c r="A12" s="21">
        <v>9</v>
      </c>
      <c r="B12" s="144" t="s">
        <v>52</v>
      </c>
      <c r="C12" s="145">
        <v>40253</v>
      </c>
      <c r="D12" s="145">
        <v>40366</v>
      </c>
      <c r="E12" s="146">
        <v>3.6649214659719487E-2</v>
      </c>
      <c r="F12" s="146">
        <v>5.0761421319514E-3</v>
      </c>
      <c r="G12" s="146">
        <v>3.1249999999976463E-2</v>
      </c>
      <c r="H12" s="146">
        <v>0.17857142857139308</v>
      </c>
      <c r="I12" s="146">
        <v>0.10614525139667763</v>
      </c>
      <c r="J12" s="147">
        <v>0.98000000000001664</v>
      </c>
      <c r="K12" s="118">
        <v>4.5830544785893101E-2</v>
      </c>
    </row>
    <row r="13" spans="1:11" s="20" customFormat="1" collapsed="1" x14ac:dyDescent="0.2">
      <c r="A13" s="21">
        <v>10</v>
      </c>
      <c r="B13" s="144" t="s">
        <v>53</v>
      </c>
      <c r="C13" s="145">
        <v>40114</v>
      </c>
      <c r="D13" s="145">
        <v>40401</v>
      </c>
      <c r="E13" s="146">
        <v>-1.4049357511389804E-3</v>
      </c>
      <c r="F13" s="146">
        <v>-5.3600496244782803E-2</v>
      </c>
      <c r="G13" s="146">
        <v>3.7116422183734787E-2</v>
      </c>
      <c r="H13" s="146">
        <v>0.10252319177904767</v>
      </c>
      <c r="I13" s="146">
        <v>1.7426589066281917E-2</v>
      </c>
      <c r="J13" s="147">
        <v>0.10582579999999275</v>
      </c>
      <c r="K13" s="118">
        <v>6.6627602216893234E-3</v>
      </c>
    </row>
    <row r="14" spans="1:11" s="20" customFormat="1" x14ac:dyDescent="0.2">
      <c r="A14" s="21">
        <v>11</v>
      </c>
      <c r="B14" s="144" t="s">
        <v>56</v>
      </c>
      <c r="C14" s="145">
        <v>40226</v>
      </c>
      <c r="D14" s="145">
        <v>40430</v>
      </c>
      <c r="E14" s="146">
        <v>1.7420734274209426E-2</v>
      </c>
      <c r="F14" s="146">
        <v>2.1218276369467715E-2</v>
      </c>
      <c r="G14" s="146">
        <v>4.8763822538512747E-2</v>
      </c>
      <c r="H14" s="146">
        <v>8.8938117804125749E-2</v>
      </c>
      <c r="I14" s="146">
        <v>6.2234576778380735E-2</v>
      </c>
      <c r="J14" s="147">
        <v>4.510310000000155</v>
      </c>
      <c r="K14" s="118">
        <v>0.11992035109565458</v>
      </c>
    </row>
    <row r="15" spans="1:11" s="20" customFormat="1" x14ac:dyDescent="0.2">
      <c r="A15" s="21">
        <v>12</v>
      </c>
      <c r="B15" s="144" t="s">
        <v>72</v>
      </c>
      <c r="C15" s="145">
        <v>40427</v>
      </c>
      <c r="D15" s="145">
        <v>40543</v>
      </c>
      <c r="E15" s="146">
        <v>1.7998050136442068E-2</v>
      </c>
      <c r="F15" s="146">
        <v>2.5723022225218717E-2</v>
      </c>
      <c r="G15" s="146">
        <v>7.9010678573205428E-2</v>
      </c>
      <c r="H15" s="146">
        <v>0.15636019922662792</v>
      </c>
      <c r="I15" s="146">
        <v>0.12790671415716259</v>
      </c>
      <c r="J15" s="147">
        <v>5.4030812999994469</v>
      </c>
      <c r="K15" s="118">
        <v>0.13406372463402239</v>
      </c>
    </row>
    <row r="16" spans="1:11" s="20" customFormat="1" collapsed="1" x14ac:dyDescent="0.2">
      <c r="A16" s="21">
        <v>13</v>
      </c>
      <c r="B16" s="144" t="s">
        <v>63</v>
      </c>
      <c r="C16" s="145">
        <v>40444</v>
      </c>
      <c r="D16" s="145">
        <v>40638</v>
      </c>
      <c r="E16" s="146">
        <v>3.8165364069733254E-3</v>
      </c>
      <c r="F16" s="146">
        <v>2.41347814905013E-3</v>
      </c>
      <c r="G16" s="146">
        <v>2.6512769716148465E-2</v>
      </c>
      <c r="H16" s="146">
        <v>5.4828613265254234E-2</v>
      </c>
      <c r="I16" s="146">
        <v>3.5099539706751948E-2</v>
      </c>
      <c r="J16" s="147">
        <v>1.1010378000000216</v>
      </c>
      <c r="K16" s="118">
        <v>5.2540751003789854E-2</v>
      </c>
    </row>
    <row r="17" spans="1:12" s="20" customFormat="1" x14ac:dyDescent="0.2">
      <c r="A17" s="21">
        <v>14</v>
      </c>
      <c r="B17" s="144" t="s">
        <v>71</v>
      </c>
      <c r="C17" s="145">
        <v>40427</v>
      </c>
      <c r="D17" s="145">
        <v>40708</v>
      </c>
      <c r="E17" s="146">
        <v>1.0519704940290531E-2</v>
      </c>
      <c r="F17" s="146">
        <v>2.1585596627474279E-2</v>
      </c>
      <c r="G17" s="146">
        <v>9.2164559470085061E-2</v>
      </c>
      <c r="H17" s="146">
        <v>0.2893577166003487</v>
      </c>
      <c r="I17" s="146">
        <v>0.16198910812087886</v>
      </c>
      <c r="J17" s="147">
        <v>8.9185386999995195</v>
      </c>
      <c r="K17" s="118">
        <v>0.1739464777777775</v>
      </c>
    </row>
    <row r="18" spans="1:12" s="20" customFormat="1" x14ac:dyDescent="0.2">
      <c r="A18" s="21">
        <v>15</v>
      </c>
      <c r="B18" s="144" t="s">
        <v>93</v>
      </c>
      <c r="C18" s="145">
        <v>41026</v>
      </c>
      <c r="D18" s="145">
        <v>41242</v>
      </c>
      <c r="E18" s="146">
        <v>3.7763632745916542E-2</v>
      </c>
      <c r="F18" s="146">
        <v>4.6943584969471486E-2</v>
      </c>
      <c r="G18" s="146">
        <v>0.10981438554645617</v>
      </c>
      <c r="H18" s="146">
        <v>1.5356846800828494</v>
      </c>
      <c r="I18" s="146">
        <v>1.5158510066310904</v>
      </c>
      <c r="J18" s="147">
        <v>8.3724179999998256</v>
      </c>
      <c r="K18" s="118">
        <v>0.19032835005107129</v>
      </c>
    </row>
    <row r="19" spans="1:12" s="20" customFormat="1" ht="15.75" thickBot="1" x14ac:dyDescent="0.25">
      <c r="A19" s="143"/>
      <c r="B19" s="148" t="s">
        <v>94</v>
      </c>
      <c r="C19" s="149" t="s">
        <v>44</v>
      </c>
      <c r="D19" s="149" t="s">
        <v>44</v>
      </c>
      <c r="E19" s="150">
        <f>AVERAGE(E4:E18)</f>
        <v>1.2649525690483675E-2</v>
      </c>
      <c r="F19" s="150">
        <f>AVERAGE(F4:F18)</f>
        <v>1.147624425610921E-2</v>
      </c>
      <c r="G19" s="150">
        <f>AVERAGE(G4:G18)</f>
        <v>4.8566359580373128E-2</v>
      </c>
      <c r="H19" s="150">
        <f>AVERAGE(H4:H18)</f>
        <v>0.30321691195947731</v>
      </c>
      <c r="I19" s="150">
        <f>AVERAGE(I4:I18)</f>
        <v>0.2629444608795003</v>
      </c>
      <c r="J19" s="149" t="s">
        <v>44</v>
      </c>
      <c r="K19" s="150">
        <f>AVERAGE(K4:K18)</f>
        <v>7.6443065521391393E-2</v>
      </c>
      <c r="L19" s="151"/>
    </row>
    <row r="20" spans="1:12" s="20" customFormat="1" x14ac:dyDescent="0.2">
      <c r="A20" s="198" t="s">
        <v>83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2" s="20" customFormat="1" ht="15" collapsed="1" thickBot="1" x14ac:dyDescent="0.25">
      <c r="A21" s="193"/>
      <c r="B21" s="193"/>
      <c r="C21" s="193"/>
      <c r="D21" s="193"/>
      <c r="E21" s="193"/>
      <c r="F21" s="193"/>
      <c r="G21" s="193"/>
      <c r="H21" s="193"/>
      <c r="I21" s="156"/>
      <c r="J21" s="156"/>
      <c r="K21" s="156"/>
    </row>
    <row r="22" spans="1:12" s="20" customFormat="1" collapsed="1" x14ac:dyDescent="0.2">
      <c r="E22" s="105"/>
      <c r="J22" s="19"/>
    </row>
    <row r="23" spans="1:12" s="20" customFormat="1" collapsed="1" x14ac:dyDescent="0.2">
      <c r="E23" s="106"/>
      <c r="J23" s="19"/>
    </row>
    <row r="24" spans="1:12" s="20" customFormat="1" x14ac:dyDescent="0.2">
      <c r="E24" s="105"/>
      <c r="F24" s="105"/>
      <c r="J24" s="19"/>
    </row>
    <row r="25" spans="1:12" s="20" customFormat="1" collapsed="1" x14ac:dyDescent="0.2">
      <c r="E25" s="106"/>
      <c r="I25" s="106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1320-EE5A-4FD2-91B6-DAB54FCFF8DA}">
  <sheetPr>
    <tabColor indexed="42"/>
  </sheetPr>
  <dimension ref="A1:H67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200" t="s">
        <v>98</v>
      </c>
      <c r="B1" s="200"/>
      <c r="C1" s="200"/>
      <c r="D1" s="200"/>
      <c r="E1" s="200"/>
      <c r="F1" s="200"/>
      <c r="G1" s="200"/>
    </row>
    <row r="2" spans="1:8" ht="15.75" thickBot="1" x14ac:dyDescent="0.25">
      <c r="A2" s="195" t="s">
        <v>35</v>
      </c>
      <c r="B2" s="87"/>
      <c r="C2" s="201" t="s">
        <v>23</v>
      </c>
      <c r="D2" s="202"/>
      <c r="E2" s="201" t="s">
        <v>24</v>
      </c>
      <c r="F2" s="202"/>
      <c r="G2" s="88"/>
    </row>
    <row r="3" spans="1:8" ht="45.75" thickBot="1" x14ac:dyDescent="0.25">
      <c r="A3" s="196"/>
      <c r="B3" s="42" t="s">
        <v>22</v>
      </c>
      <c r="C3" s="35" t="s">
        <v>46</v>
      </c>
      <c r="D3" s="35" t="s">
        <v>25</v>
      </c>
      <c r="E3" s="35" t="s">
        <v>26</v>
      </c>
      <c r="F3" s="35" t="s">
        <v>25</v>
      </c>
      <c r="G3" s="36" t="s">
        <v>88</v>
      </c>
    </row>
    <row r="4" spans="1:8" ht="15" customHeight="1" x14ac:dyDescent="0.2">
      <c r="A4" s="21">
        <v>1</v>
      </c>
      <c r="B4" s="37" t="s">
        <v>71</v>
      </c>
      <c r="C4" s="38">
        <v>2867.6829199999984</v>
      </c>
      <c r="D4" s="93">
        <v>0.15904465082237182</v>
      </c>
      <c r="E4" s="39">
        <v>270</v>
      </c>
      <c r="F4" s="93">
        <v>0.14697876973326074</v>
      </c>
      <c r="G4" s="40">
        <v>2680.8729531583322</v>
      </c>
      <c r="H4" s="53"/>
    </row>
    <row r="5" spans="1:8" ht="14.25" customHeight="1" x14ac:dyDescent="0.2">
      <c r="A5" s="21">
        <v>2</v>
      </c>
      <c r="B5" s="37" t="s">
        <v>72</v>
      </c>
      <c r="C5" s="38">
        <v>246.94745999999992</v>
      </c>
      <c r="D5" s="93">
        <v>9.1731547856133092E-2</v>
      </c>
      <c r="E5" s="39">
        <v>31</v>
      </c>
      <c r="F5" s="93">
        <v>7.2429906542056069E-2</v>
      </c>
      <c r="G5" s="40">
        <v>196.02003077102827</v>
      </c>
      <c r="H5" s="53"/>
    </row>
    <row r="6" spans="1:8" x14ac:dyDescent="0.2">
      <c r="A6" s="21">
        <v>3</v>
      </c>
      <c r="B6" s="37" t="s">
        <v>93</v>
      </c>
      <c r="C6" s="38">
        <v>543.56178999999906</v>
      </c>
      <c r="D6" s="93">
        <v>4.5536832050758876E-2</v>
      </c>
      <c r="E6" s="39">
        <v>99</v>
      </c>
      <c r="F6" s="93">
        <v>7.4903533328289328E-3</v>
      </c>
      <c r="G6" s="40">
        <v>90.029537393676804</v>
      </c>
    </row>
    <row r="7" spans="1:8" x14ac:dyDescent="0.2">
      <c r="A7" s="21">
        <v>4</v>
      </c>
      <c r="B7" s="37" t="s">
        <v>66</v>
      </c>
      <c r="C7" s="38">
        <v>285.45699999999999</v>
      </c>
      <c r="D7" s="93">
        <v>8.2404231971109493E-3</v>
      </c>
      <c r="E7" s="39">
        <v>30</v>
      </c>
      <c r="F7" s="93">
        <v>6.7630018710971847E-4</v>
      </c>
      <c r="G7" s="40">
        <v>23.554992621455455</v>
      </c>
    </row>
    <row r="8" spans="1:8" x14ac:dyDescent="0.2">
      <c r="A8" s="21">
        <v>5</v>
      </c>
      <c r="B8" s="37" t="s">
        <v>56</v>
      </c>
      <c r="C8" s="38">
        <v>118.30275999999978</v>
      </c>
      <c r="D8" s="93">
        <v>1.7418931002351291E-2</v>
      </c>
      <c r="E8" s="39">
        <v>0</v>
      </c>
      <c r="F8" s="93">
        <v>0</v>
      </c>
      <c r="G8" s="40">
        <v>0</v>
      </c>
    </row>
    <row r="9" spans="1:8" x14ac:dyDescent="0.2">
      <c r="A9" s="21">
        <v>6</v>
      </c>
      <c r="B9" s="37" t="s">
        <v>54</v>
      </c>
      <c r="C9" s="38">
        <v>96.255459999999971</v>
      </c>
      <c r="D9" s="93">
        <v>1.8891608345479174E-2</v>
      </c>
      <c r="E9" s="39">
        <v>0</v>
      </c>
      <c r="F9" s="93">
        <v>0</v>
      </c>
      <c r="G9" s="40">
        <v>0</v>
      </c>
    </row>
    <row r="10" spans="1:8" x14ac:dyDescent="0.2">
      <c r="A10" s="21">
        <v>7</v>
      </c>
      <c r="B10" s="37" t="s">
        <v>70</v>
      </c>
      <c r="C10" s="38">
        <v>75.998480000000441</v>
      </c>
      <c r="D10" s="93">
        <v>7.7654294127006852E-3</v>
      </c>
      <c r="E10" s="39">
        <v>0</v>
      </c>
      <c r="F10" s="93">
        <v>0</v>
      </c>
      <c r="G10" s="40">
        <v>0</v>
      </c>
    </row>
    <row r="11" spans="1:8" x14ac:dyDescent="0.2">
      <c r="A11" s="21">
        <v>8</v>
      </c>
      <c r="B11" s="37" t="s">
        <v>68</v>
      </c>
      <c r="C11" s="38">
        <v>23.945340000000314</v>
      </c>
      <c r="D11" s="93">
        <v>7.4550198757130917E-3</v>
      </c>
      <c r="E11" s="39">
        <v>0</v>
      </c>
      <c r="F11" s="93">
        <v>0</v>
      </c>
      <c r="G11" s="40">
        <v>0</v>
      </c>
      <c r="H11" s="53"/>
    </row>
    <row r="12" spans="1:8" x14ac:dyDescent="0.2">
      <c r="A12" s="21">
        <v>9</v>
      </c>
      <c r="B12" s="37" t="s">
        <v>73</v>
      </c>
      <c r="C12" s="38">
        <v>13.973540000000037</v>
      </c>
      <c r="D12" s="93">
        <v>8.2708531606693805E-3</v>
      </c>
      <c r="E12" s="39">
        <v>0</v>
      </c>
      <c r="F12" s="93">
        <v>0</v>
      </c>
      <c r="G12" s="40">
        <v>0</v>
      </c>
      <c r="H12" s="53"/>
    </row>
    <row r="13" spans="1:8" x14ac:dyDescent="0.2">
      <c r="A13" s="21">
        <v>10</v>
      </c>
      <c r="B13" s="37" t="s">
        <v>63</v>
      </c>
      <c r="C13" s="38">
        <v>13.955379999999888</v>
      </c>
      <c r="D13" s="93">
        <v>3.8165348792389871E-3</v>
      </c>
      <c r="E13" s="39">
        <v>0</v>
      </c>
      <c r="F13" s="93">
        <v>0</v>
      </c>
      <c r="G13" s="40">
        <v>0</v>
      </c>
    </row>
    <row r="14" spans="1:8" x14ac:dyDescent="0.2">
      <c r="A14" s="21">
        <v>11</v>
      </c>
      <c r="B14" s="37" t="s">
        <v>21</v>
      </c>
      <c r="C14" s="38">
        <v>4.7406200000001117</v>
      </c>
      <c r="D14" s="93">
        <v>3.8364960985308263E-3</v>
      </c>
      <c r="E14" s="39">
        <v>0</v>
      </c>
      <c r="F14" s="93">
        <v>0</v>
      </c>
      <c r="G14" s="40">
        <v>0</v>
      </c>
    </row>
    <row r="15" spans="1:8" x14ac:dyDescent="0.2">
      <c r="A15" s="21">
        <v>12</v>
      </c>
      <c r="B15" s="37" t="s">
        <v>105</v>
      </c>
      <c r="C15" s="38">
        <v>3.3850100000000092</v>
      </c>
      <c r="D15" s="93">
        <v>3.3090653612764349E-3</v>
      </c>
      <c r="E15" s="39">
        <v>0</v>
      </c>
      <c r="F15" s="93">
        <v>0</v>
      </c>
      <c r="G15" s="40">
        <v>0</v>
      </c>
    </row>
    <row r="16" spans="1:8" x14ac:dyDescent="0.2">
      <c r="A16" s="21">
        <v>13</v>
      </c>
      <c r="B16" s="37" t="s">
        <v>53</v>
      </c>
      <c r="C16" s="38">
        <v>-3.992119999999646</v>
      </c>
      <c r="D16" s="93">
        <v>-1.4049137076169891E-3</v>
      </c>
      <c r="E16" s="39">
        <v>0</v>
      </c>
      <c r="F16" s="93">
        <v>0</v>
      </c>
      <c r="G16" s="40">
        <v>0</v>
      </c>
    </row>
    <row r="17" spans="1:8" x14ac:dyDescent="0.2">
      <c r="A17" s="21">
        <v>14</v>
      </c>
      <c r="B17" s="37" t="s">
        <v>52</v>
      </c>
      <c r="C17" s="38">
        <v>301.89443999999952</v>
      </c>
      <c r="D17" s="93">
        <v>2.7538753696710154E-2</v>
      </c>
      <c r="E17" s="39">
        <v>-29824</v>
      </c>
      <c r="F17" s="93">
        <v>-5.2090756405849589E-3</v>
      </c>
      <c r="G17" s="40">
        <v>-58.784274677240937</v>
      </c>
    </row>
    <row r="18" spans="1:8" x14ac:dyDescent="0.2">
      <c r="A18" s="21">
        <v>15</v>
      </c>
      <c r="B18" s="37" t="s">
        <v>18</v>
      </c>
      <c r="C18" s="38">
        <v>-327.36854000000659</v>
      </c>
      <c r="D18" s="93">
        <v>-3.5074572815547195E-3</v>
      </c>
      <c r="E18" s="39">
        <v>-149</v>
      </c>
      <c r="F18" s="93">
        <v>-1.3268032056990205E-2</v>
      </c>
      <c r="G18" s="40">
        <v>-1239.9790559558969</v>
      </c>
    </row>
    <row r="19" spans="1:8" ht="15.75" thickBot="1" x14ac:dyDescent="0.25">
      <c r="A19" s="86"/>
      <c r="B19" s="89" t="s">
        <v>43</v>
      </c>
      <c r="C19" s="90">
        <v>4264.7395399999905</v>
      </c>
      <c r="D19" s="94">
        <v>2.0609595173204327E-2</v>
      </c>
      <c r="E19" s="91">
        <v>-29543</v>
      </c>
      <c r="F19" s="94">
        <v>-5.0677324406064265E-3</v>
      </c>
      <c r="G19" s="92">
        <v>1691.7141833113551</v>
      </c>
      <c r="H19" s="53"/>
    </row>
    <row r="20" spans="1:8" ht="15" customHeight="1" thickBot="1" x14ac:dyDescent="0.25">
      <c r="A20" s="199"/>
      <c r="B20" s="199"/>
      <c r="C20" s="199"/>
      <c r="D20" s="199"/>
      <c r="E20" s="199"/>
      <c r="F20" s="199"/>
      <c r="G20" s="199"/>
      <c r="H20" s="155"/>
    </row>
    <row r="41" spans="2:5" ht="15" x14ac:dyDescent="0.2">
      <c r="B41" s="60"/>
      <c r="C41" s="61"/>
      <c r="D41" s="62"/>
      <c r="E41" s="63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.75" thickBot="1" x14ac:dyDescent="0.25">
      <c r="B47" s="77"/>
      <c r="C47" s="77"/>
      <c r="D47" s="77"/>
      <c r="E47" s="77"/>
    </row>
    <row r="50" spans="2:6" ht="14.25" customHeight="1" x14ac:dyDescent="0.2"/>
    <row r="51" spans="2:6" x14ac:dyDescent="0.2">
      <c r="F51" s="53"/>
    </row>
    <row r="53" spans="2:6" x14ac:dyDescent="0.2">
      <c r="F53"/>
    </row>
    <row r="54" spans="2:6" x14ac:dyDescent="0.2">
      <c r="F54"/>
    </row>
    <row r="55" spans="2:6" ht="30.75" thickBot="1" x14ac:dyDescent="0.25">
      <c r="B55" s="42" t="s">
        <v>22</v>
      </c>
      <c r="C55" s="35" t="s">
        <v>49</v>
      </c>
      <c r="D55" s="35" t="s">
        <v>50</v>
      </c>
      <c r="E55" s="59" t="s">
        <v>47</v>
      </c>
      <c r="F55"/>
    </row>
    <row r="56" spans="2:6" x14ac:dyDescent="0.2">
      <c r="B56" s="37" t="str">
        <f t="shared" ref="B56:D59" si="0">B4</f>
        <v>УНIВЕР.УА/Михайло Грушевський: Фонд Державних Паперiв</v>
      </c>
      <c r="C56" s="38">
        <f t="shared" si="0"/>
        <v>2867.6829199999984</v>
      </c>
      <c r="D56" s="93">
        <f t="shared" si="0"/>
        <v>0.15904465082237182</v>
      </c>
      <c r="E56" s="40">
        <f>G4</f>
        <v>2680.8729531583322</v>
      </c>
    </row>
    <row r="57" spans="2:6" x14ac:dyDescent="0.2">
      <c r="B57" s="37" t="str">
        <f t="shared" si="0"/>
        <v>УНIВЕР.УА/Тарас Шевченко: Фонд Заощаджень</v>
      </c>
      <c r="C57" s="38">
        <f t="shared" si="0"/>
        <v>246.94745999999992</v>
      </c>
      <c r="D57" s="93">
        <f t="shared" si="0"/>
        <v>9.1731547856133092E-2</v>
      </c>
      <c r="E57" s="40">
        <f>G5</f>
        <v>196.02003077102827</v>
      </c>
    </row>
    <row r="58" spans="2:6" x14ac:dyDescent="0.2">
      <c r="B58" s="37" t="str">
        <f t="shared" si="0"/>
        <v>КІНТО-Казначейський</v>
      </c>
      <c r="C58" s="38">
        <f t="shared" si="0"/>
        <v>543.56178999999906</v>
      </c>
      <c r="D58" s="93">
        <f t="shared" si="0"/>
        <v>4.5536832050758876E-2</v>
      </c>
      <c r="E58" s="40">
        <f>G6</f>
        <v>90.029537393676804</v>
      </c>
    </row>
    <row r="59" spans="2:6" x14ac:dyDescent="0.2">
      <c r="B59" s="37" t="str">
        <f t="shared" si="0"/>
        <v>КІНТО-Класичний</v>
      </c>
      <c r="C59" s="38">
        <f t="shared" si="0"/>
        <v>285.45699999999999</v>
      </c>
      <c r="D59" s="93">
        <f t="shared" si="0"/>
        <v>8.2404231971109493E-3</v>
      </c>
      <c r="E59" s="40">
        <f>G7</f>
        <v>23.554992621455455</v>
      </c>
    </row>
    <row r="60" spans="2:6" x14ac:dyDescent="0.2">
      <c r="B60" s="120" t="str">
        <f>B9</f>
        <v>Альтус-Збалансований</v>
      </c>
      <c r="C60" s="121">
        <f>C9</f>
        <v>96.255459999999971</v>
      </c>
      <c r="D60" s="122">
        <f>D9</f>
        <v>1.8891608345479174E-2</v>
      </c>
      <c r="E60" s="123">
        <f>G9</f>
        <v>0</v>
      </c>
    </row>
    <row r="61" spans="2:6" x14ac:dyDescent="0.2">
      <c r="B61" s="119" t="str">
        <f>B14</f>
        <v>Надбання</v>
      </c>
      <c r="C61" s="38">
        <f t="shared" ref="C61:D64" si="1">C14</f>
        <v>4.7406200000001117</v>
      </c>
      <c r="D61" s="93">
        <f t="shared" si="1"/>
        <v>3.8364960985308263E-3</v>
      </c>
      <c r="E61" s="40">
        <f>G14</f>
        <v>0</v>
      </c>
    </row>
    <row r="62" spans="2:6" x14ac:dyDescent="0.2">
      <c r="B62" s="119" t="str">
        <f>B15</f>
        <v>ТАСК Ресурс</v>
      </c>
      <c r="C62" s="38">
        <f t="shared" si="1"/>
        <v>3.3850100000000092</v>
      </c>
      <c r="D62" s="93">
        <f t="shared" si="1"/>
        <v>3.3090653612764349E-3</v>
      </c>
      <c r="E62" s="40">
        <f>G15</f>
        <v>0</v>
      </c>
    </row>
    <row r="63" spans="2:6" x14ac:dyDescent="0.2">
      <c r="B63" s="119" t="str">
        <f>B16</f>
        <v>Софіївський</v>
      </c>
      <c r="C63" s="38">
        <f t="shared" si="1"/>
        <v>-3.992119999999646</v>
      </c>
      <c r="D63" s="93">
        <f t="shared" si="1"/>
        <v>-1.4049137076169891E-3</v>
      </c>
      <c r="E63" s="40">
        <f>G16</f>
        <v>0</v>
      </c>
    </row>
    <row r="64" spans="2:6" x14ac:dyDescent="0.2">
      <c r="B64" s="119" t="str">
        <f>B17</f>
        <v>ОТП Фонд Акцій</v>
      </c>
      <c r="C64" s="38">
        <f t="shared" si="1"/>
        <v>301.89443999999952</v>
      </c>
      <c r="D64" s="93">
        <f t="shared" si="1"/>
        <v>2.7538753696710154E-2</v>
      </c>
      <c r="E64" s="40">
        <f>G17</f>
        <v>-58.784274677240937</v>
      </c>
    </row>
    <row r="65" spans="2:5" x14ac:dyDescent="0.2">
      <c r="B65" s="119" t="str">
        <f>B18</f>
        <v>ОТП Класичний</v>
      </c>
      <c r="C65" s="38">
        <f>C18</f>
        <v>-327.36854000000659</v>
      </c>
      <c r="D65" s="93">
        <f>D18</f>
        <v>-3.5074572815547195E-3</v>
      </c>
      <c r="E65" s="40">
        <f>G18</f>
        <v>-1239.9790559558969</v>
      </c>
    </row>
    <row r="66" spans="2:5" x14ac:dyDescent="0.2">
      <c r="B66" s="130" t="s">
        <v>48</v>
      </c>
      <c r="C66" s="131">
        <f>C19-SUM(C56:C65)</f>
        <v>246.17550000000028</v>
      </c>
      <c r="D66" s="132"/>
      <c r="E66" s="131">
        <f>G19-SUM(E56:E65)</f>
        <v>0</v>
      </c>
    </row>
    <row r="67" spans="2:5" ht="15" x14ac:dyDescent="0.2">
      <c r="B67" s="128" t="s">
        <v>43</v>
      </c>
      <c r="C67" s="129">
        <f>SUM(C56:C66)</f>
        <v>4264.7395399999905</v>
      </c>
      <c r="D67" s="129"/>
      <c r="E67" s="129">
        <f>SUM(E56:E66)</f>
        <v>1691.7141833113551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DD3D-193B-4F20-9A90-03A8A44CD0F5}">
  <sheetPr>
    <tabColor indexed="42"/>
  </sheetPr>
  <dimension ref="A1:C105"/>
  <sheetViews>
    <sheetView zoomScale="80" workbookViewId="0">
      <selection activeCell="A18" sqref="A18:B23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22</v>
      </c>
      <c r="B1" s="67" t="s">
        <v>77</v>
      </c>
      <c r="C1" s="10"/>
    </row>
    <row r="2" spans="1:3" ht="14.25" x14ac:dyDescent="0.2">
      <c r="A2" s="163" t="s">
        <v>53</v>
      </c>
      <c r="B2" s="164">
        <v>-1.4049357511389804E-3</v>
      </c>
      <c r="C2" s="10"/>
    </row>
    <row r="3" spans="1:3" ht="14.25" x14ac:dyDescent="0.2">
      <c r="A3" s="133" t="s">
        <v>105</v>
      </c>
      <c r="B3" s="140">
        <v>3.3090171486500619E-3</v>
      </c>
      <c r="C3" s="10"/>
    </row>
    <row r="4" spans="1:3" ht="14.25" x14ac:dyDescent="0.2">
      <c r="A4" s="134" t="s">
        <v>63</v>
      </c>
      <c r="B4" s="174">
        <v>3.8165364069733254E-3</v>
      </c>
      <c r="C4" s="10"/>
    </row>
    <row r="5" spans="1:3" ht="14.25" x14ac:dyDescent="0.2">
      <c r="A5" s="133" t="s">
        <v>21</v>
      </c>
      <c r="B5" s="141">
        <v>3.8372055818955975E-3</v>
      </c>
      <c r="C5" s="10"/>
    </row>
    <row r="6" spans="1:3" ht="14.25" x14ac:dyDescent="0.2">
      <c r="A6" s="133" t="s">
        <v>68</v>
      </c>
      <c r="B6" s="141">
        <v>7.4550462970541798E-3</v>
      </c>
      <c r="C6" s="10"/>
    </row>
    <row r="7" spans="1:3" ht="14.25" x14ac:dyDescent="0.2">
      <c r="A7" s="133" t="s">
        <v>66</v>
      </c>
      <c r="B7" s="141">
        <v>7.5589826016255746E-3</v>
      </c>
      <c r="C7" s="10"/>
    </row>
    <row r="8" spans="1:3" ht="14.25" x14ac:dyDescent="0.2">
      <c r="A8" s="133" t="s">
        <v>70</v>
      </c>
      <c r="B8" s="141">
        <v>7.765472008609775E-3</v>
      </c>
      <c r="C8" s="10"/>
    </row>
    <row r="9" spans="1:3" ht="14.25" x14ac:dyDescent="0.2">
      <c r="A9" s="133" t="s">
        <v>73</v>
      </c>
      <c r="B9" s="141">
        <v>8.2708502926300831E-3</v>
      </c>
      <c r="C9" s="10"/>
    </row>
    <row r="10" spans="1:3" ht="14.25" x14ac:dyDescent="0.2">
      <c r="A10" s="133" t="s">
        <v>18</v>
      </c>
      <c r="B10" s="141">
        <v>9.891447946553944E-3</v>
      </c>
      <c r="C10" s="10"/>
    </row>
    <row r="11" spans="1:3" ht="14.25" x14ac:dyDescent="0.2">
      <c r="A11" s="133" t="s">
        <v>71</v>
      </c>
      <c r="B11" s="141">
        <v>1.0519704940290531E-2</v>
      </c>
      <c r="C11" s="10"/>
    </row>
    <row r="12" spans="1:3" ht="14.25" x14ac:dyDescent="0.2">
      <c r="A12" s="133" t="s">
        <v>56</v>
      </c>
      <c r="B12" s="141">
        <v>1.7420734274209426E-2</v>
      </c>
      <c r="C12" s="10"/>
    </row>
    <row r="13" spans="1:3" ht="14.25" x14ac:dyDescent="0.2">
      <c r="A13" s="133" t="s">
        <v>72</v>
      </c>
      <c r="B13" s="141">
        <v>1.7998050136442068E-2</v>
      </c>
      <c r="C13" s="10"/>
    </row>
    <row r="14" spans="1:3" ht="14.25" x14ac:dyDescent="0.2">
      <c r="A14" s="133" t="s">
        <v>54</v>
      </c>
      <c r="B14" s="141">
        <v>1.8891926067823528E-2</v>
      </c>
      <c r="C14" s="10"/>
    </row>
    <row r="15" spans="1:3" ht="14.25" x14ac:dyDescent="0.2">
      <c r="A15" s="133" t="s">
        <v>52</v>
      </c>
      <c r="B15" s="141">
        <v>3.6649214659719487E-2</v>
      </c>
      <c r="C15" s="10"/>
    </row>
    <row r="16" spans="1:3" ht="14.25" x14ac:dyDescent="0.2">
      <c r="A16" s="133" t="s">
        <v>93</v>
      </c>
      <c r="B16" s="141">
        <v>3.7763632745916542E-2</v>
      </c>
      <c r="C16" s="10"/>
    </row>
    <row r="17" spans="1:3" ht="14.25" x14ac:dyDescent="0.2">
      <c r="A17" s="135" t="s">
        <v>27</v>
      </c>
      <c r="B17" s="140">
        <v>1.2649525690483675E-2</v>
      </c>
      <c r="C17" s="10"/>
    </row>
    <row r="18" spans="1:3" ht="14.25" x14ac:dyDescent="0.2">
      <c r="A18" s="135" t="s">
        <v>1</v>
      </c>
      <c r="B18" s="140">
        <v>0</v>
      </c>
      <c r="C18" s="10"/>
    </row>
    <row r="19" spans="1:3" ht="14.25" x14ac:dyDescent="0.2">
      <c r="A19" s="135" t="s">
        <v>112</v>
      </c>
      <c r="B19" s="140">
        <v>1.1723781669873645E-2</v>
      </c>
      <c r="C19" s="57"/>
    </row>
    <row r="20" spans="1:3" ht="14.25" x14ac:dyDescent="0.2">
      <c r="A20" s="135" t="s">
        <v>28</v>
      </c>
      <c r="B20" s="140">
        <v>6.9276302526164457E-3</v>
      </c>
      <c r="C20" s="9"/>
    </row>
    <row r="21" spans="1:3" ht="14.25" x14ac:dyDescent="0.2">
      <c r="A21" s="135" t="s">
        <v>29</v>
      </c>
      <c r="B21" s="140">
        <v>2.4973654547719715E-3</v>
      </c>
      <c r="C21" s="73"/>
    </row>
    <row r="22" spans="1:3" ht="14.25" x14ac:dyDescent="0.2">
      <c r="A22" s="135" t="s">
        <v>30</v>
      </c>
      <c r="B22" s="140">
        <v>1.1484931506849316E-2</v>
      </c>
      <c r="C22" s="10"/>
    </row>
    <row r="23" spans="1:3" ht="15" thickBot="1" x14ac:dyDescent="0.25">
      <c r="A23" s="136" t="s">
        <v>95</v>
      </c>
      <c r="B23" s="142">
        <v>0.12607680728542148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B75BB722-2EA4-446F-BE61-468B6A5E098A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7AA2-E2CA-4214-B9C9-3A6F1ED3F046}">
  <sheetPr>
    <tabColor indexed="22"/>
    <pageSetUpPr fitToPage="1"/>
  </sheetPr>
  <dimension ref="A1:M6"/>
  <sheetViews>
    <sheetView zoomScale="85" workbookViewId="0">
      <selection activeCell="A6" sqref="A6:H6"/>
    </sheetView>
  </sheetViews>
  <sheetFormatPr defaultRowHeight="14.25" x14ac:dyDescent="0.2"/>
  <cols>
    <col min="1" max="1" width="4.7109375" style="31" customWidth="1"/>
    <col min="2" max="2" width="35.85546875" style="29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31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8" t="s">
        <v>99</v>
      </c>
      <c r="B1" s="188"/>
      <c r="C1" s="188"/>
      <c r="D1" s="188"/>
      <c r="E1" s="188"/>
      <c r="F1" s="188"/>
      <c r="G1" s="188"/>
      <c r="H1" s="188"/>
      <c r="I1" s="188"/>
      <c r="J1" s="188"/>
      <c r="K1" s="13"/>
      <c r="L1" s="14"/>
      <c r="M1" s="14"/>
    </row>
    <row r="2" spans="1:13" ht="30.75" thickBot="1" x14ac:dyDescent="0.25">
      <c r="A2" s="15" t="s">
        <v>35</v>
      </c>
      <c r="B2" s="15" t="s">
        <v>22</v>
      </c>
      <c r="C2" s="44" t="s">
        <v>32</v>
      </c>
      <c r="D2" s="44" t="s">
        <v>33</v>
      </c>
      <c r="E2" s="44" t="s">
        <v>36</v>
      </c>
      <c r="F2" s="44" t="s">
        <v>37</v>
      </c>
      <c r="G2" s="44" t="s">
        <v>38</v>
      </c>
      <c r="H2" s="44" t="s">
        <v>13</v>
      </c>
      <c r="I2" s="44" t="s">
        <v>14</v>
      </c>
      <c r="J2" s="25" t="s">
        <v>15</v>
      </c>
    </row>
    <row r="3" spans="1:13" x14ac:dyDescent="0.2">
      <c r="A3" s="21">
        <v>1</v>
      </c>
      <c r="B3" s="80" t="s">
        <v>117</v>
      </c>
      <c r="C3" s="107" t="s">
        <v>34</v>
      </c>
      <c r="D3" s="108" t="s">
        <v>118</v>
      </c>
      <c r="E3" s="81">
        <v>238756.95</v>
      </c>
      <c r="F3" s="82">
        <v>5019561</v>
      </c>
      <c r="G3" s="81">
        <v>4.7600000000000003E-2</v>
      </c>
      <c r="H3" s="52">
        <v>0.1</v>
      </c>
      <c r="I3" s="80" t="s">
        <v>119</v>
      </c>
      <c r="J3" s="83" t="s">
        <v>120</v>
      </c>
    </row>
    <row r="4" spans="1:13" x14ac:dyDescent="0.2">
      <c r="A4" s="143">
        <v>2</v>
      </c>
      <c r="B4" s="175" t="s">
        <v>121</v>
      </c>
      <c r="C4" s="176" t="s">
        <v>34</v>
      </c>
      <c r="D4" s="177" t="s">
        <v>118</v>
      </c>
      <c r="E4" s="178">
        <v>229944.5</v>
      </c>
      <c r="F4" s="179">
        <v>3246263</v>
      </c>
      <c r="G4" s="178">
        <v>7.0800000000000002E-2</v>
      </c>
      <c r="H4" s="180">
        <v>0.5</v>
      </c>
      <c r="I4" s="181" t="s">
        <v>119</v>
      </c>
      <c r="J4" s="182" t="s">
        <v>120</v>
      </c>
    </row>
    <row r="5" spans="1:13" ht="15.75" thickBot="1" x14ac:dyDescent="0.25">
      <c r="A5" s="189" t="s">
        <v>43</v>
      </c>
      <c r="B5" s="190"/>
      <c r="C5" s="109" t="s">
        <v>44</v>
      </c>
      <c r="D5" s="109" t="s">
        <v>44</v>
      </c>
      <c r="E5" s="95">
        <f>SUM(E3:E4)</f>
        <v>468701.45</v>
      </c>
      <c r="F5" s="96">
        <f>SUM(F3:F4)</f>
        <v>8265824</v>
      </c>
      <c r="G5" s="109" t="s">
        <v>44</v>
      </c>
      <c r="H5" s="109" t="s">
        <v>44</v>
      </c>
      <c r="I5" s="109" t="s">
        <v>44</v>
      </c>
      <c r="J5" s="109" t="s">
        <v>44</v>
      </c>
    </row>
    <row r="6" spans="1:13" x14ac:dyDescent="0.2">
      <c r="A6" s="192"/>
      <c r="B6" s="192"/>
      <c r="C6" s="192"/>
      <c r="D6" s="192"/>
      <c r="E6" s="192"/>
      <c r="F6" s="192"/>
      <c r="G6" s="192"/>
      <c r="H6" s="192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575D-EC15-41F0-BC4B-F561E176C77E}">
  <sheetPr>
    <tabColor indexed="22"/>
  </sheetPr>
  <dimension ref="A1:K27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customFormat="1" ht="15.75" customHeight="1" thickBot="1" x14ac:dyDescent="0.25">
      <c r="A2" s="195" t="s">
        <v>35</v>
      </c>
      <c r="B2" s="99"/>
      <c r="C2" s="100"/>
      <c r="D2" s="101"/>
      <c r="E2" s="197" t="s">
        <v>61</v>
      </c>
      <c r="F2" s="197"/>
      <c r="G2" s="197"/>
      <c r="H2" s="197"/>
      <c r="I2" s="197"/>
      <c r="J2" s="197"/>
      <c r="K2" s="197"/>
    </row>
    <row r="3" spans="1:11" customFormat="1" ht="45.75" thickBot="1" x14ac:dyDescent="0.25">
      <c r="A3" s="196"/>
      <c r="B3" s="102" t="s">
        <v>22</v>
      </c>
      <c r="C3" s="26" t="s">
        <v>11</v>
      </c>
      <c r="D3" s="26" t="s">
        <v>12</v>
      </c>
      <c r="E3" s="17" t="s">
        <v>81</v>
      </c>
      <c r="F3" s="17" t="s">
        <v>90</v>
      </c>
      <c r="G3" s="17" t="s">
        <v>91</v>
      </c>
      <c r="H3" s="17" t="s">
        <v>79</v>
      </c>
      <c r="I3" s="17" t="s">
        <v>92</v>
      </c>
      <c r="J3" s="17" t="s">
        <v>45</v>
      </c>
      <c r="K3" s="18" t="s">
        <v>82</v>
      </c>
    </row>
    <row r="4" spans="1:11" customFormat="1" collapsed="1" x14ac:dyDescent="0.2">
      <c r="A4" s="21">
        <v>1</v>
      </c>
      <c r="B4" s="27" t="s">
        <v>121</v>
      </c>
      <c r="C4" s="103">
        <v>38173</v>
      </c>
      <c r="D4" s="103">
        <v>38378</v>
      </c>
      <c r="E4" s="97" t="s">
        <v>107</v>
      </c>
      <c r="F4" s="97">
        <v>0</v>
      </c>
      <c r="G4" s="97">
        <v>0</v>
      </c>
      <c r="H4" s="97">
        <v>0</v>
      </c>
      <c r="I4" s="97">
        <v>0</v>
      </c>
      <c r="J4" s="104">
        <v>-0.85840000000000183</v>
      </c>
      <c r="K4" s="154">
        <v>-9.0150509806148249E-2</v>
      </c>
    </row>
    <row r="5" spans="1:11" customFormat="1" x14ac:dyDescent="0.2">
      <c r="A5" s="143">
        <v>2</v>
      </c>
      <c r="B5" s="54" t="s">
        <v>117</v>
      </c>
      <c r="C5" s="183">
        <v>38574</v>
      </c>
      <c r="D5" s="183">
        <v>38782</v>
      </c>
      <c r="E5" s="184" t="s">
        <v>107</v>
      </c>
      <c r="F5" s="184">
        <v>0</v>
      </c>
      <c r="G5" s="184">
        <v>0</v>
      </c>
      <c r="H5" s="184">
        <v>0</v>
      </c>
      <c r="I5" s="184">
        <v>0</v>
      </c>
      <c r="J5" s="185">
        <v>-0.52400000000000568</v>
      </c>
      <c r="K5" s="186">
        <v>-3.7196704237105527E-2</v>
      </c>
    </row>
    <row r="6" spans="1:11" ht="15.75" thickBot="1" x14ac:dyDescent="0.25">
      <c r="A6" s="143"/>
      <c r="B6" s="148" t="s">
        <v>94</v>
      </c>
      <c r="C6" s="149" t="s">
        <v>44</v>
      </c>
      <c r="D6" s="149" t="s">
        <v>44</v>
      </c>
      <c r="E6" s="150" t="s">
        <v>107</v>
      </c>
      <c r="F6" s="150">
        <v>0</v>
      </c>
      <c r="G6" s="150">
        <v>0</v>
      </c>
      <c r="H6" s="150">
        <v>0</v>
      </c>
      <c r="I6" s="150">
        <v>0</v>
      </c>
      <c r="J6" s="149" t="s">
        <v>44</v>
      </c>
      <c r="K6" s="150">
        <f>AVERAGE(K4:K5)</f>
        <v>-6.3673607021626888E-2</v>
      </c>
    </row>
    <row r="7" spans="1:11" x14ac:dyDescent="0.2">
      <c r="A7" s="205" t="s">
        <v>83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ht="15" thickBot="1" x14ac:dyDescent="0.25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x14ac:dyDescent="0.2">
      <c r="B9" s="29"/>
      <c r="C9" s="30"/>
      <c r="D9" s="30"/>
      <c r="E9" s="29"/>
      <c r="F9" s="29"/>
      <c r="G9" s="29"/>
      <c r="H9" s="29"/>
      <c r="I9" s="29"/>
    </row>
    <row r="10" spans="1:11" x14ac:dyDescent="0.2">
      <c r="B10" s="29"/>
      <c r="C10" s="30"/>
      <c r="D10" s="30"/>
      <c r="E10" s="114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6" spans="1:11" x14ac:dyDescent="0.2">
      <c r="B16" s="29"/>
      <c r="C16" s="30"/>
      <c r="D16" s="30"/>
      <c r="E16" s="29"/>
      <c r="F16" s="29"/>
      <c r="G16" s="29"/>
      <c r="H16" s="29"/>
      <c r="I16" s="29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01FA-06A3-45FF-BE9E-FF43DB223429}">
  <sheetPr>
    <tabColor indexed="22"/>
  </sheetPr>
  <dimension ref="A1:K34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200" t="s">
        <v>101</v>
      </c>
      <c r="B1" s="200"/>
      <c r="C1" s="200"/>
      <c r="D1" s="200"/>
      <c r="E1" s="200"/>
      <c r="F1" s="200"/>
      <c r="G1" s="200"/>
    </row>
    <row r="2" spans="1:11" s="31" customFormat="1" ht="15.75" customHeight="1" thickBot="1" x14ac:dyDescent="0.25">
      <c r="A2" s="195" t="s">
        <v>35</v>
      </c>
      <c r="B2" s="87"/>
      <c r="C2" s="201" t="s">
        <v>23</v>
      </c>
      <c r="D2" s="202"/>
      <c r="E2" s="201" t="s">
        <v>24</v>
      </c>
      <c r="F2" s="202"/>
      <c r="G2" s="88"/>
    </row>
    <row r="3" spans="1:11" s="31" customFormat="1" ht="45.75" thickBot="1" x14ac:dyDescent="0.25">
      <c r="A3" s="196"/>
      <c r="B3" s="35" t="s">
        <v>22</v>
      </c>
      <c r="C3" s="35" t="s">
        <v>46</v>
      </c>
      <c r="D3" s="35" t="s">
        <v>25</v>
      </c>
      <c r="E3" s="35" t="s">
        <v>26</v>
      </c>
      <c r="F3" s="35" t="s">
        <v>25</v>
      </c>
      <c r="G3" s="36" t="s">
        <v>88</v>
      </c>
    </row>
    <row r="4" spans="1:11" s="31" customFormat="1" x14ac:dyDescent="0.2">
      <c r="A4" s="21">
        <v>1</v>
      </c>
      <c r="B4" s="37" t="s">
        <v>121</v>
      </c>
      <c r="C4" s="38" t="s">
        <v>107</v>
      </c>
      <c r="D4" s="97" t="s">
        <v>107</v>
      </c>
      <c r="E4" s="39" t="s">
        <v>107</v>
      </c>
      <c r="F4" s="97" t="s">
        <v>107</v>
      </c>
      <c r="G4" s="40" t="s">
        <v>110</v>
      </c>
    </row>
    <row r="5" spans="1:11" s="31" customFormat="1" x14ac:dyDescent="0.2">
      <c r="A5" s="143">
        <v>2</v>
      </c>
      <c r="B5" s="170" t="s">
        <v>117</v>
      </c>
      <c r="C5" s="153" t="s">
        <v>107</v>
      </c>
      <c r="D5" s="171" t="s">
        <v>107</v>
      </c>
      <c r="E5" s="172" t="s">
        <v>107</v>
      </c>
      <c r="F5" s="171" t="s">
        <v>107</v>
      </c>
      <c r="G5" s="187" t="s">
        <v>110</v>
      </c>
    </row>
    <row r="6" spans="1:11" s="31" customFormat="1" ht="15.75" thickBot="1" x14ac:dyDescent="0.25">
      <c r="A6" s="110"/>
      <c r="B6" s="89" t="s">
        <v>43</v>
      </c>
      <c r="C6" s="111" t="s">
        <v>107</v>
      </c>
      <c r="D6" s="94" t="s">
        <v>107</v>
      </c>
      <c r="E6" s="91" t="s">
        <v>107</v>
      </c>
      <c r="F6" s="94" t="s">
        <v>107</v>
      </c>
      <c r="G6" s="92" t="s">
        <v>110</v>
      </c>
    </row>
    <row r="7" spans="1:11" s="31" customFormat="1" ht="15" customHeight="1" thickBot="1" x14ac:dyDescent="0.25">
      <c r="A7" s="203"/>
      <c r="B7" s="203"/>
      <c r="C7" s="203"/>
      <c r="D7" s="203"/>
      <c r="E7" s="203"/>
      <c r="F7" s="203"/>
      <c r="G7" s="203"/>
      <c r="H7" s="7"/>
      <c r="I7" s="7"/>
      <c r="J7" s="7"/>
      <c r="K7" s="7"/>
    </row>
    <row r="8" spans="1:11" s="31" customFormat="1" x14ac:dyDescent="0.2">
      <c r="D8" s="41"/>
    </row>
    <row r="9" spans="1:11" s="31" customFormat="1" x14ac:dyDescent="0.2"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2:9" s="31" customFormat="1" x14ac:dyDescent="0.2">
      <c r="D17" s="41"/>
    </row>
    <row r="18" spans="2:9" s="31" customFormat="1" x14ac:dyDescent="0.2">
      <c r="D18" s="41"/>
    </row>
    <row r="19" spans="2:9" s="31" customFormat="1" x14ac:dyDescent="0.2">
      <c r="D19" s="41"/>
    </row>
    <row r="20" spans="2:9" s="31" customFormat="1" x14ac:dyDescent="0.2">
      <c r="D20" s="41"/>
    </row>
    <row r="21" spans="2:9" s="31" customFormat="1" x14ac:dyDescent="0.2">
      <c r="D21" s="41"/>
    </row>
    <row r="22" spans="2:9" s="31" customFormat="1" x14ac:dyDescent="0.2">
      <c r="D22" s="41"/>
    </row>
    <row r="23" spans="2:9" s="31" customFormat="1" x14ac:dyDescent="0.2">
      <c r="D23" s="41"/>
    </row>
    <row r="24" spans="2:9" s="31" customFormat="1" x14ac:dyDescent="0.2">
      <c r="D24" s="41"/>
    </row>
    <row r="25" spans="2:9" s="31" customFormat="1" x14ac:dyDescent="0.2">
      <c r="D25" s="41"/>
    </row>
    <row r="26" spans="2:9" s="31" customFormat="1" x14ac:dyDescent="0.2">
      <c r="D26" s="41"/>
    </row>
    <row r="27" spans="2:9" s="31" customFormat="1" x14ac:dyDescent="0.2"/>
    <row r="28" spans="2:9" s="31" customFormat="1" x14ac:dyDescent="0.2"/>
    <row r="29" spans="2:9" s="31" customFormat="1" x14ac:dyDescent="0.2">
      <c r="H29" s="22"/>
      <c r="I29" s="22"/>
    </row>
    <row r="32" spans="2:9" ht="30.75" thickBot="1" x14ac:dyDescent="0.25">
      <c r="B32" s="42" t="s">
        <v>22</v>
      </c>
      <c r="C32" s="35" t="s">
        <v>49</v>
      </c>
      <c r="D32" s="35" t="s">
        <v>50</v>
      </c>
      <c r="E32" s="36" t="s">
        <v>47</v>
      </c>
    </row>
    <row r="33" spans="1:5" x14ac:dyDescent="0.2">
      <c r="A33" s="22">
        <v>1</v>
      </c>
      <c r="B33" s="37" t="str">
        <f t="shared" ref="B33:D34" si="0">B4</f>
        <v>Центральний інвестиційний фонд</v>
      </c>
      <c r="C33" s="115" t="str">
        <f t="shared" si="0"/>
        <v>н.д.</v>
      </c>
      <c r="D33" s="97" t="str">
        <f t="shared" si="0"/>
        <v>н.д.</v>
      </c>
      <c r="E33" s="116" t="str">
        <f>G4</f>
        <v>н.д</v>
      </c>
    </row>
    <row r="34" spans="1:5" x14ac:dyDescent="0.2">
      <c r="A34" s="22">
        <v>2</v>
      </c>
      <c r="B34" s="37" t="str">
        <f t="shared" si="0"/>
        <v>Промінвест-Керамет</v>
      </c>
      <c r="C34" s="115" t="str">
        <f t="shared" si="0"/>
        <v>н.д.</v>
      </c>
      <c r="D34" s="97" t="str">
        <f t="shared" si="0"/>
        <v>н.д.</v>
      </c>
      <c r="E34" s="116" t="str">
        <f>G5</f>
        <v>н.д</v>
      </c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63B8-E6CD-4BFA-9B49-93D813C76B74}">
  <sheetPr>
    <tabColor indexed="22"/>
  </sheetPr>
  <dimension ref="A1:D23"/>
  <sheetViews>
    <sheetView zoomScale="85" workbookViewId="0">
      <selection activeCell="A5" sqref="A5:B1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22</v>
      </c>
      <c r="B1" s="67" t="s">
        <v>77</v>
      </c>
      <c r="C1" s="10"/>
      <c r="D1" s="10"/>
    </row>
    <row r="2" spans="1:4" ht="14.25" x14ac:dyDescent="0.2">
      <c r="A2" s="27" t="s">
        <v>121</v>
      </c>
      <c r="B2" s="137" t="s">
        <v>107</v>
      </c>
      <c r="C2" s="10"/>
      <c r="D2" s="10"/>
    </row>
    <row r="3" spans="1:4" ht="14.25" x14ac:dyDescent="0.2">
      <c r="A3" s="27" t="s">
        <v>117</v>
      </c>
      <c r="B3" s="138" t="s">
        <v>107</v>
      </c>
      <c r="C3" s="10"/>
      <c r="D3" s="10"/>
    </row>
    <row r="4" spans="1:4" ht="14.25" x14ac:dyDescent="0.2">
      <c r="A4" s="27" t="s">
        <v>27</v>
      </c>
      <c r="B4" s="138" t="s">
        <v>107</v>
      </c>
      <c r="C4" s="10"/>
      <c r="D4" s="10"/>
    </row>
    <row r="5" spans="1:4" ht="14.25" x14ac:dyDescent="0.2">
      <c r="A5" s="27" t="s">
        <v>1</v>
      </c>
      <c r="B5" s="138">
        <v>0</v>
      </c>
      <c r="C5" s="10"/>
      <c r="D5" s="10"/>
    </row>
    <row r="6" spans="1:4" ht="14.25" x14ac:dyDescent="0.2">
      <c r="A6" s="27" t="s">
        <v>112</v>
      </c>
      <c r="B6" s="138">
        <v>1.1723781669873645E-2</v>
      </c>
      <c r="C6" s="10"/>
      <c r="D6" s="10"/>
    </row>
    <row r="7" spans="1:4" ht="14.25" x14ac:dyDescent="0.2">
      <c r="A7" s="27" t="s">
        <v>28</v>
      </c>
      <c r="B7" s="138">
        <v>6.9276302526164457E-3</v>
      </c>
      <c r="C7" s="10"/>
      <c r="D7" s="10"/>
    </row>
    <row r="8" spans="1:4" ht="14.25" x14ac:dyDescent="0.2">
      <c r="A8" s="27" t="s">
        <v>29</v>
      </c>
      <c r="B8" s="138">
        <v>2.4973654547719715E-3</v>
      </c>
      <c r="C8" s="10"/>
      <c r="D8" s="10"/>
    </row>
    <row r="9" spans="1:4" ht="14.25" x14ac:dyDescent="0.2">
      <c r="A9" s="27" t="s">
        <v>30</v>
      </c>
      <c r="B9" s="138">
        <v>1.1484931506849316E-2</v>
      </c>
      <c r="C9" s="10"/>
      <c r="D9" s="10"/>
    </row>
    <row r="10" spans="1:4" ht="15" thickBot="1" x14ac:dyDescent="0.25">
      <c r="A10" s="75" t="s">
        <v>95</v>
      </c>
      <c r="B10" s="139">
        <v>0.12607680728542148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ht="14.25" x14ac:dyDescent="0.2">
      <c r="A16" s="54"/>
      <c r="B16" s="55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F9851589-AADD-4E3E-A92A-A99E874DF7E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2025-10-14T13:16:53Z</dcterms:modified>
</cp:coreProperties>
</file>