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A1A71BC6-3659-4EDC-B995-A13ABDB91098}" xr6:coauthVersionLast="47" xr6:coauthVersionMax="47" xr10:uidLastSave="{00000000-0000-0000-0000-000000000000}"/>
  <bookViews>
    <workbookView xWindow="-120" yWindow="-120" windowWidth="29040" windowHeight="15840" tabRatio="904" xr2:uid="{55F5E1F6-D538-4299-B2AC-1B8BC9328DD9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ВЧА'!$B$42:$E$42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ВЧА'!$B$33:$E$33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20" l="1"/>
  <c r="D44" i="20"/>
  <c r="C44" i="20"/>
  <c r="B44" i="20"/>
  <c r="E35" i="17"/>
  <c r="D35" i="17"/>
  <c r="C35" i="17"/>
  <c r="B35" i="17"/>
  <c r="J6" i="16"/>
  <c r="G6" i="16"/>
  <c r="F6" i="16"/>
  <c r="F5" i="22"/>
  <c r="E5" i="22"/>
  <c r="J9" i="24"/>
  <c r="J19" i="21"/>
  <c r="E59" i="14"/>
  <c r="E60" i="14"/>
  <c r="E61" i="14"/>
  <c r="E62" i="14"/>
  <c r="D59" i="14"/>
  <c r="D60" i="14"/>
  <c r="D61" i="14"/>
  <c r="D62" i="14"/>
  <c r="C59" i="14"/>
  <c r="C60" i="14"/>
  <c r="C61" i="14"/>
  <c r="C62" i="14"/>
  <c r="B59" i="14"/>
  <c r="B60" i="14"/>
  <c r="B61" i="14"/>
  <c r="B62" i="14"/>
  <c r="E63" i="14"/>
  <c r="D63" i="14"/>
  <c r="C63" i="14"/>
  <c r="B63" i="14"/>
  <c r="C54" i="14"/>
  <c r="C55" i="14"/>
  <c r="C56" i="14"/>
  <c r="C57" i="14"/>
  <c r="C58" i="14"/>
  <c r="C64" i="14"/>
  <c r="E58" i="14"/>
  <c r="E57" i="14"/>
  <c r="E56" i="14"/>
  <c r="E55" i="14"/>
  <c r="E54" i="14"/>
  <c r="D58" i="14"/>
  <c r="D57" i="14"/>
  <c r="D56" i="14"/>
  <c r="D55" i="14"/>
  <c r="D54" i="14"/>
  <c r="B58" i="14"/>
  <c r="B57" i="14"/>
  <c r="B56" i="14"/>
  <c r="B55" i="14"/>
  <c r="B54" i="14"/>
  <c r="C26" i="12"/>
  <c r="D26" i="12" s="1"/>
  <c r="C25" i="12"/>
  <c r="C24" i="12"/>
  <c r="C23" i="12"/>
  <c r="B26" i="12"/>
  <c r="B25" i="12"/>
  <c r="B24" i="12"/>
  <c r="B23" i="12"/>
  <c r="C22" i="12"/>
  <c r="B22" i="12"/>
  <c r="E43" i="20"/>
  <c r="D43" i="20"/>
  <c r="C43" i="20"/>
  <c r="B43" i="20"/>
  <c r="H9" i="24"/>
  <c r="G9" i="24"/>
  <c r="F9" i="24"/>
  <c r="E9" i="24"/>
  <c r="E34" i="17"/>
  <c r="D34" i="17"/>
  <c r="C34" i="17"/>
  <c r="B34" i="17"/>
  <c r="H19" i="21"/>
  <c r="G19" i="21"/>
  <c r="F19" i="21"/>
  <c r="E19" i="21"/>
  <c r="C65" i="14"/>
  <c r="C18" i="12"/>
  <c r="C21" i="12"/>
  <c r="D21" i="12"/>
  <c r="D23" i="12"/>
  <c r="D24" i="12"/>
  <c r="D25" i="12"/>
  <c r="D22" i="12"/>
  <c r="F8" i="23"/>
  <c r="E8" i="23"/>
  <c r="D18" i="12"/>
  <c r="E64" i="14" l="1"/>
  <c r="E65" i="14" s="1"/>
</calcChain>
</file>

<file path=xl/sharedStrings.xml><?xml version="1.0" encoding="utf-8"?>
<sst xmlns="http://schemas.openxmlformats.org/spreadsheetml/2006/main" count="388" uniqueCount="133">
  <si>
    <t>Відкриті ІСІ</t>
  </si>
  <si>
    <t>Інтервальні ІСІ</t>
  </si>
  <si>
    <t>Закриті ІСІ</t>
  </si>
  <si>
    <t>NIKKEI 225 (Японія)</t>
  </si>
  <si>
    <t>DAX (ФРН)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</si>
  <si>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</si>
  <si>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</si>
  <si>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</si>
  <si>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</si>
  <si>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</si>
  <si>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</si>
  <si>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</si>
  <si>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ОТП Класичний</t>
  </si>
  <si>
    <t>ТОВ КУА "ОТП Капітал"</t>
  </si>
  <si>
    <t>ТАСК Ресурс</t>
  </si>
  <si>
    <t>ТОВ КУА "ТАСК-Інвест"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</si>
  <si>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</si>
  <si>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</si>
  <si>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</si>
  <si>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</si>
  <si>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</si>
  <si>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</si>
  <si>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</si>
  <si>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</si>
  <si>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</si>
  <si>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</si>
  <si>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</si>
  <si>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</si>
  <si>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</si>
  <si>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</si>
  <si>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</si>
  <si>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</si>
  <si>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</si>
  <si>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</si>
  <si>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</si>
  <si>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</si>
  <si>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</si>
  <si>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http://otpcapital.com.ua/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</si>
  <si>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</si>
  <si>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</si>
  <si>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</si>
  <si>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</si>
  <si>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</si>
  <si>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</si>
  <si>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</si>
  <si>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</si>
  <si>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</si>
  <si>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ОТП Фонд Акцій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</si>
  <si>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</si>
  <si>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</si>
  <si>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</si>
  <si>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</si>
  <si>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</si>
  <si>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</si>
  <si>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</si>
  <si>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</si>
  <si>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</si>
  <si>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</si>
  <si>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</si>
  <si>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</si>
  <si>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</si>
  <si>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</si>
  <si>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</si>
  <si>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</si>
  <si>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</si>
  <si>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</si>
  <si>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</si>
  <si>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</si>
  <si>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</si>
  <si>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 Української Біржі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</si>
  <si>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</si>
  <si>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</si>
  <si>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</si>
  <si>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</si>
  <si>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</si>
  <si>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</si>
  <si>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Динаміка відкритих фондів. Ренкінг за чистим притоком</t>
  </si>
  <si>
    <t>Динаміка інтервальних фондів. Ренкінг за чистим притоком</t>
  </si>
  <si>
    <t>Динаміка закритих фондів. Ренкінг за чистим притоком</t>
  </si>
  <si>
    <t>Доходність відкритих фондів. Сортування за датою досягнення нормативів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</si>
  <si>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</si>
  <si>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</si>
  <si>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</si>
  <si>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Доходність інтервальних фондів. Сортування за датою досягнення нормативів</t>
  </si>
  <si>
    <t>Доходність закритих фондів. Сортування за датою досягнення нормативів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</si>
  <si>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</si>
  <si>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</si>
  <si>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</si>
  <si>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</si>
  <si>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</si>
  <si>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Відкриті фонди. Ренкінг за ВЧА</t>
  </si>
  <si>
    <t>Інтервальні фонди. Ренкінг за ВЧА</t>
  </si>
  <si>
    <t>Закриті фонди. Ренкінг за ВЧА</t>
  </si>
  <si>
    <t>6 місяців</t>
  </si>
  <si>
    <t>КІНТО-Казначейський</t>
  </si>
  <si>
    <t>Середнє значення</t>
  </si>
  <si>
    <t>лютий</t>
  </si>
  <si>
    <t>березень</t>
  </si>
  <si>
    <t>3 місяці (з початку року)</t>
  </si>
  <si>
    <t>"Золотий" депозит (за офіційним курсом золота)</t>
  </si>
  <si>
    <t>н.д.</t>
  </si>
  <si>
    <t>КІНТО-Голд</t>
  </si>
  <si>
    <t>DJI (США)</t>
  </si>
  <si>
    <t>S&amp;P 500 (США)</t>
  </si>
  <si>
    <t>FTSE 100  (Великобританія)</t>
  </si>
  <si>
    <t>CAC 40 (Франція)</t>
  </si>
  <si>
    <t>HANG SENG (Гонг-Конг)</t>
  </si>
  <si>
    <t>SSE COMPOSITE (Китай)</t>
  </si>
  <si>
    <t>WIG20 (Польща)</t>
  </si>
  <si>
    <t>Промінвест-Керамет</t>
  </si>
  <si>
    <t>диверс.</t>
  </si>
  <si>
    <t>ЗАТ КУА "ІНЕКО-ІНВЕСТ"</t>
  </si>
  <si>
    <t>http://www.ineko-invest.com/</t>
  </si>
  <si>
    <t>Центральний інвестиційний фонд</t>
  </si>
  <si>
    <t>ПАТ "КНІФЗТ "ІНЕКО РІАЛ ІСТЕЙТ"</t>
  </si>
  <si>
    <t>корпоративний</t>
  </si>
  <si>
    <t>закритий строковий недиверсифікований</t>
  </si>
  <si>
    <t>ТОВ "КУА "ІНЕКО-ІНВЕСТ"</t>
  </si>
  <si>
    <t>www.ineko-invest.com</t>
  </si>
  <si>
    <t>Закритий строковий спеціалізований</t>
  </si>
  <si>
    <t>ПрАТ "КIНТО"</t>
  </si>
  <si>
    <t>www.kinto.com</t>
  </si>
  <si>
    <t>ПАТ "КНІФЗТ "ІНЕКО-ПРЯМІ ІНВЕСТИЦІЇ"</t>
  </si>
  <si>
    <t>з початку 2026 року</t>
  </si>
  <si>
    <t>Індекс Перспектива</t>
  </si>
  <si>
    <t>Перспектива</t>
  </si>
  <si>
    <t>ЗЕМЕЛЬНИЙ ІНВЕСТИЦІЙНИЙ ФОНД ҐРУНТОВНО</t>
  </si>
  <si>
    <t>ТОВ "КУА "ІЗІ ЛАЙФ"</t>
  </si>
  <si>
    <t>easylife.com.ua</t>
  </si>
  <si>
    <t>* За наявними даними чистий притік/відтік становив 0,00 тис. грн. , але з урахуванням даних фондів, інформації за якими недостатньо для порівняння з минулим періодом, чистий притік</t>
  </si>
  <si>
    <t>становив +1,19 млн грн.</t>
  </si>
  <si>
    <t>н.д.*</t>
  </si>
  <si>
    <t>ПФТС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</si>
</sst>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23"/>
      </right>
      <top style="medium">
        <color indexed="21"/>
      </top>
      <bottom style="dotted">
        <color indexed="54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54"/>
      </bottom>
      <diagonal/>
    </border>
    <border>
      <left style="dotted">
        <color indexed="23"/>
      </left>
      <right/>
      <top style="medium">
        <color indexed="21"/>
      </top>
      <bottom style="dotted">
        <color indexed="54"/>
      </bottom>
      <diagonal/>
    </border>
    <border>
      <left/>
      <right style="dotted">
        <color indexed="23"/>
      </right>
      <top style="dotted">
        <color indexed="54"/>
      </top>
      <bottom style="dotted">
        <color indexed="54"/>
      </bottom>
      <diagonal/>
    </border>
    <border>
      <left style="dotted">
        <color indexed="23"/>
      </left>
      <right style="dotted">
        <color indexed="23"/>
      </right>
      <top style="dotted">
        <color indexed="54"/>
      </top>
      <bottom style="dotted">
        <color indexed="54"/>
      </bottom>
      <diagonal/>
    </border>
    <border>
      <left style="dotted">
        <color indexed="23"/>
      </left>
      <right/>
      <top style="dotted">
        <color indexed="54"/>
      </top>
      <bottom style="dotted">
        <color indexed="5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 shrinkToFit="1"/>
    </xf>
    <xf numFmtId="4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4" xfId="4" applyFont="1" applyFill="1" applyBorder="1" applyAlignment="1">
      <alignment vertical="center" wrapText="1"/>
    </xf>
    <xf numFmtId="10" fontId="15" fillId="0" borderId="25" xfId="5" applyNumberFormat="1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0" fillId="0" borderId="28" xfId="0" applyBorder="1"/>
    <xf numFmtId="0" fontId="11" fillId="0" borderId="29" xfId="0" applyFont="1" applyFill="1" applyBorder="1" applyAlignment="1">
      <alignment horizontal="center" vertical="center" wrapText="1" shrinkToFit="1"/>
    </xf>
    <xf numFmtId="4" fontId="11" fillId="0" borderId="30" xfId="0" applyNumberFormat="1" applyFont="1" applyFill="1" applyBorder="1" applyAlignment="1">
      <alignment horizontal="right" vertical="center" indent="1"/>
    </xf>
    <xf numFmtId="3" fontId="11" fillId="0" borderId="31" xfId="0" applyNumberFormat="1" applyFont="1" applyFill="1" applyBorder="1" applyAlignment="1">
      <alignment horizontal="right" vertical="center" indent="1"/>
    </xf>
    <xf numFmtId="4" fontId="11" fillId="0" borderId="32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3" xfId="0" applyFont="1" applyBorder="1" applyAlignment="1">
      <alignment vertical="center"/>
    </xf>
    <xf numFmtId="14" fontId="10" fillId="0" borderId="33" xfId="0" applyNumberFormat="1" applyFont="1" applyBorder="1" applyAlignment="1">
      <alignment horizontal="center" vertical="center"/>
    </xf>
    <xf numFmtId="14" fontId="10" fillId="0" borderId="34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5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4" fontId="11" fillId="0" borderId="31" xfId="0" applyNumberFormat="1" applyFont="1" applyFill="1" applyBorder="1" applyAlignment="1">
      <alignment horizontal="right" vertical="center" indent="1"/>
    </xf>
    <xf numFmtId="0" fontId="10" fillId="0" borderId="36" xfId="0" applyFont="1" applyFill="1" applyBorder="1" applyAlignment="1">
      <alignment vertical="center"/>
    </xf>
    <xf numFmtId="4" fontId="11" fillId="0" borderId="2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horizontal="left" vertical="center" wrapText="1" shrinkToFit="1"/>
    </xf>
    <xf numFmtId="0" fontId="10" fillId="0" borderId="38" xfId="0" applyFont="1" applyFill="1" applyBorder="1" applyAlignment="1">
      <alignment horizontal="left" vertical="center" wrapText="1" shrinkToFit="1"/>
    </xf>
    <xf numFmtId="4" fontId="10" fillId="0" borderId="39" xfId="0" applyNumberFormat="1" applyFont="1" applyFill="1" applyBorder="1" applyAlignment="1">
      <alignment horizontal="right" vertical="center" indent="1"/>
    </xf>
    <xf numFmtId="10" fontId="10" fillId="0" borderId="39" xfId="10" applyNumberFormat="1" applyFont="1" applyFill="1" applyBorder="1" applyAlignment="1">
      <alignment horizontal="right" vertical="center" indent="1"/>
    </xf>
    <xf numFmtId="4" fontId="10" fillId="0" borderId="40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1" xfId="0" applyFont="1" applyFill="1" applyBorder="1" applyAlignment="1">
      <alignment horizontal="left" vertical="center" wrapText="1" shrinkToFi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42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3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2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4" xfId="5" applyNumberFormat="1" applyFont="1" applyFill="1" applyBorder="1" applyAlignment="1">
      <alignment horizontal="right" vertical="center" indent="1"/>
    </xf>
    <xf numFmtId="10" fontId="20" fillId="0" borderId="44" xfId="0" applyNumberFormat="1" applyFont="1" applyBorder="1" applyAlignment="1">
      <alignment horizontal="right" vertical="center" indent="1"/>
    </xf>
    <xf numFmtId="10" fontId="15" fillId="0" borderId="32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5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0" fontId="15" fillId="0" borderId="45" xfId="4" applyFont="1" applyFill="1" applyBorder="1" applyAlignment="1">
      <alignment horizontal="left" vertical="center" wrapText="1"/>
    </xf>
    <xf numFmtId="10" fontId="15" fillId="0" borderId="46" xfId="5" applyNumberFormat="1" applyFont="1" applyFill="1" applyBorder="1" applyAlignment="1">
      <alignment horizontal="right" vertical="center" indent="1"/>
    </xf>
    <xf numFmtId="0" fontId="15" fillId="0" borderId="47" xfId="4" applyFont="1" applyFill="1" applyBorder="1" applyAlignment="1">
      <alignment vertical="center" wrapText="1"/>
    </xf>
    <xf numFmtId="10" fontId="15" fillId="0" borderId="48" xfId="5" applyNumberFormat="1" applyFont="1" applyFill="1" applyBorder="1" applyAlignment="1">
      <alignment horizontal="center" vertical="center" wrapText="1"/>
    </xf>
    <xf numFmtId="10" fontId="15" fillId="0" borderId="49" xfId="5" applyNumberFormat="1" applyFont="1" applyFill="1" applyBorder="1" applyAlignment="1">
      <alignment horizontal="center" vertical="center" wrapText="1"/>
    </xf>
    <xf numFmtId="0" fontId="15" fillId="0" borderId="50" xfId="4" applyFont="1" applyFill="1" applyBorder="1" applyAlignment="1">
      <alignment vertical="center" wrapText="1"/>
    </xf>
    <xf numFmtId="10" fontId="15" fillId="0" borderId="50" xfId="5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 shrinkToFit="1"/>
    </xf>
    <xf numFmtId="10" fontId="11" fillId="0" borderId="0" xfId="0" applyNumberFormat="1" applyFont="1" applyFill="1" applyBorder="1" applyAlignment="1">
      <alignment horizontal="right" vertical="center" indent="1"/>
    </xf>
    <xf numFmtId="3" fontId="11" fillId="0" borderId="0" xfId="0" applyNumberFormat="1" applyFont="1" applyFill="1" applyBorder="1" applyAlignment="1">
      <alignment horizontal="right" vertical="center" indent="1"/>
    </xf>
    <xf numFmtId="0" fontId="15" fillId="0" borderId="51" xfId="3" applyFont="1" applyFill="1" applyBorder="1" applyAlignment="1">
      <alignment vertical="center" wrapText="1"/>
    </xf>
    <xf numFmtId="4" fontId="15" fillId="0" borderId="52" xfId="3" applyNumberFormat="1" applyFont="1" applyFill="1" applyBorder="1" applyAlignment="1">
      <alignment horizontal="center" vertical="center" wrapText="1"/>
    </xf>
    <xf numFmtId="3" fontId="15" fillId="0" borderId="52" xfId="3" applyNumberFormat="1" applyFont="1" applyFill="1" applyBorder="1" applyAlignment="1">
      <alignment horizontal="center" vertical="center" wrapText="1"/>
    </xf>
    <xf numFmtId="4" fontId="15" fillId="0" borderId="52" xfId="3" applyNumberFormat="1" applyFont="1" applyFill="1" applyBorder="1" applyAlignment="1">
      <alignment horizontal="right" vertical="center" wrapText="1" indent="1"/>
    </xf>
    <xf numFmtId="3" fontId="15" fillId="0" borderId="52" xfId="3" applyNumberFormat="1" applyFont="1" applyFill="1" applyBorder="1" applyAlignment="1">
      <alignment horizontal="right" vertical="center" wrapText="1" indent="1"/>
    </xf>
    <xf numFmtId="3" fontId="10" fillId="0" borderId="52" xfId="0" applyNumberFormat="1" applyFont="1" applyBorder="1" applyAlignment="1">
      <alignment horizontal="right" vertical="center" indent="1"/>
    </xf>
    <xf numFmtId="0" fontId="15" fillId="0" borderId="52" xfId="3" applyFont="1" applyFill="1" applyBorder="1" applyAlignment="1">
      <alignment vertical="center" wrapText="1"/>
    </xf>
    <xf numFmtId="0" fontId="16" fillId="0" borderId="53" xfId="1" applyFont="1" applyFill="1" applyBorder="1" applyAlignment="1" applyProtection="1">
      <alignment vertical="center" wrapText="1"/>
    </xf>
    <xf numFmtId="14" fontId="15" fillId="0" borderId="0" xfId="4" applyNumberFormat="1" applyFont="1" applyFill="1" applyBorder="1" applyAlignment="1">
      <alignment horizontal="center" vertical="center" wrapText="1"/>
    </xf>
    <xf numFmtId="10" fontId="15" fillId="0" borderId="0" xfId="5" applyNumberFormat="1" applyFont="1" applyFill="1" applyBorder="1" applyAlignment="1">
      <alignment horizontal="right" vertical="center" wrapText="1" indent="1"/>
    </xf>
    <xf numFmtId="10" fontId="15" fillId="0" borderId="0" xfId="7" applyNumberFormat="1" applyFont="1" applyFill="1" applyBorder="1" applyAlignment="1">
      <alignment horizontal="right" vertical="center" wrapText="1" indent="1"/>
    </xf>
    <xf numFmtId="10" fontId="15" fillId="0" borderId="20" xfId="5" applyNumberFormat="1" applyFont="1" applyFill="1" applyBorder="1" applyAlignment="1">
      <alignment horizontal="right" vertical="center" wrapText="1" indent="1"/>
    </xf>
    <xf numFmtId="0" fontId="10" fillId="0" borderId="17" xfId="0" applyFont="1" applyFill="1" applyBorder="1" applyAlignment="1">
      <alignment horizontal="left" vertical="center" wrapText="1" shrinkToFit="1"/>
    </xf>
    <xf numFmtId="4" fontId="10" fillId="0" borderId="18" xfId="0" applyNumberFormat="1" applyFont="1" applyFill="1" applyBorder="1" applyAlignment="1">
      <alignment horizontal="right" vertical="center" indent="1"/>
    </xf>
    <xf numFmtId="10" fontId="15" fillId="0" borderId="52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4" fontId="10" fillId="0" borderId="54" xfId="0" applyNumberFormat="1" applyFont="1" applyFill="1" applyBorder="1" applyAlignment="1">
      <alignment horizontal="right" vertical="center" indent="1"/>
    </xf>
    <xf numFmtId="0" fontId="10" fillId="0" borderId="55" xfId="0" applyFont="1" applyFill="1" applyBorder="1" applyAlignment="1">
      <alignment horizontal="left" vertical="center" wrapText="1" shrinkToFit="1"/>
    </xf>
    <xf numFmtId="4" fontId="10" fillId="0" borderId="56" xfId="0" applyNumberFormat="1" applyFont="1" applyFill="1" applyBorder="1" applyAlignment="1">
      <alignment horizontal="right" vertical="center" indent="1"/>
    </xf>
    <xf numFmtId="10" fontId="15" fillId="0" borderId="56" xfId="5" applyNumberFormat="1" applyFont="1" applyFill="1" applyBorder="1" applyAlignment="1">
      <alignment horizontal="right" vertical="center" wrapText="1" indent="1"/>
    </xf>
    <xf numFmtId="4" fontId="10" fillId="0" borderId="57" xfId="0" applyNumberFormat="1" applyFont="1" applyFill="1" applyBorder="1" applyAlignment="1">
      <alignment horizontal="right" vertical="center" indent="1"/>
    </xf>
    <xf numFmtId="0" fontId="10" fillId="0" borderId="58" xfId="0" applyFont="1" applyFill="1" applyBorder="1" applyAlignment="1">
      <alignment horizontal="left" vertical="center" wrapText="1" shrinkToFit="1"/>
    </xf>
    <xf numFmtId="4" fontId="10" fillId="0" borderId="59" xfId="0" applyNumberFormat="1" applyFont="1" applyFill="1" applyBorder="1" applyAlignment="1">
      <alignment horizontal="right" vertical="center" indent="1"/>
    </xf>
    <xf numFmtId="10" fontId="15" fillId="0" borderId="59" xfId="5" applyNumberFormat="1" applyFont="1" applyFill="1" applyBorder="1" applyAlignment="1">
      <alignment horizontal="right" vertical="center" wrapText="1" indent="1"/>
    </xf>
    <xf numFmtId="4" fontId="10" fillId="0" borderId="60" xfId="0" applyNumberFormat="1" applyFont="1" applyFill="1" applyBorder="1" applyAlignment="1">
      <alignment horizontal="right" vertical="center" indent="1"/>
    </xf>
    <xf numFmtId="0" fontId="6" fillId="0" borderId="23" xfId="0" applyFont="1" applyBorder="1" applyAlignment="1">
      <alignment horizontal="left" vertical="center"/>
    </xf>
    <xf numFmtId="0" fontId="21" fillId="0" borderId="23" xfId="6" applyFont="1" applyFill="1" applyBorder="1" applyAlignment="1">
      <alignment horizontal="center" vertical="center" wrapText="1"/>
    </xf>
    <xf numFmtId="0" fontId="21" fillId="0" borderId="61" xfId="6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6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0" fillId="0" borderId="64" xfId="0" applyBorder="1" applyAlignment="1"/>
    <xf numFmtId="0" fontId="9" fillId="0" borderId="63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65" xfId="0" applyFont="1" applyFill="1" applyBorder="1" applyAlignment="1">
      <alignment horizontal="center" vertical="center" wrapText="1"/>
    </xf>
    <xf numFmtId="0" fontId="11" fillId="0" borderId="66" xfId="0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 xr:uid="{B6F57238-CE60-4A4E-A823-7D6E10CE0358}"/>
    <cellStyle name="Звичайний" xfId="0" builtinId="0"/>
    <cellStyle name="Обычный_Nastya_Otkrit" xfId="2" xr:uid="{C1001BFC-C787-4798-B406-63543F5A4270}"/>
    <cellStyle name="Обычный_Відкр_1" xfId="3" xr:uid="{0ABA0682-07EE-49C3-B9A8-71043D347730}"/>
    <cellStyle name="Обычный_Відкр_2" xfId="4" xr:uid="{CA5F7F85-CF74-462F-87B1-26BEAD7CBABC}"/>
    <cellStyle name="Обычный_З_2_28.10" xfId="5" xr:uid="{5D406489-A1C9-4C42-B06A-194060A17231}"/>
    <cellStyle name="Обычный_Лист2" xfId="6" xr:uid="{D2068075-315D-48C7-9100-30AB46D9E2D0}"/>
    <cellStyle name="Обычный_Лист5" xfId="7" xr:uid="{5012BA53-151F-488E-A528-7516D36DABC0}"/>
    <cellStyle name="Открывавшаяся гиперссылка" xfId="8" xr:uid="{E2B1F79B-E782-44DC-90A6-9E3345C2D6D9}"/>
    <cellStyle name="Процентный 2" xfId="10" xr:uid="{EC1F9058-31CF-46F3-9E67-5FFC6D87D46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4872569492645896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328138088569E-2"/>
          <c:y val="0.29119820370899729"/>
          <c:w val="0.94703804116328705"/>
          <c:h val="0.325682201516641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186279827952728E-3"/>
                  <c:y val="2.323342303221348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1-431B-9756-D050BFCD8C7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AE1-431B-9756-D050BFCD8C7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AE1-431B-9756-D050BFCD8C7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лютий</c:v>
                </c:pt>
                <c:pt idx="1">
                  <c:v>березень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6.242310942972118E-4</c:v>
                </c:pt>
                <c:pt idx="1">
                  <c:v>-2.7835603092816186E-3</c:v>
                </c:pt>
                <c:pt idx="2">
                  <c:v>-2.1610667998822608E-3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E1-431B-9756-D050BFCD8C7E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Перспектива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0954621922830761E-3"/>
                  <c:y val="2.348752275558052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E1-431B-9756-D050BFCD8C7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AE1-431B-9756-D050BFCD8C7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AE1-431B-9756-D050BFCD8C7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лютий</c:v>
                </c:pt>
                <c:pt idx="1">
                  <c:v>березень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-8.9517915254643698E-2</c:v>
                </c:pt>
                <c:pt idx="1">
                  <c:v>2.0206961460531581E-3</c:v>
                </c:pt>
                <c:pt idx="2">
                  <c:v>-7.1086038416750319E-2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E1-431B-9756-D050BFCD8C7E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2553465174964313E-4"/>
                  <c:y val="-2.502268194657081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E1-431B-9756-D050BFCD8C7E}"/>
                </c:ext>
              </c:extLst>
            </c:dLbl>
            <c:dLbl>
              <c:idx val="1"/>
              <c:layout>
                <c:manualLayout>
                  <c:x val="1.3546882323116627E-3"/>
                  <c:y val="-1.405217035240524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E1-431B-9756-D050BFCD8C7E}"/>
                </c:ext>
              </c:extLst>
            </c:dLbl>
            <c:dLbl>
              <c:idx val="2"/>
              <c:layout>
                <c:manualLayout>
                  <c:x val="1.9651640126864267E-3"/>
                  <c:y val="-1.712589861648111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E1-431B-9756-D050BFCD8C7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AE1-431B-9756-D050BFCD8C7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AE1-431B-9756-D050BFCD8C7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лютий</c:v>
                </c:pt>
                <c:pt idx="1">
                  <c:v>березень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9.9141253738985226E-3</c:v>
                </c:pt>
                <c:pt idx="1">
                  <c:v>-2.5721339160927224E-3</c:v>
                </c:pt>
                <c:pt idx="2">
                  <c:v>2.5301432957986807E-2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AE1-431B-9756-D050BFCD8C7E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8598390955366917E-3"/>
                  <c:y val="-1.474907633497057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E1-431B-9756-D050BFCD8C7E}"/>
                </c:ext>
              </c:extLst>
            </c:dLbl>
            <c:dLbl>
              <c:idx val="1"/>
              <c:layout>
                <c:manualLayout>
                  <c:x val="1.5749713789832143E-3"/>
                  <c:y val="-7.0859657110495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E1-431B-9756-D050BFCD8C7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AE1-431B-9756-D050BFCD8C7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AE1-431B-9756-D050BFCD8C7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лютий</c:v>
                </c:pt>
                <c:pt idx="1">
                  <c:v>березень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AE1-431B-9756-D050BFCD8C7E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AE1-431B-9756-D050BFCD8C7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AE1-431B-9756-D050BFCD8C7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AE1-431B-9756-D050BFCD8C7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лютий</c:v>
                </c:pt>
                <c:pt idx="1">
                  <c:v>березень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-2.9325315473207325E-2</c:v>
                </c:pt>
                <c:pt idx="1">
                  <c:v>-6.4160562833675827E-2</c:v>
                </c:pt>
                <c:pt idx="2">
                  <c:v>4.2409858059725639E-3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AE1-431B-9756-D050BFCD8C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829141024"/>
        <c:axId val="1"/>
      </c:barChart>
      <c:catAx>
        <c:axId val="829141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8291410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6373698704288E-3"/>
          <c:y val="0.76247950708013768"/>
          <c:w val="0.64275506042851249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20408824225513522"/>
          <c:y val="1.16553759164629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59013654166806"/>
          <c:y val="0.15151988691401869"/>
          <c:w val="0.66182901417022422"/>
          <c:h val="0.64570782577204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42B-48C8-A400-5C0B9BDB66B1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42B-48C8-A400-5C0B9BDB66B1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42B-48C8-A400-5C0B9BDB66B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42B-48C8-A400-5C0B9BDB66B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42B-48C8-A400-5C0B9BDB66B1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42B-48C8-A400-5C0B9BDB66B1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42B-48C8-A400-5C0B9BDB66B1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42B-48C8-A400-5C0B9BDB66B1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42B-48C8-A400-5C0B9BDB66B1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42B-48C8-A400-5C0B9BDB66B1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42B-48C8-A400-5C0B9BDB66B1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42B-48C8-A400-5C0B9BDB66B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'інд+дох'!$A$23:$A$33</c:f>
              <c:strCache>
                <c:ptCount val="11"/>
                <c:pt idx="0">
                  <c:v>NIKKEI 225 (Японія)</c:v>
                </c:pt>
                <c:pt idx="1">
                  <c:v>DAX (ФРН)</c:v>
                </c:pt>
                <c:pt idx="2">
                  <c:v>CAC 40 (Франція)</c:v>
                </c:pt>
                <c:pt idx="3">
                  <c:v>HANG SENG (Гонг-Конг)</c:v>
                </c:pt>
                <c:pt idx="4">
                  <c:v>FTSE 100  (Великобританія)</c:v>
                </c:pt>
                <c:pt idx="5">
                  <c:v>SSE COMPOSITE (Китай)</c:v>
                </c:pt>
                <c:pt idx="6">
                  <c:v>DJI (США)</c:v>
                </c:pt>
                <c:pt idx="7">
                  <c:v>S&amp;P 500 (США)</c:v>
                </c:pt>
                <c:pt idx="8">
                  <c:v>WIG20 (Польща)</c:v>
                </c:pt>
                <c:pt idx="9">
                  <c:v>Індекс Перспектива</c:v>
                </c:pt>
                <c:pt idx="10">
                  <c:v>ПФТС</c:v>
                </c:pt>
              </c:strCache>
            </c:strRef>
          </c:cat>
          <c:val>
            <c:numRef>
              <c:f>'інд+дох'!$B$23:$B$33</c:f>
              <c:numCache>
                <c:formatCode>0.00%</c:formatCode>
                <c:ptCount val="11"/>
                <c:pt idx="0">
                  <c:v>-0.13231120265038709</c:v>
                </c:pt>
                <c:pt idx="1">
                  <c:v>-0.10299767523352465</c:v>
                </c:pt>
                <c:pt idx="2">
                  <c:v>-8.9014363546310094E-2</c:v>
                </c:pt>
                <c:pt idx="3">
                  <c:v>-6.9183726653684108E-2</c:v>
                </c:pt>
                <c:pt idx="4">
                  <c:v>-6.7283500831763599E-2</c:v>
                </c:pt>
                <c:pt idx="5">
                  <c:v>-6.5103966484741371E-2</c:v>
                </c:pt>
                <c:pt idx="6">
                  <c:v>-5.3828541514216899E-2</c:v>
                </c:pt>
                <c:pt idx="7">
                  <c:v>-5.0932709976042601E-2</c:v>
                </c:pt>
                <c:pt idx="8">
                  <c:v>-2.8851576444323013E-2</c:v>
                </c:pt>
                <c:pt idx="9">
                  <c:v>-2.7835603092816186E-3</c:v>
                </c:pt>
                <c:pt idx="10">
                  <c:v>2.0206961460531581E-3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42B-48C8-A400-5C0B9BDB66B1}"/>
            </c:ext>
          </c:extLst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'інд+дох'!$A$23:$A$33</c:f>
              <c:strCache>
                <c:ptCount val="11"/>
                <c:pt idx="0">
                  <c:v>NIKKEI 225 (Японія)</c:v>
                </c:pt>
                <c:pt idx="1">
                  <c:v>DAX (ФРН)</c:v>
                </c:pt>
                <c:pt idx="2">
                  <c:v>CAC 40 (Франція)</c:v>
                </c:pt>
                <c:pt idx="3">
                  <c:v>HANG SENG (Гонг-Конг)</c:v>
                </c:pt>
                <c:pt idx="4">
                  <c:v>FTSE 100  (Великобританія)</c:v>
                </c:pt>
                <c:pt idx="5">
                  <c:v>SSE COMPOSITE (Китай)</c:v>
                </c:pt>
                <c:pt idx="6">
                  <c:v>DJI (США)</c:v>
                </c:pt>
                <c:pt idx="7">
                  <c:v>S&amp;P 500 (США)</c:v>
                </c:pt>
                <c:pt idx="8">
                  <c:v>WIG20 (Польща)</c:v>
                </c:pt>
                <c:pt idx="9">
                  <c:v>Індекс Перспектива</c:v>
                </c:pt>
                <c:pt idx="10">
                  <c:v>ПФТС</c:v>
                </c:pt>
              </c:strCache>
            </c:strRef>
          </c:cat>
          <c:val>
            <c:numRef>
              <c:f>'інд+дох'!$C$23:$C$33</c:f>
              <c:numCache>
                <c:formatCode>0.00%</c:formatCode>
                <c:ptCount val="11"/>
                <c:pt idx="0">
                  <c:v>1.4387117228862767E-2</c:v>
                </c:pt>
                <c:pt idx="1">
                  <c:v>-7.3921588082845435E-2</c:v>
                </c:pt>
                <c:pt idx="2">
                  <c:v>-4.0807411497637891E-2</c:v>
                </c:pt>
                <c:pt idx="3">
                  <c:v>-3.2867040647602486E-2</c:v>
                </c:pt>
                <c:pt idx="4">
                  <c:v>2.4676328969388095E-2</c:v>
                </c:pt>
                <c:pt idx="5">
                  <c:v>-1.9396095584604089E-2</c:v>
                </c:pt>
                <c:pt idx="6">
                  <c:v>-3.5823182308160728E-2</c:v>
                </c:pt>
                <c:pt idx="7">
                  <c:v>-4.6304871813600101E-2</c:v>
                </c:pt>
                <c:pt idx="8">
                  <c:v>4.9230218403150783E-2</c:v>
                </c:pt>
                <c:pt idx="9">
                  <c:v>-2.1610667998822608E-3</c:v>
                </c:pt>
                <c:pt idx="10">
                  <c:v>-7.1086038416750319E-2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2B-48C8-A400-5C0B9BDB66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829135744"/>
        <c:axId val="1"/>
      </c:barChart>
      <c:catAx>
        <c:axId val="82913574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5"/>
          <c:min val="-0.1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8291357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3.4986555815166034E-2"/>
          <c:y val="0.89280179520106406"/>
          <c:w val="0.5204250177505948"/>
          <c:h val="5.594580439902228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209854832418282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4251442348137229"/>
          <c:y val="0.31360699921798318"/>
          <c:w val="0.36177226255261408"/>
          <c:h val="0.3662403417440782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2E-4050-8BA1-560A267D491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2E-4050-8BA1-560A267D491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182E-4050-8BA1-560A267D491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2E-4050-8BA1-560A267D491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182E-4050-8BA1-560A267D491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2E-4050-8BA1-560A267D491B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9808063044705865"/>
                  <c:y val="0.3267653348495069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2E-4050-8BA1-560A267D491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6493925757712379"/>
                  <c:y val="0.1535139157011106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2E-4050-8BA1-560A267D491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4417792411013006"/>
                  <c:y val="0.4824723064892048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2E-4050-8BA1-560A267D491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4705697843954212"/>
                  <c:y val="0.7237084597338072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2E-4050-8BA1-560A267D491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15268715263627439"/>
                  <c:y val="0.6381792781289028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2E-4050-8BA1-560A267D491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3618043343235284"/>
                  <c:y val="0.4758931386734429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2E-4050-8BA1-560A267D491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8570059104411749"/>
                  <c:y val="0.4912445302435540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2E-4050-8BA1-560A267D491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6506719203921555"/>
                  <c:y val="0.4451903555332208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2E-4050-8BA1-560A267D491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9532951057973841"/>
                  <c:y val="0.3991361808228876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2E-4050-8BA1-560A267D491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16781831190653582"/>
                  <c:y val="0.3399236704810307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2E-4050-8BA1-560A267D491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17332055164117632"/>
                  <c:y val="0.3421167264196179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2E-4050-8BA1-560A267D491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В_ВЧА!$B$21:$B$26</c:f>
              <c:strCache>
                <c:ptCount val="6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</c:strCache>
            </c:strRef>
          </c:cat>
          <c:val>
            <c:numRef>
              <c:f>В_ВЧА!$C$21:$C$26</c:f>
              <c:numCache>
                <c:formatCode>#,##0.00</c:formatCode>
                <c:ptCount val="6"/>
                <c:pt idx="0">
                  <c:v>10321612.870100021</c:v>
                </c:pt>
                <c:pt idx="1">
                  <c:v>90774957.400000006</c:v>
                </c:pt>
                <c:pt idx="2">
                  <c:v>41193070.670000002</c:v>
                </c:pt>
                <c:pt idx="3">
                  <c:v>38045841.450000003</c:v>
                </c:pt>
                <c:pt idx="4">
                  <c:v>14559381.720000001</c:v>
                </c:pt>
                <c:pt idx="5">
                  <c:v>10497697.640000001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2E-4050-8BA1-560A267D491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82E-4050-8BA1-560A267D49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82E-4050-8BA1-560A267D491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82E-4050-8BA1-560A267D491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82E-4050-8BA1-560A267D491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82E-4050-8BA1-560A267D491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182E-4050-8BA1-560A267D491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В_ВЧА!$B$21:$B$26</c:f>
              <c:strCache>
                <c:ptCount val="6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</c:strCache>
            </c:strRef>
          </c:cat>
          <c:val>
            <c:numRef>
              <c:f>В_ВЧА!$D$21:$D$26</c:f>
              <c:numCache>
                <c:formatCode>0.00%</c:formatCode>
                <c:ptCount val="6"/>
                <c:pt idx="0">
                  <c:v>4.3551178022511142E-2</c:v>
                </c:pt>
                <c:pt idx="1">
                  <c:v>0.38301730354230534</c:v>
                </c:pt>
                <c:pt idx="2">
                  <c:v>0.17381069960877807</c:v>
                </c:pt>
                <c:pt idx="3">
                  <c:v>0.16053123042475889</c:v>
                </c:pt>
                <c:pt idx="4">
                  <c:v>6.1432087520181332E-2</c:v>
                </c:pt>
                <c:pt idx="5">
                  <c:v>4.4294152910009765E-2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82E-4050-8BA1-560A267D491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41096263026639507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961507871779998E-2"/>
          <c:y val="0.38399560432839297"/>
          <c:w val="0.9043816470228373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ВЧА'!$C$53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C3D-43D2-B4A5-43A45DEEE2D4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C3D-43D2-B4A5-43A45DEEE2D4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C3D-43D2-B4A5-43A45DEEE2D4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C3D-43D2-B4A5-43A45DEEE2D4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C3D-43D2-B4A5-43A45DEEE2D4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C3D-43D2-B4A5-43A45DEEE2D4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C3D-43D2-B4A5-43A45DEEE2D4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C3D-43D2-B4A5-43A45DEEE2D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7574968409836376"/>
                  <c:y val="0.6529978726012244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3D-43D2-B4A5-43A45DEEE2D4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6C3D-43D2-B4A5-43A45DEEE2D4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C3D-43D2-B4A5-43A45DEEE2D4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6C3D-43D2-B4A5-43A45DEEE2D4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C3D-43D2-B4A5-43A45DEEE2D4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6C3D-43D2-B4A5-43A45DEEE2D4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C3D-43D2-B4A5-43A45DEEE2D4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C3D-43D2-B4A5-43A45DEEE2D4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C3D-43D2-B4A5-43A45DEEE2D4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C3D-43D2-B4A5-43A45DEEE2D4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C3D-43D2-B4A5-43A45DEEE2D4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C3D-43D2-B4A5-43A45DEEE2D4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C3D-43D2-B4A5-43A45DEEE2D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ВЧА'!$B$54:$B$63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Альтус-Депозит</c:v>
                </c:pt>
                <c:pt idx="4">
                  <c:v>Альтус-Збалансований</c:v>
                </c:pt>
                <c:pt idx="5">
                  <c:v>КІНТО-Еквіті</c:v>
                </c:pt>
                <c:pt idx="6">
                  <c:v>УНІВЕР.УА/Ярослав Мудрий: Фонд Акцiй</c:v>
                </c:pt>
                <c:pt idx="7">
                  <c:v>КІНТО-Класичний</c:v>
                </c:pt>
                <c:pt idx="8">
                  <c:v>ОТП Фонд Акцій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ВЧА'!$C$54:$C$63</c:f>
              <c:numCache>
                <c:formatCode>#,##0.00</c:formatCode>
                <c:ptCount val="10"/>
                <c:pt idx="0">
                  <c:v>1961.9112199999988</c:v>
                </c:pt>
                <c:pt idx="1">
                  <c:v>339.09111000000036</c:v>
                </c:pt>
                <c:pt idx="2">
                  <c:v>-402.49400000000003</c:v>
                </c:pt>
                <c:pt idx="3">
                  <c:v>60.21356000000052</c:v>
                </c:pt>
                <c:pt idx="4">
                  <c:v>37.874089999999853</c:v>
                </c:pt>
                <c:pt idx="5">
                  <c:v>-48.200220000000208</c:v>
                </c:pt>
                <c:pt idx="6">
                  <c:v>-58.281369999999178</c:v>
                </c:pt>
                <c:pt idx="7">
                  <c:v>142.32827000000327</c:v>
                </c:pt>
                <c:pt idx="8">
                  <c:v>-482.69938999999874</c:v>
                </c:pt>
                <c:pt idx="9">
                  <c:v>-302.51664000000062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C3D-43D2-B4A5-43A45DEEE2D4}"/>
            </c:ext>
          </c:extLst>
        </c:ser>
        <c:ser>
          <c:idx val="0"/>
          <c:order val="1"/>
          <c:tx>
            <c:strRef>
              <c:f>'В_динаміка ВЧА'!$E$53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9052897409250931E-2"/>
                  <c:y val="0.392209414046647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C3D-43D2-B4A5-43A45DEEE2D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80084748094263"/>
                  <c:y val="0.517470012250026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3D-43D2-B4A5-43A45DEEE2D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7177624987119547"/>
                  <c:y val="0.579073585136934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C3D-43D2-B4A5-43A45DEEE2D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6544670492388903"/>
                  <c:y val="0.5421114414047900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3D-43D2-B4A5-43A45DEEE2D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5449960233313996"/>
                  <c:y val="0.5421114414047900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3D-43D2-B4A5-43A45DEEE2D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4421215083431129"/>
                  <c:y val="0.5421114414047900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3D-43D2-B4A5-43A45DEEE2D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3656330370316405"/>
                  <c:y val="0.538004536545662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3D-43D2-B4A5-43A45DEEE2D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2165829456089281"/>
                  <c:y val="0.6037150142916980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3D-43D2-B4A5-43A45DEEE2D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087322386943826"/>
                  <c:y val="0.6571047774603515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3D-43D2-B4A5-43A45DEEE2D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9646583391979273"/>
                  <c:y val="0.704334183340314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3D-43D2-B4A5-43A45DEEE2D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6794406246779886"/>
                  <c:y val="0.3778352470397021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3D-43D2-B4A5-43A45DEEE2D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0463308531908868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C3D-43D2-B4A5-43A45DEEE2D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4619110411007243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C3D-43D2-B4A5-43A45DEEE2D4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8708947180913584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3D-43D2-B4A5-43A45DEEE2D4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286474906001196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C3D-43D2-B4A5-43A45DEEE2D4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86516048302369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C3D-43D2-B4A5-43A45DEEE2D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0978457490632596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C3D-43D2-B4A5-43A45DEEE2D4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4936364042154857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C3D-43D2-B4A5-43A45DEEE2D4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8300584610948787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3D-43D2-B4A5-43A45DEEE2D4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7269355032962557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3D-43D2-B4A5-43A45DEEE2D4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75727945352459314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3D-43D2-B4A5-43A45DEEE2D4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80279537886709917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3D-43D2-B4A5-43A45DEEE2D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ВЧА'!$B$54:$B$63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Альтус-Депозит</c:v>
                </c:pt>
                <c:pt idx="4">
                  <c:v>Альтус-Збалансований</c:v>
                </c:pt>
                <c:pt idx="5">
                  <c:v>КІНТО-Еквіті</c:v>
                </c:pt>
                <c:pt idx="6">
                  <c:v>УНІВЕР.УА/Ярослав Мудрий: Фонд Акцiй</c:v>
                </c:pt>
                <c:pt idx="7">
                  <c:v>КІНТО-Класичний</c:v>
                </c:pt>
                <c:pt idx="8">
                  <c:v>ОТП Фонд Акцій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ВЧА'!$E$54:$E$63</c:f>
              <c:numCache>
                <c:formatCode>#,##0.00</c:formatCode>
                <c:ptCount val="10"/>
                <c:pt idx="0">
                  <c:v>1688.3326258679631</c:v>
                </c:pt>
                <c:pt idx="1">
                  <c:v>295.0861705263157</c:v>
                </c:pt>
                <c:pt idx="2">
                  <c:v>55.648096160836594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-20.587168792667448</c:v>
                </c:pt>
                <c:pt idx="8">
                  <c:v>-508.54384537248637</c:v>
                </c:pt>
                <c:pt idx="9">
                  <c:v>-1192.5810578699329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C3D-43D2-B4A5-43A45DEEE2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736582496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ВЧА'!$D$53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5305458100117356E-2"/>
                  <c:y val="0.369621437321447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C3D-43D2-B4A5-43A45DEEE2D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602952153366517"/>
                  <c:y val="0.396316318905774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C3D-43D2-B4A5-43A45DEEE2D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924287912470828"/>
                  <c:y val="0.535951084116099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C3D-43D2-B4A5-43A45DEEE2D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4169926561475544"/>
                  <c:y val="0.523630369538717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C3D-43D2-B4A5-43A45DEEE2D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2877320974824523"/>
                  <c:y val="0.51747001225002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C3D-43D2-B4A5-43A45DEEE2D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1914540934133691"/>
                  <c:y val="0.591394299714316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C3D-43D2-B4A5-43A45DEEE2D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0951760893442863"/>
                  <c:y val="0.574966680277807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C3D-43D2-B4A5-43A45DEEE2D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0252841289520185"/>
                  <c:y val="0.58523394242562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C3D-43D2-B4A5-43A45DEEE2D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8894270593677129"/>
                  <c:y val="0.591394299714316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C3D-43D2-B4A5-43A45DEEE2D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7733595225410177"/>
                  <c:y val="0.535951084116099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C3D-43D2-B4A5-43A45DEEE2D4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6C3D-43D2-B4A5-43A45DEEE2D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48616285474531806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C3D-43D2-B4A5-43A45DEEE2D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2640157135246113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C3D-43D2-B4A5-43A45DEEE2D4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6C3D-43D2-B4A5-43A45DEEE2D4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6C3D-43D2-B4A5-43A45DEEE2D4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6C3D-43D2-B4A5-43A45DEEE2D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68999504214871465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C3D-43D2-B4A5-43A45DEEE2D4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3155306093969841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C3D-43D2-B4A5-43A45DEEE2D4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7311107973068216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C3D-43D2-B4A5-43A45DEEE2D4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6C3D-43D2-B4A5-43A45DEEE2D4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6C3D-43D2-B4A5-43A45DEEE2D4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6C3D-43D2-B4A5-43A45DEEE2D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ВЧА'!$B$54:$B$63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Альтус-Депозит</c:v>
                </c:pt>
                <c:pt idx="4">
                  <c:v>Альтус-Збалансований</c:v>
                </c:pt>
                <c:pt idx="5">
                  <c:v>КІНТО-Еквіті</c:v>
                </c:pt>
                <c:pt idx="6">
                  <c:v>УНІВЕР.УА/Ярослав Мудрий: Фонд Акцiй</c:v>
                </c:pt>
                <c:pt idx="7">
                  <c:v>КІНТО-Класичний</c:v>
                </c:pt>
                <c:pt idx="8">
                  <c:v>ОТП Фонд Акцій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ВЧА'!$D$54:$D$63</c:f>
              <c:numCache>
                <c:formatCode>0.00%</c:formatCode>
                <c:ptCount val="10"/>
                <c:pt idx="0">
                  <c:v>5.0009004258475938E-2</c:v>
                </c:pt>
                <c:pt idx="1">
                  <c:v>7.3476950119576598E-2</c:v>
                </c:pt>
                <c:pt idx="2">
                  <c:v>-2.6901306195317064E-2</c:v>
                </c:pt>
                <c:pt idx="3">
                  <c:v>8.4258408133391343E-3</c:v>
                </c:pt>
                <c:pt idx="4">
                  <c:v>7.0675548122757659E-3</c:v>
                </c:pt>
                <c:pt idx="5">
                  <c:v>0</c:v>
                </c:pt>
                <c:pt idx="6">
                  <c:v>0</c:v>
                </c:pt>
                <c:pt idx="7">
                  <c:v>-5.4082069540527754E-4</c:v>
                </c:pt>
                <c:pt idx="8">
                  <c:v>-4.6275653807669327E-2</c:v>
                </c:pt>
                <c:pt idx="9">
                  <c:v>-1.2990818519242039E-2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6C3D-43D2-B4A5-43A45DEEE2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36582496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1"/>
        <c:tickMarkSkip val="1"/>
        <c:noMultiLvlLbl val="0"/>
      </c:catAx>
      <c:valAx>
        <c:axId val="1"/>
        <c:scaling>
          <c:orientation val="minMax"/>
          <c:max val="2500"/>
          <c:min val="-1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365824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356522143149924"/>
          <c:y val="0.75567049407940434"/>
          <c:w val="0.42151704773712112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відкритих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31768085712203348"/>
          <c:y val="6.376392265571444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472600825352851E-2"/>
          <c:y val="9.8834080116357401E-2"/>
          <c:w val="0.956107016933194"/>
          <c:h val="0.8640011519849307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CF4-48D2-9D65-7088BC2F0BCF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CF4-48D2-9D65-7088BC2F0BCF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CF4-48D2-9D65-7088BC2F0BCF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CF4-48D2-9D65-7088BC2F0BCF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CF4-48D2-9D65-7088BC2F0BCF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CF4-48D2-9D65-7088BC2F0BCF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CF4-48D2-9D65-7088BC2F0BCF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CF4-48D2-9D65-7088BC2F0BCF}"/>
              </c:ext>
            </c:extLst>
          </c:dPt>
          <c:cat>
            <c:strRef>
              <c:f>'В_діаграма(дох)'!$A$2:$A$23</c:f>
              <c:strCache>
                <c:ptCount val="22"/>
                <c:pt idx="0">
                  <c:v>ТАСК Ресурс</c:v>
                </c:pt>
                <c:pt idx="1">
                  <c:v>КІНТО-Казначейський</c:v>
                </c:pt>
                <c:pt idx="2">
                  <c:v>КІНТО-Еквіті</c:v>
                </c:pt>
                <c:pt idx="3">
                  <c:v>УНІВЕР.УА/Ярослав Мудрий: Фонд Акцiй</c:v>
                </c:pt>
                <c:pt idx="4">
                  <c:v>УНІВЕР.УА/Володимир Великий: Фонд Збалансований</c:v>
                </c:pt>
                <c:pt idx="5">
                  <c:v>Надбання</c:v>
                </c:pt>
                <c:pt idx="6">
                  <c:v>ОТП Фонд Акцій</c:v>
                </c:pt>
                <c:pt idx="7">
                  <c:v>КІНТО-Класичний</c:v>
                </c:pt>
                <c:pt idx="8">
                  <c:v>УНIВЕР.УА/Михайло Грушевський: Фонд Державних Паперiв</c:v>
                </c:pt>
                <c:pt idx="9">
                  <c:v>Альтус-Збалансований</c:v>
                </c:pt>
                <c:pt idx="10">
                  <c:v>Софіївський</c:v>
                </c:pt>
                <c:pt idx="11">
                  <c:v>Альтус-Депозит</c:v>
                </c:pt>
                <c:pt idx="12">
                  <c:v>ВСІ</c:v>
                </c:pt>
                <c:pt idx="13">
                  <c:v>УНIВЕР.УА/Тарас Шевченко: Фонд Заощаджень</c:v>
                </c:pt>
                <c:pt idx="14">
                  <c:v>ОТП Класичний</c:v>
                </c:pt>
                <c:pt idx="15">
                  <c:v>Середня доходність фондів</c:v>
                </c:pt>
                <c:pt idx="16">
                  <c:v>ПФТС</c:v>
                </c:pt>
                <c:pt idx="17">
                  <c:v>Перспектива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-4.5321176050694523E-2</c:v>
                </c:pt>
                <c:pt idx="1">
                  <c:v>-3.0465512241638293E-2</c:v>
                </c:pt>
                <c:pt idx="2">
                  <c:v>-1.4767082306849422E-2</c:v>
                </c:pt>
                <c:pt idx="3">
                  <c:v>-5.6756775822046635E-3</c:v>
                </c:pt>
                <c:pt idx="4">
                  <c:v>-3.7584346321410944E-3</c:v>
                </c:pt>
                <c:pt idx="5">
                  <c:v>-1.6796262099759707E-3</c:v>
                </c:pt>
                <c:pt idx="6">
                  <c:v>0</c:v>
                </c:pt>
                <c:pt idx="7">
                  <c:v>4.2980818268798515E-3</c:v>
                </c:pt>
                <c:pt idx="8">
                  <c:v>7.0411569746924307E-3</c:v>
                </c:pt>
                <c:pt idx="9">
                  <c:v>7.0684988049185549E-3</c:v>
                </c:pt>
                <c:pt idx="10">
                  <c:v>7.4946293229081196E-3</c:v>
                </c:pt>
                <c:pt idx="11">
                  <c:v>8.4263353688494025E-3</c:v>
                </c:pt>
                <c:pt idx="12">
                  <c:v>9.2542367588654972E-3</c:v>
                </c:pt>
                <c:pt idx="13">
                  <c:v>9.7060454797559537E-3</c:v>
                </c:pt>
                <c:pt idx="14">
                  <c:v>9.7965157452433171E-3</c:v>
                </c:pt>
                <c:pt idx="15">
                  <c:v>-2.5721339160927224E-3</c:v>
                </c:pt>
                <c:pt idx="16">
                  <c:v>-2.7835603092816186E-3</c:v>
                </c:pt>
                <c:pt idx="17">
                  <c:v>2.0206961460531581E-3</c:v>
                </c:pt>
                <c:pt idx="18">
                  <c:v>-1.3411447647985408E-2</c:v>
                </c:pt>
                <c:pt idx="19">
                  <c:v>1.469657559451143E-2</c:v>
                </c:pt>
                <c:pt idx="20">
                  <c:v>1.1362191780821916E-2</c:v>
                </c:pt>
                <c:pt idx="21">
                  <c:v>-0.10766918376479273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F4-48D2-9D65-7088BC2F0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36598336"/>
        <c:axId val="1"/>
      </c:barChart>
      <c:catAx>
        <c:axId val="736598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1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36598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3847191114443059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881697522519888E-2"/>
          <c:y val="0.34134477816150738"/>
          <c:w val="0.94268623186506706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ВЧА'!$C$33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DF3-4CE0-81AE-9603EEEA0DBC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DF3-4CE0-81AE-9603EEEA0DB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197771576567619"/>
                  <c:y val="0.3386780220821206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F3-4CE0-81AE-9603EEEA0DBC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DF3-4CE0-81AE-9603EEEA0DB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512313302460829"/>
                  <c:y val="0.3413447781615073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F3-4CE0-81AE-9603EEEA0DBC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DF3-4CE0-81AE-9603EEEA0DB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5036958133124056"/>
                  <c:y val="0.3706790950347619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F3-4CE0-81AE-9603EEEA0DBC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DF3-4CE0-81AE-9603EEEA0DBC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DF3-4CE0-81AE-9603EEEA0DBC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DF3-4CE0-81AE-9603EEEA0DBC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DF3-4CE0-81AE-9603EEEA0DBC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DF3-4CE0-81AE-9603EEEA0DBC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DF3-4CE0-81AE-9603EEEA0DBC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DF3-4CE0-81AE-9603EEEA0DBC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DF3-4CE0-81AE-9603EEEA0DBC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ВЧА'!$B$34:$B$35</c:f>
              <c:strCache>
                <c:ptCount val="2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</c:strCache>
            </c:strRef>
          </c:cat>
          <c:val>
            <c:numRef>
              <c:f>'І_динаміка ВЧА'!$C$34:$C$35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DF3-4CE0-81AE-9603EEEA0DBC}"/>
            </c:ext>
          </c:extLst>
        </c:ser>
        <c:ser>
          <c:idx val="0"/>
          <c:order val="1"/>
          <c:tx>
            <c:strRef>
              <c:f>'І_динаміка ВЧА'!$E$33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33987055540535799"/>
                  <c:y val="0.482682850369006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F3-4CE0-81AE-9603EEEA0DB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8000245172504723"/>
                  <c:y val="0.488016362527780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F3-4CE0-81AE-9603EEEA0DB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288959272595711"/>
                  <c:y val="0.3253442416851867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F3-4CE0-81AE-9603EEEA0DB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596722303125918"/>
                  <c:y val="0.5413514841155155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F3-4CE0-81AE-9603EEEA0DBC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1DF3-4CE0-81AE-9603EEEA0DB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533875251073459"/>
                  <c:y val="0.3333445099233470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F3-4CE0-81AE-9603EEEA0DB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888322985067441"/>
                  <c:y val="0.38134611935230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F3-4CE0-81AE-9603EEEA0DB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8743671890212574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F3-4CE0-81AE-9603EEEA0DB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8743671890212574"/>
                  <c:y val="0.3520118024790544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F3-4CE0-81AE-9603EEEA0DB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5945770437095965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F3-4CE0-81AE-9603EEEA0DB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169430932591987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F3-4CE0-81AE-9603EEEA0DB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6784956993652402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F3-4CE0-81AE-9603EEEA0DBC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1DF3-4CE0-81AE-9603EEEA0DBC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DF3-4CE0-81AE-9603EEEA0DBC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1DF3-4CE0-81AE-9603EEEA0DBC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1DF3-4CE0-81AE-9603EEEA0DB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ВЧА'!$B$34:$B$35</c:f>
              <c:strCache>
                <c:ptCount val="2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</c:strCache>
            </c:strRef>
          </c:cat>
          <c:val>
            <c:numRef>
              <c:f>'І_динаміка ВЧА'!$E$34:$E$35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DF3-4CE0-81AE-9603EEEA0D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736592576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ВЧА'!$D$33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5665122188017775"/>
                  <c:y val="0.693356580640561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DF3-4CE0-81AE-9603EEEA0DB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2729501568224753"/>
                  <c:y val="0.690689824561175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DF3-4CE0-81AE-9603EEEA0DB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512619768091732"/>
                  <c:y val="0.306676949129479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DF3-4CE0-81AE-9603EEEA0DB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309908289946534"/>
                  <c:y val="0.504016899004100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DF3-4CE0-81AE-9603EEEA0DB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29195102593849"/>
                  <c:y val="0.432014484860657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DF3-4CE0-81AE-9603EEEA0DB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596722303125918"/>
                  <c:y val="0.445348265257591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DF3-4CE0-81AE-9603EEEA0DB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7554517802793379"/>
                  <c:y val="0.536017971956742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DF3-4CE0-81AE-9603EEEA0DB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7904485333656137"/>
                  <c:y val="0.517350679401034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DF3-4CE0-81AE-9603EEEA0DB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678556992491421"/>
                  <c:y val="0.322677485605799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DF3-4CE0-81AE-9603EEEA0DB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4686990602261309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DF3-4CE0-81AE-9603EEEA0DB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931600115108149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F3-4CE0-81AE-9603EEEA0DB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4826855028354049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DF3-4CE0-81AE-9603EEEA0DBC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1DF3-4CE0-81AE-9603EEEA0DBC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DF3-4CE0-81AE-9603EEEA0DBC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1DF3-4CE0-81AE-9603EEEA0DB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ВЧА'!$D$34:$D$35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1DF3-4CE0-81AE-9603EEEA0D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36592576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1"/>
          <c:min val="-0.01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36592576"/>
        <c:crosses val="autoZero"/>
        <c:crossBetween val="between"/>
        <c:majorUnit val="0.01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4196239248413101"/>
          <c:y val="0.81602736029235357"/>
          <c:w val="0.47064379380206983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004933184341652"/>
          <c:y val="9.29398290619623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120033608903301E-2"/>
          <c:y val="0.16915048889277146"/>
          <c:w val="0.92059853085981291"/>
          <c:h val="0.7658241914705696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E39-4BA6-8ED0-D498C5EBCD0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39-4BA6-8ED0-D498C5EBCD0D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E39-4BA6-8ED0-D498C5EBCD0D}"/>
              </c:ext>
            </c:extLst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39-4BA6-8ED0-D498C5EBCD0D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E39-4BA6-8ED0-D498C5EBCD0D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39-4BA6-8ED0-D498C5EBCD0D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E39-4BA6-8ED0-D498C5EBCD0D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39-4BA6-8ED0-D498C5EBCD0D}"/>
              </c:ext>
            </c:extLst>
          </c:dPt>
          <c:cat>
            <c:strRef>
              <c:f>'І_діаграма(дох)'!$A$2:$A$10</c:f>
              <c:strCache>
                <c:ptCount val="9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  <c:pt idx="2">
                  <c:v>Середня доходність фондів</c:v>
                </c:pt>
                <c:pt idx="3">
                  <c:v>ПФТС</c:v>
                </c:pt>
                <c:pt idx="4">
                  <c:v>Перспектива</c:v>
                </c:pt>
                <c:pt idx="5">
                  <c:v>Депозити у євро</c:v>
                </c:pt>
                <c:pt idx="6">
                  <c:v>Депозити у дол. США</c:v>
                </c:pt>
                <c:pt idx="7">
                  <c:v>Депозити у грн.</c:v>
                </c:pt>
                <c:pt idx="8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'І_діаграма(дох)'!$B$2:$B$10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-2.7835603092816186E-3</c:v>
                </c:pt>
                <c:pt idx="4">
                  <c:v>2.0206961460531581E-3</c:v>
                </c:pt>
                <c:pt idx="5">
                  <c:v>-1.3411447647985408E-2</c:v>
                </c:pt>
                <c:pt idx="6">
                  <c:v>1.469657559451143E-2</c:v>
                </c:pt>
                <c:pt idx="7">
                  <c:v>1.1362191780821916E-2</c:v>
                </c:pt>
                <c:pt idx="8">
                  <c:v>-0.10766918376479273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39-4BA6-8ED0-D498C5EBC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36587296"/>
        <c:axId val="1"/>
      </c:barChart>
      <c:catAx>
        <c:axId val="736587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1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365872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4976839948389693"/>
          <c:y val="5.24799084334931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466752815320591E-2"/>
          <c:y val="0.32362610200654079"/>
          <c:w val="0.90955939450084977"/>
          <c:h val="0.463572524495855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ВЧА'!$C$42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902033597975029"/>
                  <c:y val="0.352781606691814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7-4CED-BA18-4325EE10F36D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0E7-4CED-BA18-4325EE10F36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05987742305415"/>
                  <c:y val="0.4577414235588009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7-4CED-BA18-4325EE10F36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8354583718101622"/>
                  <c:y val="0.45482587309027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E7-4CED-BA18-4325EE10F36D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0E7-4CED-BA18-4325EE10F36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1828034336532929"/>
                  <c:y val="0.4985591301181844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E7-4CED-BA18-4325EE10F36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8644770906537913"/>
                  <c:y val="0.460656974027328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7-4CED-BA18-4325EE10F36D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7772676020089961"/>
                  <c:y val="0.4635725244958556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7-4CED-BA18-4325EE10F36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6981359055000875"/>
                  <c:y val="0.45482587309027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7-4CED-BA18-4325EE10F36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5463040797681977"/>
                  <c:y val="0.4635725244958556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7-4CED-BA18-4325EE10F36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928986524029999"/>
                  <c:y val="0.5772789927684240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7-4CED-BA18-4325EE10F36D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9371772198767725"/>
                  <c:y val="0.708478763852156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E7-4CED-BA18-4325EE10F36D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4380003323017521"/>
                  <c:y val="0.708478763852156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E7-4CED-BA18-4325EE10F36D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9549790289985047"/>
                  <c:y val="0.9358917003972935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E7-4CED-BA18-4325EE10F36D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0E7-4CED-BA18-4325EE10F36D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3959651467723591"/>
                  <c:y val="0.47231917590143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E7-4CED-BA18-4325EE10F36D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ВЧА'!$B$43:$B$44</c:f>
              <c:strCache>
                <c:ptCount val="2"/>
                <c:pt idx="0">
                  <c:v>Індекс Української Біржі</c:v>
                </c:pt>
                <c:pt idx="1">
                  <c:v>КІНТО-Голд</c:v>
                </c:pt>
              </c:strCache>
            </c:strRef>
          </c:cat>
          <c:val>
            <c:numRef>
              <c:f>'3_динаміка ВЧА'!$C$43:$C$44</c:f>
              <c:numCache>
                <c:formatCode>#,##0.00</c:formatCode>
                <c:ptCount val="2"/>
                <c:pt idx="0">
                  <c:v>-56.218569999999367</c:v>
                </c:pt>
                <c:pt idx="1">
                  <c:v>-1237.1937400000002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0E7-4CED-BA18-4325EE10F36D}"/>
            </c:ext>
          </c:extLst>
        </c:ser>
        <c:ser>
          <c:idx val="0"/>
          <c:order val="1"/>
          <c:tx>
            <c:strRef>
              <c:f>'3_динаміка ВЧА'!$E$42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60E7-4CED-BA18-4325EE10F36D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60E7-4CED-BA18-4325EE10F36D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0E7-4CED-BA18-4325EE10F36D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60E7-4CED-BA18-4325EE10F36D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0E7-4CED-BA18-4325EE10F36D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0E7-4CED-BA18-4325EE10F36D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0E7-4CED-BA18-4325EE10F36D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60E7-4CED-BA18-4325EE10F36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0939477201585386"/>
                  <c:y val="0.4635725244958556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E7-4CED-BA18-4325EE10F36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9340381022907622"/>
                  <c:y val="0.446079221684691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E7-4CED-BA18-4325EE10F36D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60E7-4CED-BA18-4325EE10F36D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60E7-4CED-BA18-4325EE10F36D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60E7-4CED-BA18-4325EE10F36D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60E7-4CED-BA18-4325EE10F36D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60E7-4CED-BA18-4325EE10F36D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60E7-4CED-BA18-4325EE10F36D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945255012012659"/>
                  <c:y val="0.507305781523766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E7-4CED-BA18-4325EE10F36D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ВЧА'!$B$43:$B$44</c:f>
              <c:strCache>
                <c:ptCount val="2"/>
                <c:pt idx="0">
                  <c:v>Індекс Української Біржі</c:v>
                </c:pt>
                <c:pt idx="1">
                  <c:v>КІНТО-Голд</c:v>
                </c:pt>
              </c:strCache>
            </c:strRef>
          </c:cat>
          <c:val>
            <c:numRef>
              <c:f>'3_динаміка ВЧА'!$E$43:$E$44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60E7-4CED-BA18-4325EE10F3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736589216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ВЧА'!$D$42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7706827026091602"/>
                  <c:y val="0.536461286209040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0E7-4CED-BA18-4325EE10F36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3023240908416354"/>
                  <c:y val="0.8134385807191429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0E7-4CED-BA18-4325EE10F36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502663097791864"/>
                  <c:y val="0.5685323413628419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0E7-4CED-BA18-4325EE10F36D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60E7-4CED-BA18-4325EE10F36D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60E7-4CED-BA18-4325EE10F36D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60E7-4CED-BA18-4325EE10F36D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60E7-4CED-BA18-4325EE10F36D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0842237031726929"/>
                  <c:y val="0.52771463480345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0E7-4CED-BA18-4325EE10F36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8273805796742757"/>
                  <c:y val="0.52771463480345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0E7-4CED-BA18-4325EE10F36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7401710910294794"/>
                  <c:y val="0.521883533866403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0E7-4CED-BA18-4325EE10F36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5979099501695284"/>
                  <c:y val="0.848425186341471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0E7-4CED-BA18-4325EE10F36D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0664218940509607"/>
                  <c:y val="0.880496241495273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0E7-4CED-BA18-4325EE10F36D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5591672143400537"/>
                  <c:y val="0.860087388215581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0E7-4CED-BA18-4325EE10F36D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70599903267650321"/>
                  <c:y val="0.918398397586129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0E7-4CED-BA18-4325EE10F36D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6335135684129929"/>
                  <c:y val="0.962131654614040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0E7-4CED-BA18-4325EE10F36D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173579841412198"/>
                  <c:y val="0.982540507893731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0E7-4CED-BA18-4325EE10F36D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7029212479360558"/>
                  <c:y val="0.6501677544816089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0E7-4CED-BA18-4325EE10F36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ВЧА'!$D$43:$D$44</c:f>
              <c:numCache>
                <c:formatCode>0.00%</c:formatCode>
                <c:ptCount val="2"/>
                <c:pt idx="0">
                  <c:v>-1.3116920754440584E-2</c:v>
                </c:pt>
                <c:pt idx="1">
                  <c:v>-0.11520503484232444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60E7-4CED-BA18-4325EE10F3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36589216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-1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365892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5913250507696927"/>
          <c:y val="0.86300293868410871"/>
          <c:w val="0.49839977478421338"/>
          <c:h val="7.288876171318485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7640621274037142"/>
          <c:y val="1.2245280807243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775043746397643E-2"/>
          <c:y val="0.214292414126767"/>
          <c:w val="0.95551660808750116"/>
          <c:h val="0.714308047089223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981-4062-855D-B028A38A8E0B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981-4062-855D-B028A38A8E0B}"/>
              </c:ext>
            </c:extLst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981-4062-855D-B028A38A8E0B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981-4062-855D-B028A38A8E0B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981-4062-855D-B028A38A8E0B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981-4062-855D-B028A38A8E0B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981-4062-855D-B028A38A8E0B}"/>
              </c:ext>
            </c:extLst>
          </c:dPt>
          <c:dPt>
            <c:idx val="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981-4062-855D-B028A38A8E0B}"/>
              </c:ext>
            </c:extLst>
          </c:dPt>
          <c:dPt>
            <c:idx val="1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981-4062-855D-B028A38A8E0B}"/>
              </c:ext>
            </c:extLst>
          </c:dPt>
          <c:cat>
            <c:strRef>
              <c:f>'З_діаграма(дох)'!$A$2:$A$10</c:f>
              <c:strCache>
                <c:ptCount val="9"/>
                <c:pt idx="0">
                  <c:v>КІНТО-Голд</c:v>
                </c:pt>
                <c:pt idx="1">
                  <c:v>Індекс Української Біржі</c:v>
                </c:pt>
                <c:pt idx="2">
                  <c:v>Середня доходність фондів</c:v>
                </c:pt>
                <c:pt idx="3">
                  <c:v>ПФТС</c:v>
                </c:pt>
                <c:pt idx="4">
                  <c:v>Перспектива</c:v>
                </c:pt>
                <c:pt idx="5">
                  <c:v>Депозити у євро</c:v>
                </c:pt>
                <c:pt idx="6">
                  <c:v>Депозити у дол. США</c:v>
                </c:pt>
                <c:pt idx="7">
                  <c:v>Депозити у грн.</c:v>
                </c:pt>
                <c:pt idx="8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-0.11520474853678608</c:v>
                </c:pt>
                <c:pt idx="1">
                  <c:v>-1.3116377130565571E-2</c:v>
                </c:pt>
                <c:pt idx="2">
                  <c:v>-6.4160562833675827E-2</c:v>
                </c:pt>
                <c:pt idx="3">
                  <c:v>-2.7835603092816199E-3</c:v>
                </c:pt>
                <c:pt idx="4">
                  <c:v>2.0206961460531581E-3</c:v>
                </c:pt>
                <c:pt idx="5">
                  <c:v>-1.3411447647985408E-2</c:v>
                </c:pt>
                <c:pt idx="6">
                  <c:v>1.469657559451143E-2</c:v>
                </c:pt>
                <c:pt idx="7">
                  <c:v>1.1362191780821916E-2</c:v>
                </c:pt>
                <c:pt idx="8">
                  <c:v>-0.10766918376479273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981-4062-855D-B028A38A8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36569536"/>
        <c:axId val="1"/>
      </c:barChart>
      <c:catAx>
        <c:axId val="7365695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1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36569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B57FE5AC-C1A8-846E-49A6-783E5B925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419100</xdr:colOff>
      <xdr:row>21</xdr:row>
      <xdr:rowOff>19050</xdr:rowOff>
    </xdr:from>
    <xdr:to>
      <xdr:col>11</xdr:col>
      <xdr:colOff>561975</xdr:colOff>
      <xdr:row>43</xdr:row>
      <xdr:rowOff>76200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673F7700-3B68-9896-5835-B4437A454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19</xdr:row>
      <xdr:rowOff>152400</xdr:rowOff>
    </xdr:from>
    <xdr:to>
      <xdr:col>8</xdr:col>
      <xdr:colOff>266700</xdr:colOff>
      <xdr:row>43</xdr:row>
      <xdr:rowOff>152400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25E4C7F8-1E0F-F45A-B60D-A1345D9EB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19</xdr:row>
      <xdr:rowOff>104775</xdr:rowOff>
    </xdr:from>
    <xdr:to>
      <xdr:col>10</xdr:col>
      <xdr:colOff>28575</xdr:colOff>
      <xdr:row>44</xdr:row>
      <xdr:rowOff>161925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C9DD34F6-3E05-876E-AB7A-AC2446711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52</xdr:row>
      <xdr:rowOff>152400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F1619F76-37CF-491E-5A30-674FE957A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7</xdr:row>
      <xdr:rowOff>19050</xdr:rowOff>
    </xdr:from>
    <xdr:to>
      <xdr:col>9</xdr:col>
      <xdr:colOff>581025</xdr:colOff>
      <xdr:row>26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04878BC2-0D1E-30CB-B850-91EC81440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238125</xdr:colOff>
      <xdr:row>31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F632B220-8FD7-0212-5ED4-1171A0DA7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9525</xdr:rowOff>
    </xdr:from>
    <xdr:to>
      <xdr:col>6</xdr:col>
      <xdr:colOff>1628775</xdr:colOff>
      <xdr:row>33</xdr:row>
      <xdr:rowOff>19050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93C163BD-EF9D-DADB-3CAB-E8F843285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66675</xdr:colOff>
      <xdr:row>28</xdr:row>
      <xdr:rowOff>114300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5152F6C4-54ED-DDDB-9A0A-BFF89E357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63E2-B7DF-4EAE-A9D7-52845EFBA1EC}">
  <sheetPr>
    <tabColor indexed="9"/>
  </sheetPr>
  <dimension ref="A1:N34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5" t="s">
        <v>85</v>
      </c>
      <c r="B1" s="75"/>
      <c r="C1" s="75"/>
      <c r="D1" s="76"/>
      <c r="E1" s="76"/>
      <c r="F1" s="76"/>
    </row>
    <row r="2" spans="1:14" ht="15.75" thickBot="1" x14ac:dyDescent="0.25">
      <c r="A2" s="25" t="s">
        <v>46</v>
      </c>
      <c r="B2" s="25" t="s">
        <v>132</v>
      </c>
      <c r="C2" s="25" t="s">
        <v>125</v>
      </c>
      <c r="D2" s="25" t="s">
        <v>0</v>
      </c>
      <c r="E2" s="25" t="s">
        <v>1</v>
      </c>
      <c r="F2" s="25" t="s">
        <v>2</v>
      </c>
      <c r="G2" s="2"/>
      <c r="I2" s="1"/>
    </row>
    <row r="3" spans="1:14" ht="14.25" x14ac:dyDescent="0.2">
      <c r="A3" s="88" t="s">
        <v>96</v>
      </c>
      <c r="B3" s="89">
        <v>6.242310942972118E-4</v>
      </c>
      <c r="C3" s="89">
        <v>-8.9517915254643698E-2</v>
      </c>
      <c r="D3" s="89">
        <v>9.9141253738985226E-3</v>
      </c>
      <c r="E3" s="89" t="s">
        <v>100</v>
      </c>
      <c r="F3" s="89">
        <v>-2.9325315473207325E-2</v>
      </c>
      <c r="G3" s="58"/>
      <c r="H3" s="58"/>
      <c r="I3" s="2"/>
      <c r="J3" s="2"/>
      <c r="K3" s="2"/>
      <c r="L3" s="2"/>
    </row>
    <row r="4" spans="1:14" ht="14.25" x14ac:dyDescent="0.2">
      <c r="A4" s="88" t="s">
        <v>97</v>
      </c>
      <c r="B4" s="89">
        <v>-2.7835603092816186E-3</v>
      </c>
      <c r="C4" s="89">
        <v>2.0206961460531581E-3</v>
      </c>
      <c r="D4" s="89">
        <v>-2.5721339160927224E-3</v>
      </c>
      <c r="E4" s="89" t="s">
        <v>100</v>
      </c>
      <c r="F4" s="89">
        <v>-6.4160562833675827E-2</v>
      </c>
      <c r="G4" s="58"/>
      <c r="H4" s="58"/>
      <c r="I4" s="2"/>
      <c r="J4" s="2"/>
      <c r="K4" s="2"/>
      <c r="L4" s="2"/>
    </row>
    <row r="5" spans="1:14" ht="15" thickBot="1" x14ac:dyDescent="0.25">
      <c r="A5" s="79" t="s">
        <v>123</v>
      </c>
      <c r="B5" s="80">
        <v>-2.1610667998822608E-3</v>
      </c>
      <c r="C5" s="80">
        <v>-7.1086038416750319E-2</v>
      </c>
      <c r="D5" s="80">
        <v>2.5301432957986807E-2</v>
      </c>
      <c r="E5" s="80" t="s">
        <v>100</v>
      </c>
      <c r="F5" s="80">
        <v>4.2409858059725639E-3</v>
      </c>
      <c r="G5" s="58"/>
      <c r="H5" s="58"/>
      <c r="I5" s="2"/>
      <c r="J5" s="2"/>
      <c r="K5" s="2"/>
      <c r="L5" s="2"/>
    </row>
    <row r="6" spans="1:14" ht="14.25" x14ac:dyDescent="0.2">
      <c r="A6" s="73"/>
      <c r="B6" s="72"/>
      <c r="C6" s="72"/>
      <c r="D6" s="74"/>
      <c r="E6" s="74"/>
      <c r="F6" s="74"/>
      <c r="G6" s="10"/>
      <c r="J6" s="2"/>
      <c r="K6" s="2"/>
      <c r="L6" s="2"/>
      <c r="M6" s="2"/>
      <c r="N6" s="2"/>
    </row>
    <row r="7" spans="1:14" ht="14.25" x14ac:dyDescent="0.2">
      <c r="A7" s="73"/>
      <c r="B7" s="74"/>
      <c r="C7" s="74"/>
      <c r="D7" s="74"/>
      <c r="E7" s="74"/>
      <c r="F7" s="74"/>
      <c r="J7" s="4"/>
      <c r="K7" s="4"/>
      <c r="L7" s="4"/>
      <c r="M7" s="4"/>
      <c r="N7" s="4"/>
    </row>
    <row r="8" spans="1:14" ht="14.25" x14ac:dyDescent="0.2">
      <c r="A8" s="73"/>
      <c r="B8" s="74"/>
      <c r="C8" s="74"/>
      <c r="D8" s="74"/>
      <c r="E8" s="74"/>
      <c r="F8" s="74"/>
    </row>
    <row r="9" spans="1:14" ht="14.25" x14ac:dyDescent="0.2">
      <c r="A9" s="73"/>
      <c r="B9" s="74"/>
      <c r="C9" s="74"/>
      <c r="D9" s="74"/>
      <c r="E9" s="74"/>
      <c r="F9" s="74"/>
    </row>
    <row r="10" spans="1:14" ht="14.25" x14ac:dyDescent="0.2">
      <c r="A10" s="73"/>
      <c r="B10" s="74"/>
      <c r="C10" s="74"/>
      <c r="D10" s="74"/>
      <c r="E10" s="74"/>
      <c r="F10" s="74"/>
      <c r="N10" s="10"/>
    </row>
    <row r="11" spans="1:14" ht="14.25" x14ac:dyDescent="0.2">
      <c r="A11" s="73"/>
      <c r="B11" s="74"/>
      <c r="C11" s="74"/>
      <c r="D11" s="74"/>
      <c r="E11" s="74"/>
      <c r="F11" s="74"/>
    </row>
    <row r="12" spans="1:14" ht="14.25" x14ac:dyDescent="0.2">
      <c r="A12" s="73"/>
      <c r="B12" s="74"/>
      <c r="C12" s="74"/>
      <c r="D12" s="74"/>
      <c r="E12" s="74"/>
      <c r="F12" s="74"/>
    </row>
    <row r="13" spans="1:14" ht="14.25" x14ac:dyDescent="0.2">
      <c r="A13" s="73"/>
      <c r="B13" s="74"/>
      <c r="C13" s="74"/>
      <c r="D13" s="74"/>
      <c r="E13" s="74"/>
      <c r="F13" s="74"/>
    </row>
    <row r="14" spans="1:14" ht="14.25" x14ac:dyDescent="0.2">
      <c r="A14" s="73"/>
      <c r="B14" s="74"/>
      <c r="C14" s="74"/>
      <c r="D14" s="74"/>
      <c r="E14" s="74"/>
      <c r="F14" s="74"/>
    </row>
    <row r="15" spans="1:14" ht="14.25" x14ac:dyDescent="0.2">
      <c r="A15" s="73"/>
      <c r="B15" s="74"/>
      <c r="C15" s="74"/>
      <c r="D15" s="74"/>
      <c r="E15" s="74"/>
      <c r="F15" s="74"/>
    </row>
    <row r="16" spans="1:14" ht="14.25" x14ac:dyDescent="0.2">
      <c r="A16" s="73"/>
      <c r="B16" s="74"/>
      <c r="C16" s="74"/>
      <c r="D16" s="74"/>
      <c r="E16" s="74"/>
      <c r="F16" s="74"/>
    </row>
    <row r="17" spans="1:6" ht="14.25" x14ac:dyDescent="0.2">
      <c r="A17" s="73"/>
      <c r="B17" s="74"/>
      <c r="C17" s="74"/>
      <c r="D17" s="74"/>
      <c r="E17" s="74"/>
      <c r="F17" s="74"/>
    </row>
    <row r="18" spans="1:6" ht="14.25" x14ac:dyDescent="0.2">
      <c r="A18" s="73"/>
      <c r="B18" s="74"/>
      <c r="C18" s="74"/>
      <c r="D18" s="74"/>
      <c r="E18" s="74"/>
      <c r="F18" s="74"/>
    </row>
    <row r="19" spans="1:6" ht="14.25" x14ac:dyDescent="0.2">
      <c r="A19" s="73"/>
      <c r="B19" s="74"/>
      <c r="C19" s="74"/>
      <c r="D19" s="74"/>
      <c r="E19" s="74"/>
      <c r="F19" s="74"/>
    </row>
    <row r="20" spans="1:6" ht="14.25" x14ac:dyDescent="0.2">
      <c r="A20" s="73"/>
      <c r="B20" s="74"/>
      <c r="C20" s="74"/>
      <c r="D20" s="74"/>
      <c r="E20" s="74"/>
      <c r="F20" s="74"/>
    </row>
    <row r="21" spans="1:6" ht="15" thickBot="1" x14ac:dyDescent="0.25">
      <c r="A21" s="73"/>
      <c r="B21" s="74"/>
      <c r="C21" s="74"/>
      <c r="D21" s="74"/>
      <c r="E21" s="74"/>
      <c r="F21" s="74"/>
    </row>
    <row r="22" spans="1:6" ht="30.75" thickBot="1" x14ac:dyDescent="0.25">
      <c r="A22" s="25" t="s">
        <v>70</v>
      </c>
      <c r="B22" s="18" t="s">
        <v>75</v>
      </c>
      <c r="C22" s="18" t="s">
        <v>57</v>
      </c>
      <c r="D22" s="78"/>
      <c r="E22" s="74"/>
      <c r="F22" s="74"/>
    </row>
    <row r="23" spans="1:6" ht="14.25" x14ac:dyDescent="0.2">
      <c r="A23" s="27" t="s">
        <v>3</v>
      </c>
      <c r="B23" s="28">
        <v>-0.13231120265038709</v>
      </c>
      <c r="C23" s="65">
        <v>1.4387117228862767E-2</v>
      </c>
      <c r="D23" s="78"/>
      <c r="E23" s="74"/>
      <c r="F23" s="74"/>
    </row>
    <row r="24" spans="1:6" ht="14.25" x14ac:dyDescent="0.2">
      <c r="A24" s="27" t="s">
        <v>4</v>
      </c>
      <c r="B24" s="28">
        <v>-0.10299767523352465</v>
      </c>
      <c r="C24" s="65">
        <v>-7.3921588082845435E-2</v>
      </c>
      <c r="D24" s="78"/>
      <c r="E24" s="74"/>
      <c r="F24" s="74"/>
    </row>
    <row r="25" spans="1:6" ht="14.25" x14ac:dyDescent="0.2">
      <c r="A25" s="27" t="s">
        <v>105</v>
      </c>
      <c r="B25" s="28">
        <v>-8.9014363546310094E-2</v>
      </c>
      <c r="C25" s="65">
        <v>-4.0807411497637891E-2</v>
      </c>
      <c r="D25" s="78"/>
      <c r="E25" s="74"/>
      <c r="F25" s="74"/>
    </row>
    <row r="26" spans="1:6" ht="14.25" x14ac:dyDescent="0.2">
      <c r="A26" s="27" t="s">
        <v>106</v>
      </c>
      <c r="B26" s="28">
        <v>-6.9183726653684108E-2</v>
      </c>
      <c r="C26" s="65">
        <v>-3.2867040647602486E-2</v>
      </c>
      <c r="D26" s="78"/>
      <c r="E26" s="74"/>
      <c r="F26" s="74"/>
    </row>
    <row r="27" spans="1:6" ht="14.25" x14ac:dyDescent="0.2">
      <c r="A27" s="27" t="s">
        <v>104</v>
      </c>
      <c r="B27" s="28">
        <v>-6.7283500831763599E-2</v>
      </c>
      <c r="C27" s="65">
        <v>2.4676328969388095E-2</v>
      </c>
      <c r="D27" s="78"/>
      <c r="E27" s="74"/>
      <c r="F27" s="74"/>
    </row>
    <row r="28" spans="1:6" ht="14.25" x14ac:dyDescent="0.2">
      <c r="A28" s="27" t="s">
        <v>107</v>
      </c>
      <c r="B28" s="28">
        <v>-6.5103966484741371E-2</v>
      </c>
      <c r="C28" s="65">
        <v>-1.9396095584604089E-2</v>
      </c>
      <c r="D28" s="78"/>
      <c r="E28" s="74"/>
      <c r="F28" s="74"/>
    </row>
    <row r="29" spans="1:6" ht="14.25" x14ac:dyDescent="0.2">
      <c r="A29" s="27" t="s">
        <v>102</v>
      </c>
      <c r="B29" s="28">
        <v>-5.3828541514216899E-2</v>
      </c>
      <c r="C29" s="65">
        <v>-3.5823182308160728E-2</v>
      </c>
      <c r="D29" s="78"/>
      <c r="E29" s="74"/>
      <c r="F29" s="74"/>
    </row>
    <row r="30" spans="1:6" ht="14.25" x14ac:dyDescent="0.2">
      <c r="A30" s="27" t="s">
        <v>103</v>
      </c>
      <c r="B30" s="28">
        <v>-5.0932709976042601E-2</v>
      </c>
      <c r="C30" s="65">
        <v>-4.6304871813600101E-2</v>
      </c>
      <c r="D30" s="78"/>
      <c r="E30" s="74"/>
      <c r="F30" s="74"/>
    </row>
    <row r="31" spans="1:6" ht="14.25" x14ac:dyDescent="0.2">
      <c r="A31" s="27" t="s">
        <v>108</v>
      </c>
      <c r="B31" s="28">
        <v>-2.8851576444323013E-2</v>
      </c>
      <c r="C31" s="65">
        <v>4.9230218403150783E-2</v>
      </c>
      <c r="D31" s="78"/>
      <c r="E31" s="74"/>
      <c r="F31" s="74"/>
    </row>
    <row r="32" spans="1:6" ht="14.25" x14ac:dyDescent="0.2">
      <c r="A32" s="153" t="s">
        <v>124</v>
      </c>
      <c r="B32" s="154">
        <v>-2.7835603092816186E-3</v>
      </c>
      <c r="C32" s="155">
        <v>-2.1610667998822608E-3</v>
      </c>
      <c r="D32" s="78"/>
      <c r="E32" s="74"/>
      <c r="F32" s="74"/>
    </row>
    <row r="33" spans="1:6" ht="15" thickBot="1" x14ac:dyDescent="0.25">
      <c r="A33" s="156" t="s">
        <v>132</v>
      </c>
      <c r="B33" s="157">
        <v>2.0206961460531581E-3</v>
      </c>
      <c r="C33" s="157">
        <v>-7.1086038416750319E-2</v>
      </c>
      <c r="D33" s="78"/>
      <c r="E33" s="74"/>
      <c r="F33" s="74"/>
    </row>
    <row r="34" spans="1:6" ht="14.25" x14ac:dyDescent="0.2">
      <c r="A34" s="73"/>
      <c r="B34" s="74"/>
      <c r="C34" s="74"/>
      <c r="D34" s="78"/>
      <c r="E34" s="74"/>
      <c r="F34" s="74"/>
    </row>
  </sheetData>
  <autoFilter ref="A22:C22" xr:uid="{4E41F886-6569-4D44-BC53-0C09CC2F9929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EA5C-218E-45CE-A4F7-871899D3489E}">
  <sheetPr>
    <tabColor indexed="43"/>
    <pageSetUpPr fitToPage="1"/>
  </sheetPr>
  <dimension ref="A1:K8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6" style="29" bestFit="1" customWidth="1"/>
    <col min="3" max="3" width="16" style="31" bestFit="1" customWidth="1"/>
    <col min="4" max="4" width="42.42578125" style="31" bestFit="1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9" bestFit="1" customWidth="1"/>
    <col min="10" max="10" width="22.28515625" style="29" bestFit="1" customWidth="1"/>
    <col min="11" max="11" width="35.85546875" style="29" customWidth="1"/>
    <col min="12" max="16384" width="9.140625" style="29"/>
  </cols>
  <sheetData>
    <row r="1" spans="1:11" ht="16.5" thickBot="1" x14ac:dyDescent="0.25">
      <c r="A1" s="186" t="s">
        <v>92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1" ht="30.75" thickBot="1" x14ac:dyDescent="0.25">
      <c r="A2" s="15" t="s">
        <v>30</v>
      </c>
      <c r="B2" s="48" t="s">
        <v>17</v>
      </c>
      <c r="C2" s="18" t="s">
        <v>27</v>
      </c>
      <c r="D2" s="18" t="s">
        <v>28</v>
      </c>
      <c r="E2" s="17" t="s">
        <v>31</v>
      </c>
      <c r="F2" s="17" t="s">
        <v>52</v>
      </c>
      <c r="G2" s="17" t="s">
        <v>53</v>
      </c>
      <c r="H2" s="18" t="s">
        <v>54</v>
      </c>
      <c r="I2" s="18" t="s">
        <v>8</v>
      </c>
      <c r="J2" s="18" t="s">
        <v>9</v>
      </c>
    </row>
    <row r="3" spans="1:11" ht="14.25" customHeight="1" x14ac:dyDescent="0.2">
      <c r="A3" s="21">
        <v>1</v>
      </c>
      <c r="B3" s="84" t="s">
        <v>126</v>
      </c>
      <c r="C3" s="110" t="s">
        <v>29</v>
      </c>
      <c r="D3" s="111" t="s">
        <v>116</v>
      </c>
      <c r="E3" s="85">
        <v>36459057.82</v>
      </c>
      <c r="F3" s="86">
        <v>29028</v>
      </c>
      <c r="G3" s="85">
        <v>1255.9962</v>
      </c>
      <c r="H3" s="52">
        <v>1000</v>
      </c>
      <c r="I3" s="84" t="s">
        <v>127</v>
      </c>
      <c r="J3" s="87" t="s">
        <v>128</v>
      </c>
      <c r="K3" s="49"/>
    </row>
    <row r="4" spans="1:11" ht="14.25" customHeight="1" x14ac:dyDescent="0.2">
      <c r="A4" s="21">
        <v>2</v>
      </c>
      <c r="B4" s="84" t="s">
        <v>114</v>
      </c>
      <c r="C4" s="110" t="s">
        <v>115</v>
      </c>
      <c r="D4" s="111" t="s">
        <v>116</v>
      </c>
      <c r="E4" s="85">
        <v>19564140.420000002</v>
      </c>
      <c r="F4" s="86">
        <v>7548</v>
      </c>
      <c r="G4" s="85">
        <v>2591.9634999999998</v>
      </c>
      <c r="H4" s="52">
        <v>100</v>
      </c>
      <c r="I4" s="84" t="s">
        <v>117</v>
      </c>
      <c r="J4" s="87" t="s">
        <v>118</v>
      </c>
      <c r="K4" s="49"/>
    </row>
    <row r="5" spans="1:11" ht="14.25" customHeight="1" x14ac:dyDescent="0.2">
      <c r="A5" s="21">
        <v>3</v>
      </c>
      <c r="B5" s="84" t="s">
        <v>101</v>
      </c>
      <c r="C5" s="110" t="s">
        <v>29</v>
      </c>
      <c r="D5" s="111" t="s">
        <v>119</v>
      </c>
      <c r="E5" s="85">
        <v>9501865.9000000004</v>
      </c>
      <c r="F5" s="86">
        <v>181502</v>
      </c>
      <c r="G5" s="85">
        <v>52.351300000000002</v>
      </c>
      <c r="H5" s="52">
        <v>10</v>
      </c>
      <c r="I5" s="84" t="s">
        <v>120</v>
      </c>
      <c r="J5" s="87" t="s">
        <v>121</v>
      </c>
      <c r="K5" s="49"/>
    </row>
    <row r="6" spans="1:11" ht="14.25" customHeight="1" x14ac:dyDescent="0.2">
      <c r="A6" s="21">
        <v>4</v>
      </c>
      <c r="B6" s="84" t="s">
        <v>69</v>
      </c>
      <c r="C6" s="110" t="s">
        <v>29</v>
      </c>
      <c r="D6" s="111" t="s">
        <v>116</v>
      </c>
      <c r="E6" s="85">
        <v>4229739.32</v>
      </c>
      <c r="F6" s="86">
        <v>152637</v>
      </c>
      <c r="G6" s="85">
        <v>27.711099999999998</v>
      </c>
      <c r="H6" s="52">
        <v>100</v>
      </c>
      <c r="I6" s="84" t="s">
        <v>120</v>
      </c>
      <c r="J6" s="87" t="s">
        <v>121</v>
      </c>
      <c r="K6" s="49"/>
    </row>
    <row r="7" spans="1:11" ht="14.25" customHeight="1" x14ac:dyDescent="0.2">
      <c r="A7" s="21">
        <v>5</v>
      </c>
      <c r="B7" s="84" t="s">
        <v>122</v>
      </c>
      <c r="C7" s="110" t="s">
        <v>115</v>
      </c>
      <c r="D7" s="111" t="s">
        <v>116</v>
      </c>
      <c r="E7" s="85">
        <v>372831.24</v>
      </c>
      <c r="F7" s="86">
        <v>8107</v>
      </c>
      <c r="G7" s="85">
        <v>45.988799999999998</v>
      </c>
      <c r="H7" s="52">
        <v>100</v>
      </c>
      <c r="I7" s="84" t="s">
        <v>117</v>
      </c>
      <c r="J7" s="87" t="s">
        <v>118</v>
      </c>
      <c r="K7" s="49"/>
    </row>
    <row r="8" spans="1:11" ht="15.75" thickBot="1" x14ac:dyDescent="0.25">
      <c r="A8" s="187" t="s">
        <v>38</v>
      </c>
      <c r="B8" s="188"/>
      <c r="C8" s="112" t="s">
        <v>39</v>
      </c>
      <c r="D8" s="112" t="s">
        <v>39</v>
      </c>
      <c r="E8" s="99">
        <f>SUM(E3:E7)</f>
        <v>70127634.700000003</v>
      </c>
      <c r="F8" s="100">
        <f>SUM(F3:F7)</f>
        <v>378822</v>
      </c>
      <c r="G8" s="112" t="s">
        <v>39</v>
      </c>
      <c r="H8" s="112" t="s">
        <v>39</v>
      </c>
      <c r="I8" s="112" t="s">
        <v>39</v>
      </c>
      <c r="J8" s="112" t="s">
        <v>39</v>
      </c>
    </row>
  </sheetData>
  <mergeCells count="2">
    <mergeCell ref="A1:J1"/>
    <mergeCell ref="A8:B8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30F7-E0B6-4BF2-B5F1-7D61CFE40B8C}">
  <sheetPr>
    <tabColor indexed="43"/>
    <pageSetUpPr fitToPage="1"/>
  </sheetPr>
  <dimension ref="A1:J14"/>
  <sheetViews>
    <sheetView zoomScale="85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53.85546875" style="31" bestFit="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6384" width="9.140625" style="31"/>
  </cols>
  <sheetData>
    <row r="1" spans="1:10" s="50" customFormat="1" ht="16.5" thickBot="1" x14ac:dyDescent="0.25">
      <c r="A1" s="198" t="s">
        <v>84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0" s="22" customFormat="1" ht="15.75" customHeight="1" thickBot="1" x14ac:dyDescent="0.25">
      <c r="A2" s="191" t="s">
        <v>30</v>
      </c>
      <c r="B2" s="103"/>
      <c r="C2" s="104"/>
      <c r="D2" s="105"/>
      <c r="E2" s="193" t="s">
        <v>56</v>
      </c>
      <c r="F2" s="193"/>
      <c r="G2" s="193"/>
      <c r="H2" s="193"/>
      <c r="I2" s="193"/>
      <c r="J2" s="193"/>
    </row>
    <row r="3" spans="1:10" s="22" customFormat="1" ht="60.75" thickBot="1" x14ac:dyDescent="0.25">
      <c r="A3" s="192"/>
      <c r="B3" s="106" t="s">
        <v>17</v>
      </c>
      <c r="C3" s="26" t="s">
        <v>5</v>
      </c>
      <c r="D3" s="26" t="s">
        <v>6</v>
      </c>
      <c r="E3" s="17" t="s">
        <v>80</v>
      </c>
      <c r="F3" s="17" t="s">
        <v>98</v>
      </c>
      <c r="G3" s="17" t="s">
        <v>93</v>
      </c>
      <c r="H3" s="17" t="s">
        <v>74</v>
      </c>
      <c r="I3" s="17" t="s">
        <v>40</v>
      </c>
      <c r="J3" s="17" t="s">
        <v>81</v>
      </c>
    </row>
    <row r="4" spans="1:10" s="22" customFormat="1" collapsed="1" x14ac:dyDescent="0.2">
      <c r="A4" s="21">
        <v>1</v>
      </c>
      <c r="B4" s="27" t="s">
        <v>122</v>
      </c>
      <c r="C4" s="107">
        <v>39311</v>
      </c>
      <c r="D4" s="107">
        <v>39563</v>
      </c>
      <c r="E4" s="101" t="s">
        <v>100</v>
      </c>
      <c r="F4" s="101">
        <v>0</v>
      </c>
      <c r="G4" s="101">
        <v>0</v>
      </c>
      <c r="H4" s="101">
        <v>0</v>
      </c>
      <c r="I4" s="101">
        <v>-0.54011200000000004</v>
      </c>
      <c r="J4" s="108">
        <v>-4.2368656568108065E-2</v>
      </c>
    </row>
    <row r="5" spans="1:10" s="22" customFormat="1" x14ac:dyDescent="0.2">
      <c r="A5" s="21">
        <v>2</v>
      </c>
      <c r="B5" s="27" t="s">
        <v>114</v>
      </c>
      <c r="C5" s="107">
        <v>39311</v>
      </c>
      <c r="D5" s="107">
        <v>39563</v>
      </c>
      <c r="E5" s="101" t="s">
        <v>100</v>
      </c>
      <c r="F5" s="101">
        <v>0</v>
      </c>
      <c r="G5" s="101">
        <v>0</v>
      </c>
      <c r="H5" s="101">
        <v>0</v>
      </c>
      <c r="I5" s="101">
        <v>24.919635</v>
      </c>
      <c r="J5" s="108">
        <v>0.1989105109575604</v>
      </c>
    </row>
    <row r="6" spans="1:10" s="22" customFormat="1" x14ac:dyDescent="0.2">
      <c r="A6" s="21">
        <v>3</v>
      </c>
      <c r="B6" s="27" t="s">
        <v>69</v>
      </c>
      <c r="C6" s="107">
        <v>40555</v>
      </c>
      <c r="D6" s="107">
        <v>40626</v>
      </c>
      <c r="E6" s="101">
        <v>-1.3116377130565571E-2</v>
      </c>
      <c r="F6" s="101">
        <v>-1.1063091741580489E-2</v>
      </c>
      <c r="G6" s="101">
        <v>2.2953712351371003E-2</v>
      </c>
      <c r="H6" s="101">
        <v>8.5241535961150472E-2</v>
      </c>
      <c r="I6" s="101">
        <v>-0.722889</v>
      </c>
      <c r="J6" s="108">
        <v>-8.1840595739191779E-2</v>
      </c>
    </row>
    <row r="7" spans="1:10" s="22" customFormat="1" x14ac:dyDescent="0.2">
      <c r="A7" s="21">
        <v>4</v>
      </c>
      <c r="B7" s="27" t="s">
        <v>101</v>
      </c>
      <c r="C7" s="107">
        <v>41848</v>
      </c>
      <c r="D7" s="107">
        <v>42032</v>
      </c>
      <c r="E7" s="101">
        <v>-0.11520474853678608</v>
      </c>
      <c r="F7" s="101">
        <v>6.2260946494625991E-2</v>
      </c>
      <c r="G7" s="101">
        <v>0.24261039019608321</v>
      </c>
      <c r="H7" s="101">
        <v>0.53147415719818869</v>
      </c>
      <c r="I7" s="101">
        <v>4.2351299999999998</v>
      </c>
      <c r="J7" s="108">
        <v>0.15962031601493631</v>
      </c>
    </row>
    <row r="8" spans="1:10" s="22" customFormat="1" x14ac:dyDescent="0.2">
      <c r="A8" s="21">
        <v>5</v>
      </c>
      <c r="B8" s="27" t="s">
        <v>126</v>
      </c>
      <c r="C8" s="107">
        <v>45198</v>
      </c>
      <c r="D8" s="107">
        <v>45449</v>
      </c>
      <c r="E8" s="101" t="s">
        <v>100</v>
      </c>
      <c r="F8" s="101">
        <v>-2.9992925723182684E-2</v>
      </c>
      <c r="G8" s="101">
        <v>0.12824846262207545</v>
      </c>
      <c r="H8" s="101">
        <v>0.17106778768775133</v>
      </c>
      <c r="I8" s="101">
        <v>0.25599620000000001</v>
      </c>
      <c r="J8" s="108">
        <v>0.13369396635231223</v>
      </c>
    </row>
    <row r="9" spans="1:10" s="22" customFormat="1" ht="15.75" collapsed="1" thickBot="1" x14ac:dyDescent="0.25">
      <c r="A9" s="21"/>
      <c r="B9" s="147" t="s">
        <v>95</v>
      </c>
      <c r="C9" s="148" t="s">
        <v>39</v>
      </c>
      <c r="D9" s="148" t="s">
        <v>39</v>
      </c>
      <c r="E9" s="149">
        <f>AVERAGE(E4:E8)</f>
        <v>-6.4160562833675827E-2</v>
      </c>
      <c r="F9" s="149">
        <f>AVERAGE(F4:F8)</f>
        <v>4.2409858059725639E-3</v>
      </c>
      <c r="G9" s="149">
        <f>AVERAGE(G4:G8)</f>
        <v>7.876251303390594E-2</v>
      </c>
      <c r="H9" s="149">
        <f>AVERAGE(H4:H8)</f>
        <v>0.15755669616941809</v>
      </c>
      <c r="I9" s="148" t="s">
        <v>39</v>
      </c>
      <c r="J9" s="149">
        <f>AVERAGE(J4:J8)</f>
        <v>7.3603108203501827E-2</v>
      </c>
    </row>
    <row r="10" spans="1:10" s="22" customFormat="1" x14ac:dyDescent="0.2">
      <c r="A10" s="200" t="s">
        <v>82</v>
      </c>
      <c r="B10" s="200"/>
      <c r="C10" s="200"/>
      <c r="D10" s="200"/>
      <c r="E10" s="200"/>
      <c r="F10" s="200"/>
      <c r="G10" s="200"/>
      <c r="H10" s="200"/>
      <c r="I10" s="200"/>
      <c r="J10" s="200"/>
    </row>
    <row r="11" spans="1:10" s="22" customFormat="1" ht="15.75" customHeight="1" x14ac:dyDescent="0.2">
      <c r="C11" s="64"/>
      <c r="D11" s="64"/>
    </row>
    <row r="12" spans="1:10" x14ac:dyDescent="0.2">
      <c r="B12" s="29"/>
      <c r="C12" s="109"/>
      <c r="E12" s="109"/>
      <c r="F12" s="109"/>
      <c r="G12" s="109"/>
      <c r="H12" s="109"/>
    </row>
    <row r="13" spans="1:10" x14ac:dyDescent="0.2">
      <c r="B13" s="29"/>
      <c r="C13" s="109"/>
      <c r="E13" s="109"/>
    </row>
    <row r="14" spans="1:10" x14ac:dyDescent="0.2">
      <c r="E14" s="109"/>
      <c r="F14" s="109"/>
    </row>
  </sheetData>
  <mergeCells count="4">
    <mergeCell ref="A1:J1"/>
    <mergeCell ref="A2:A3"/>
    <mergeCell ref="E2:J2"/>
    <mergeCell ref="A10:J10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AB91-5CDC-402F-AA6E-342831EC6077}">
  <sheetPr>
    <tabColor indexed="43"/>
  </sheetPr>
  <dimension ref="A1:G121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3.85546875" style="20" bestFit="1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7" s="29" customFormat="1" ht="16.5" thickBot="1" x14ac:dyDescent="0.25">
      <c r="A1" s="195" t="s">
        <v>78</v>
      </c>
      <c r="B1" s="195"/>
      <c r="C1" s="195"/>
      <c r="D1" s="195"/>
      <c r="E1" s="195"/>
      <c r="F1" s="195"/>
      <c r="G1" s="195"/>
    </row>
    <row r="2" spans="1:7" s="29" customFormat="1" ht="15.75" customHeight="1" thickBot="1" x14ac:dyDescent="0.25">
      <c r="A2" s="204" t="s">
        <v>30</v>
      </c>
      <c r="B2" s="91"/>
      <c r="C2" s="196" t="s">
        <v>18</v>
      </c>
      <c r="D2" s="201"/>
      <c r="E2" s="202" t="s">
        <v>55</v>
      </c>
      <c r="F2" s="203"/>
      <c r="G2" s="92"/>
    </row>
    <row r="3" spans="1:7" s="29" customFormat="1" ht="45.75" thickBot="1" x14ac:dyDescent="0.25">
      <c r="A3" s="192"/>
      <c r="B3" s="35" t="s">
        <v>17</v>
      </c>
      <c r="C3" s="35" t="s">
        <v>41</v>
      </c>
      <c r="D3" s="35" t="s">
        <v>20</v>
      </c>
      <c r="E3" s="35" t="s">
        <v>21</v>
      </c>
      <c r="F3" s="35" t="s">
        <v>20</v>
      </c>
      <c r="G3" s="36" t="s">
        <v>88</v>
      </c>
    </row>
    <row r="4" spans="1:7" s="29" customFormat="1" x14ac:dyDescent="0.2">
      <c r="A4" s="21">
        <v>1</v>
      </c>
      <c r="B4" s="37" t="s">
        <v>69</v>
      </c>
      <c r="C4" s="38">
        <v>-56.218569999999367</v>
      </c>
      <c r="D4" s="101">
        <v>-1.3116920754440584E-2</v>
      </c>
      <c r="E4" s="39">
        <v>0</v>
      </c>
      <c r="F4" s="101">
        <v>0</v>
      </c>
      <c r="G4" s="40">
        <v>0</v>
      </c>
    </row>
    <row r="5" spans="1:7" s="29" customFormat="1" x14ac:dyDescent="0.2">
      <c r="A5" s="21">
        <v>2</v>
      </c>
      <c r="B5" s="37" t="s">
        <v>101</v>
      </c>
      <c r="C5" s="38">
        <v>-1237.1937400000002</v>
      </c>
      <c r="D5" s="101">
        <v>-0.11520503484232444</v>
      </c>
      <c r="E5" s="39">
        <v>0</v>
      </c>
      <c r="F5" s="101">
        <v>0</v>
      </c>
      <c r="G5" s="40">
        <v>0</v>
      </c>
    </row>
    <row r="6" spans="1:7" s="29" customFormat="1" x14ac:dyDescent="0.2">
      <c r="A6" s="21">
        <v>3</v>
      </c>
      <c r="B6" s="37" t="s">
        <v>122</v>
      </c>
      <c r="C6" s="38" t="s">
        <v>100</v>
      </c>
      <c r="D6" s="101" t="s">
        <v>100</v>
      </c>
      <c r="E6" s="39" t="s">
        <v>100</v>
      </c>
      <c r="F6" s="101" t="s">
        <v>100</v>
      </c>
      <c r="G6" s="40" t="s">
        <v>100</v>
      </c>
    </row>
    <row r="7" spans="1:7" s="29" customFormat="1" x14ac:dyDescent="0.2">
      <c r="A7" s="21">
        <v>4</v>
      </c>
      <c r="B7" s="37" t="s">
        <v>114</v>
      </c>
      <c r="C7" s="38" t="s">
        <v>100</v>
      </c>
      <c r="D7" s="101" t="s">
        <v>100</v>
      </c>
      <c r="E7" s="39" t="s">
        <v>100</v>
      </c>
      <c r="F7" s="101" t="s">
        <v>100</v>
      </c>
      <c r="G7" s="40" t="s">
        <v>100</v>
      </c>
    </row>
    <row r="8" spans="1:7" s="29" customFormat="1" x14ac:dyDescent="0.2">
      <c r="A8" s="21">
        <v>5</v>
      </c>
      <c r="B8" s="37" t="s">
        <v>126</v>
      </c>
      <c r="C8" s="38" t="s">
        <v>100</v>
      </c>
      <c r="D8" s="101" t="s">
        <v>100</v>
      </c>
      <c r="E8" s="39" t="s">
        <v>100</v>
      </c>
      <c r="F8" s="101" t="s">
        <v>100</v>
      </c>
      <c r="G8" s="40" t="s">
        <v>131</v>
      </c>
    </row>
    <row r="9" spans="1:7" s="29" customFormat="1" ht="15.75" thickBot="1" x14ac:dyDescent="0.25">
      <c r="A9" s="115"/>
      <c r="B9" s="93" t="s">
        <v>38</v>
      </c>
      <c r="C9" s="94">
        <v>-1293.4123099999995</v>
      </c>
      <c r="D9" s="98">
        <v>-8.6083913540698512E-2</v>
      </c>
      <c r="E9" s="95">
        <v>0</v>
      </c>
      <c r="F9" s="98">
        <v>0</v>
      </c>
      <c r="G9" s="116">
        <v>0</v>
      </c>
    </row>
    <row r="10" spans="1:7" s="29" customFormat="1" ht="15" x14ac:dyDescent="0.2">
      <c r="B10" s="158"/>
      <c r="C10" s="127"/>
      <c r="D10" s="159"/>
      <c r="E10" s="160"/>
      <c r="F10" s="159"/>
      <c r="G10" s="127"/>
    </row>
    <row r="11" spans="1:7" s="29" customFormat="1" ht="15" x14ac:dyDescent="0.2">
      <c r="B11" s="158"/>
      <c r="C11" s="127"/>
      <c r="D11" s="159"/>
      <c r="E11" s="160"/>
      <c r="F11" s="159"/>
      <c r="G11" s="127"/>
    </row>
    <row r="12" spans="1:7" s="29" customFormat="1" ht="15" x14ac:dyDescent="0.2">
      <c r="A12" s="29" t="s">
        <v>129</v>
      </c>
      <c r="B12" s="158"/>
      <c r="C12" s="127"/>
      <c r="D12" s="159"/>
      <c r="E12" s="160"/>
      <c r="F12" s="159"/>
      <c r="G12" s="127"/>
    </row>
    <row r="13" spans="1:7" s="29" customFormat="1" ht="15" x14ac:dyDescent="0.2">
      <c r="A13" s="29" t="s">
        <v>130</v>
      </c>
      <c r="B13" s="158"/>
      <c r="C13" s="127"/>
      <c r="D13" s="159"/>
      <c r="E13" s="160"/>
      <c r="F13" s="159"/>
      <c r="G13" s="127"/>
    </row>
    <row r="14" spans="1:7" s="29" customFormat="1" ht="15" x14ac:dyDescent="0.2">
      <c r="B14" s="158"/>
      <c r="C14" s="127"/>
      <c r="D14" s="159"/>
      <c r="E14" s="160"/>
      <c r="F14" s="159"/>
      <c r="G14" s="127"/>
    </row>
    <row r="15" spans="1:7" s="29" customFormat="1" x14ac:dyDescent="0.2">
      <c r="D15" s="6"/>
    </row>
    <row r="16" spans="1:7" s="29" customFormat="1" x14ac:dyDescent="0.2">
      <c r="D16" s="6"/>
    </row>
    <row r="17" spans="4:4" s="29" customFormat="1" x14ac:dyDescent="0.2">
      <c r="D17" s="6"/>
    </row>
    <row r="18" spans="4:4" s="29" customFormat="1" x14ac:dyDescent="0.2">
      <c r="D18" s="6"/>
    </row>
    <row r="19" spans="4:4" s="29" customFormat="1" x14ac:dyDescent="0.2">
      <c r="D19" s="6"/>
    </row>
    <row r="20" spans="4:4" s="29" customFormat="1" x14ac:dyDescent="0.2">
      <c r="D20" s="6"/>
    </row>
    <row r="21" spans="4:4" s="29" customFormat="1" x14ac:dyDescent="0.2">
      <c r="D21" s="6"/>
    </row>
    <row r="22" spans="4:4" s="29" customFormat="1" x14ac:dyDescent="0.2">
      <c r="D22" s="6"/>
    </row>
    <row r="23" spans="4:4" s="29" customFormat="1" x14ac:dyDescent="0.2">
      <c r="D23" s="6"/>
    </row>
    <row r="24" spans="4:4" s="29" customFormat="1" x14ac:dyDescent="0.2">
      <c r="D24" s="6"/>
    </row>
    <row r="25" spans="4:4" s="29" customFormat="1" x14ac:dyDescent="0.2">
      <c r="D25" s="6"/>
    </row>
    <row r="26" spans="4:4" s="29" customFormat="1" x14ac:dyDescent="0.2">
      <c r="D26" s="6"/>
    </row>
    <row r="27" spans="4:4" s="29" customFormat="1" x14ac:dyDescent="0.2">
      <c r="D27" s="6"/>
    </row>
    <row r="28" spans="4:4" s="29" customFormat="1" x14ac:dyDescent="0.2">
      <c r="D28" s="6"/>
    </row>
    <row r="29" spans="4:4" s="29" customFormat="1" x14ac:dyDescent="0.2">
      <c r="D29" s="6"/>
    </row>
    <row r="30" spans="4:4" s="29" customFormat="1" x14ac:dyDescent="0.2">
      <c r="D30" s="6"/>
    </row>
    <row r="31" spans="4:4" s="29" customFormat="1" x14ac:dyDescent="0.2">
      <c r="D31" s="6"/>
    </row>
    <row r="32" spans="4:4" s="29" customFormat="1" x14ac:dyDescent="0.2">
      <c r="D32" s="6"/>
    </row>
    <row r="33" spans="2:6" s="29" customFormat="1" x14ac:dyDescent="0.2">
      <c r="D33" s="6"/>
    </row>
    <row r="34" spans="2:6" s="29" customFormat="1" x14ac:dyDescent="0.2">
      <c r="D34" s="6"/>
    </row>
    <row r="35" spans="2:6" s="29" customFormat="1" x14ac:dyDescent="0.2">
      <c r="D35" s="6"/>
    </row>
    <row r="36" spans="2:6" s="29" customFormat="1" ht="15" thickBot="1" x14ac:dyDescent="0.25">
      <c r="B36" s="82"/>
      <c r="C36" s="82"/>
      <c r="D36" s="83"/>
      <c r="E36" s="82"/>
    </row>
    <row r="37" spans="2:6" s="29" customFormat="1" x14ac:dyDescent="0.2"/>
    <row r="38" spans="2:6" s="29" customFormat="1" x14ac:dyDescent="0.2"/>
    <row r="39" spans="2:6" s="29" customFormat="1" x14ac:dyDescent="0.2"/>
    <row r="40" spans="2:6" s="29" customFormat="1" x14ac:dyDescent="0.2"/>
    <row r="41" spans="2:6" s="29" customFormat="1" x14ac:dyDescent="0.2"/>
    <row r="42" spans="2:6" s="29" customFormat="1" ht="30.75" thickBot="1" x14ac:dyDescent="0.25">
      <c r="B42" s="47" t="s">
        <v>17</v>
      </c>
      <c r="C42" s="35" t="s">
        <v>44</v>
      </c>
      <c r="D42" s="35" t="s">
        <v>45</v>
      </c>
      <c r="E42" s="36" t="s">
        <v>42</v>
      </c>
    </row>
    <row r="43" spans="2:6" s="29" customFormat="1" x14ac:dyDescent="0.2">
      <c r="B43" s="178" t="str">
        <f t="shared" ref="B43:D44" si="0">B4</f>
        <v>Індекс Української Біржі</v>
      </c>
      <c r="C43" s="179">
        <f t="shared" si="0"/>
        <v>-56.218569999999367</v>
      </c>
      <c r="D43" s="180">
        <f t="shared" si="0"/>
        <v>-1.3116920754440584E-2</v>
      </c>
      <c r="E43" s="181">
        <f>G4</f>
        <v>0</v>
      </c>
    </row>
    <row r="44" spans="2:6" s="29" customFormat="1" x14ac:dyDescent="0.2">
      <c r="B44" s="182" t="str">
        <f t="shared" si="0"/>
        <v>КІНТО-Голд</v>
      </c>
      <c r="C44" s="183">
        <f t="shared" si="0"/>
        <v>-1237.1937400000002</v>
      </c>
      <c r="D44" s="184">
        <f t="shared" si="0"/>
        <v>-0.11520503484232444</v>
      </c>
      <c r="E44" s="185">
        <f>G5</f>
        <v>0</v>
      </c>
    </row>
    <row r="45" spans="2:6" x14ac:dyDescent="0.2">
      <c r="B45" s="29"/>
      <c r="C45" s="29"/>
      <c r="D45" s="6"/>
      <c r="F45" s="19"/>
    </row>
    <row r="46" spans="2:6" x14ac:dyDescent="0.2">
      <c r="B46" s="29"/>
      <c r="C46" s="29"/>
      <c r="D46" s="6"/>
      <c r="F46" s="19"/>
    </row>
    <row r="47" spans="2:6" x14ac:dyDescent="0.2">
      <c r="B47" s="29"/>
      <c r="C47" s="29"/>
      <c r="D47" s="6"/>
      <c r="F47" s="19"/>
    </row>
    <row r="48" spans="2:6" x14ac:dyDescent="0.2">
      <c r="B48" s="29"/>
      <c r="C48" s="29"/>
      <c r="D48" s="6"/>
      <c r="F48" s="19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  <row r="118" spans="2:4" x14ac:dyDescent="0.2">
      <c r="B118" s="29"/>
      <c r="C118" s="29"/>
      <c r="D118" s="6"/>
    </row>
    <row r="119" spans="2:4" x14ac:dyDescent="0.2">
      <c r="B119" s="29"/>
      <c r="C119" s="29"/>
      <c r="D119" s="6"/>
    </row>
    <row r="120" spans="2:4" x14ac:dyDescent="0.2">
      <c r="B120" s="29"/>
      <c r="C120" s="29"/>
      <c r="D120" s="6"/>
    </row>
    <row r="121" spans="2:4" x14ac:dyDescent="0.2">
      <c r="B121" s="29"/>
      <c r="C121" s="29"/>
      <c r="D121" s="6"/>
    </row>
  </sheetData>
  <mergeCells count="4">
    <mergeCell ref="C2:D2"/>
    <mergeCell ref="E2:F2"/>
    <mergeCell ref="A2:A3"/>
    <mergeCell ref="A1:G1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764E-2417-4656-9E16-D20E6640D3AB}">
  <sheetPr>
    <tabColor indexed="43"/>
  </sheetPr>
  <dimension ref="A1:D14"/>
  <sheetViews>
    <sheetView zoomScale="85" workbookViewId="0">
      <selection activeCell="B6" sqref="B6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17</v>
      </c>
      <c r="B1" s="67" t="s">
        <v>72</v>
      </c>
      <c r="C1" s="10"/>
      <c r="D1" s="10"/>
    </row>
    <row r="2" spans="1:4" ht="14.25" x14ac:dyDescent="0.2">
      <c r="A2" s="27" t="s">
        <v>101</v>
      </c>
      <c r="B2" s="135">
        <v>-0.11520474853678608</v>
      </c>
      <c r="C2" s="10"/>
      <c r="D2" s="10"/>
    </row>
    <row r="3" spans="1:4" ht="14.25" x14ac:dyDescent="0.2">
      <c r="A3" s="27" t="s">
        <v>69</v>
      </c>
      <c r="B3" s="136">
        <v>-1.3116377130565571E-2</v>
      </c>
      <c r="C3" s="10"/>
      <c r="D3" s="10"/>
    </row>
    <row r="4" spans="1:4" ht="14.25" x14ac:dyDescent="0.2">
      <c r="A4" s="27" t="s">
        <v>22</v>
      </c>
      <c r="B4" s="136">
        <v>-6.4160562833675827E-2</v>
      </c>
      <c r="C4" s="10"/>
      <c r="D4" s="10"/>
    </row>
    <row r="5" spans="1:4" ht="14.25" x14ac:dyDescent="0.2">
      <c r="A5" s="27" t="s">
        <v>132</v>
      </c>
      <c r="B5" s="136">
        <v>-2.7835603092816199E-3</v>
      </c>
      <c r="C5" s="10"/>
      <c r="D5" s="10"/>
    </row>
    <row r="6" spans="1:4" ht="14.25" x14ac:dyDescent="0.2">
      <c r="A6" s="27" t="s">
        <v>125</v>
      </c>
      <c r="B6" s="136">
        <v>2.0206961460531581E-3</v>
      </c>
      <c r="C6" s="10"/>
      <c r="D6" s="10"/>
    </row>
    <row r="7" spans="1:4" ht="14.25" x14ac:dyDescent="0.2">
      <c r="A7" s="27" t="s">
        <v>23</v>
      </c>
      <c r="B7" s="136">
        <v>-1.3411447647985408E-2</v>
      </c>
      <c r="C7" s="10"/>
      <c r="D7" s="10"/>
    </row>
    <row r="8" spans="1:4" ht="14.25" x14ac:dyDescent="0.2">
      <c r="A8" s="27" t="s">
        <v>24</v>
      </c>
      <c r="B8" s="136">
        <v>1.469657559451143E-2</v>
      </c>
      <c r="C8" s="10"/>
      <c r="D8" s="10"/>
    </row>
    <row r="9" spans="1:4" ht="14.25" x14ac:dyDescent="0.2">
      <c r="A9" s="27" t="s">
        <v>25</v>
      </c>
      <c r="B9" s="136">
        <v>1.1362191780821916E-2</v>
      </c>
      <c r="C9" s="10"/>
      <c r="D9" s="10"/>
    </row>
    <row r="10" spans="1:4" ht="15" thickBot="1" x14ac:dyDescent="0.25">
      <c r="A10" s="79" t="s">
        <v>99</v>
      </c>
      <c r="B10" s="137">
        <v>-0.10766918376479273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 xr:uid="{FE687C1B-2EDA-41F3-A232-266977A8D266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25AA-7AAA-4510-A179-89F96F440A9D}">
  <sheetPr>
    <tabColor indexed="42"/>
  </sheetPr>
  <dimension ref="A1:I31"/>
  <sheetViews>
    <sheetView zoomScale="85" zoomScaleNormal="40" workbookViewId="0">
      <selection activeCell="B4" sqref="B4"/>
    </sheetView>
  </sheetViews>
  <sheetFormatPr defaultRowHeight="14.25" x14ac:dyDescent="0.2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2.85546875" style="20" bestFit="1" customWidth="1"/>
    <col min="8" max="8" width="29.42578125" style="20" bestFit="1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86" t="s">
        <v>90</v>
      </c>
      <c r="B1" s="186"/>
      <c r="C1" s="186"/>
      <c r="D1" s="186"/>
      <c r="E1" s="186"/>
      <c r="F1" s="186"/>
      <c r="G1" s="186"/>
      <c r="H1" s="186"/>
      <c r="I1" s="13"/>
    </row>
    <row r="2" spans="1:9" ht="30.75" thickBot="1" x14ac:dyDescent="0.25">
      <c r="A2" s="15" t="s">
        <v>30</v>
      </c>
      <c r="B2" s="16" t="s">
        <v>73</v>
      </c>
      <c r="C2" s="17" t="s">
        <v>31</v>
      </c>
      <c r="D2" s="17" t="s">
        <v>32</v>
      </c>
      <c r="E2" s="17" t="s">
        <v>33</v>
      </c>
      <c r="F2" s="17" t="s">
        <v>7</v>
      </c>
      <c r="G2" s="17" t="s">
        <v>8</v>
      </c>
      <c r="H2" s="18" t="s">
        <v>9</v>
      </c>
      <c r="I2" s="19"/>
    </row>
    <row r="3" spans="1:9" x14ac:dyDescent="0.2">
      <c r="A3" s="21">
        <v>1</v>
      </c>
      <c r="B3" s="84" t="s">
        <v>12</v>
      </c>
      <c r="C3" s="85">
        <v>90774957.400000006</v>
      </c>
      <c r="D3" s="86">
        <v>10105</v>
      </c>
      <c r="E3" s="85">
        <v>8983.17</v>
      </c>
      <c r="F3" s="86">
        <v>1000</v>
      </c>
      <c r="G3" s="84" t="s">
        <v>13</v>
      </c>
      <c r="H3" s="87" t="s">
        <v>37</v>
      </c>
      <c r="I3" s="19"/>
    </row>
    <row r="4" spans="1:9" x14ac:dyDescent="0.2">
      <c r="A4" s="21">
        <v>2</v>
      </c>
      <c r="B4" s="84" t="s">
        <v>66</v>
      </c>
      <c r="C4" s="85">
        <v>41193070.670000002</v>
      </c>
      <c r="D4" s="86">
        <v>3690</v>
      </c>
      <c r="E4" s="85">
        <v>11163.433800000001</v>
      </c>
      <c r="F4" s="86">
        <v>1000</v>
      </c>
      <c r="G4" s="84" t="s">
        <v>11</v>
      </c>
      <c r="H4" s="87" t="s">
        <v>35</v>
      </c>
      <c r="I4" s="19"/>
    </row>
    <row r="5" spans="1:9" ht="14.25" customHeight="1" x14ac:dyDescent="0.2">
      <c r="A5" s="21">
        <v>3</v>
      </c>
      <c r="B5" s="84" t="s">
        <v>61</v>
      </c>
      <c r="C5" s="85">
        <v>38045841.450000003</v>
      </c>
      <c r="D5" s="86">
        <v>44353</v>
      </c>
      <c r="E5" s="85">
        <v>857.79629999999997</v>
      </c>
      <c r="F5" s="86">
        <v>100</v>
      </c>
      <c r="G5" s="84" t="s">
        <v>86</v>
      </c>
      <c r="H5" s="87" t="s">
        <v>62</v>
      </c>
      <c r="I5" s="19"/>
    </row>
    <row r="6" spans="1:9" x14ac:dyDescent="0.2">
      <c r="A6" s="21">
        <v>4</v>
      </c>
      <c r="B6" s="84" t="s">
        <v>94</v>
      </c>
      <c r="C6" s="85">
        <v>14559381.720000001</v>
      </c>
      <c r="D6" s="86">
        <v>13651</v>
      </c>
      <c r="E6" s="85">
        <v>1066.5432000000001</v>
      </c>
      <c r="F6" s="86">
        <v>100</v>
      </c>
      <c r="G6" s="84" t="s">
        <v>86</v>
      </c>
      <c r="H6" s="87" t="s">
        <v>62</v>
      </c>
      <c r="I6" s="19"/>
    </row>
    <row r="7" spans="1:9" ht="14.25" customHeight="1" x14ac:dyDescent="0.2">
      <c r="A7" s="21">
        <v>5</v>
      </c>
      <c r="B7" s="84" t="s">
        <v>47</v>
      </c>
      <c r="C7" s="85">
        <v>10497697.640000001</v>
      </c>
      <c r="D7" s="86">
        <v>5299541</v>
      </c>
      <c r="E7" s="85">
        <v>1.98</v>
      </c>
      <c r="F7" s="86">
        <v>1</v>
      </c>
      <c r="G7" s="84" t="s">
        <v>13</v>
      </c>
      <c r="H7" s="87" t="s">
        <v>37</v>
      </c>
      <c r="I7" s="19"/>
    </row>
    <row r="8" spans="1:9" x14ac:dyDescent="0.2">
      <c r="A8" s="21">
        <v>6</v>
      </c>
      <c r="B8" s="84" t="s">
        <v>65</v>
      </c>
      <c r="C8" s="85">
        <v>10210301.65</v>
      </c>
      <c r="D8" s="86">
        <v>8326</v>
      </c>
      <c r="E8" s="85">
        <v>1226.3154</v>
      </c>
      <c r="F8" s="86">
        <v>1000</v>
      </c>
      <c r="G8" s="84" t="s">
        <v>11</v>
      </c>
      <c r="H8" s="87" t="s">
        <v>35</v>
      </c>
      <c r="I8" s="19"/>
    </row>
    <row r="9" spans="1:9" x14ac:dyDescent="0.2">
      <c r="A9" s="21">
        <v>7</v>
      </c>
      <c r="B9" s="84" t="s">
        <v>51</v>
      </c>
      <c r="C9" s="85">
        <v>7206510.4500000002</v>
      </c>
      <c r="D9" s="86">
        <v>1254</v>
      </c>
      <c r="E9" s="85">
        <v>5746.82</v>
      </c>
      <c r="F9" s="86">
        <v>1000</v>
      </c>
      <c r="G9" s="84" t="s">
        <v>34</v>
      </c>
      <c r="H9" s="87" t="s">
        <v>50</v>
      </c>
      <c r="I9" s="19"/>
    </row>
    <row r="10" spans="1:9" x14ac:dyDescent="0.2">
      <c r="A10" s="21">
        <v>8</v>
      </c>
      <c r="B10" s="84" t="s">
        <v>49</v>
      </c>
      <c r="C10" s="85">
        <v>5396741.6200000001</v>
      </c>
      <c r="D10" s="86">
        <v>643</v>
      </c>
      <c r="E10" s="85">
        <v>8393.07</v>
      </c>
      <c r="F10" s="86">
        <v>1000</v>
      </c>
      <c r="G10" s="84" t="s">
        <v>10</v>
      </c>
      <c r="H10" s="87" t="s">
        <v>50</v>
      </c>
      <c r="I10" s="19"/>
    </row>
    <row r="11" spans="1:9" x14ac:dyDescent="0.2">
      <c r="A11" s="21">
        <v>9</v>
      </c>
      <c r="B11" s="84" t="s">
        <v>67</v>
      </c>
      <c r="C11" s="85">
        <v>4954022.8600000003</v>
      </c>
      <c r="D11" s="86">
        <v>707</v>
      </c>
      <c r="E11" s="85">
        <v>7007.1045000000004</v>
      </c>
      <c r="F11" s="86">
        <v>1000</v>
      </c>
      <c r="G11" s="84" t="s">
        <v>11</v>
      </c>
      <c r="H11" s="87" t="s">
        <v>35</v>
      </c>
      <c r="I11" s="19"/>
    </row>
    <row r="12" spans="1:9" x14ac:dyDescent="0.2">
      <c r="A12" s="21">
        <v>10</v>
      </c>
      <c r="B12" s="84" t="s">
        <v>58</v>
      </c>
      <c r="C12" s="85">
        <v>3839486.91</v>
      </c>
      <c r="D12" s="86">
        <v>1747</v>
      </c>
      <c r="E12" s="85">
        <v>2197.7601</v>
      </c>
      <c r="F12" s="86">
        <v>1000</v>
      </c>
      <c r="G12" s="84" t="s">
        <v>59</v>
      </c>
      <c r="H12" s="87" t="s">
        <v>60</v>
      </c>
      <c r="I12" s="19"/>
    </row>
    <row r="13" spans="1:9" x14ac:dyDescent="0.2">
      <c r="A13" s="21">
        <v>11</v>
      </c>
      <c r="B13" s="84" t="s">
        <v>63</v>
      </c>
      <c r="C13" s="85">
        <v>3215837.15</v>
      </c>
      <c r="D13" s="86">
        <v>3028</v>
      </c>
      <c r="E13" s="85">
        <v>1062.0334</v>
      </c>
      <c r="F13" s="86">
        <v>1000</v>
      </c>
      <c r="G13" s="84" t="s">
        <v>86</v>
      </c>
      <c r="H13" s="87" t="s">
        <v>62</v>
      </c>
      <c r="I13" s="19"/>
    </row>
    <row r="14" spans="1:9" x14ac:dyDescent="0.2">
      <c r="A14" s="21">
        <v>12</v>
      </c>
      <c r="B14" s="84" t="s">
        <v>48</v>
      </c>
      <c r="C14" s="85">
        <v>3045687.58</v>
      </c>
      <c r="D14" s="86">
        <v>2566</v>
      </c>
      <c r="E14" s="85">
        <v>1186.9398000000001</v>
      </c>
      <c r="F14" s="86">
        <v>1000</v>
      </c>
      <c r="G14" s="84" t="s">
        <v>64</v>
      </c>
      <c r="H14" s="87" t="s">
        <v>71</v>
      </c>
      <c r="I14" s="19"/>
    </row>
    <row r="15" spans="1:9" x14ac:dyDescent="0.2">
      <c r="A15" s="21">
        <v>13</v>
      </c>
      <c r="B15" s="84" t="s">
        <v>68</v>
      </c>
      <c r="C15" s="85">
        <v>1756241.09</v>
      </c>
      <c r="D15" s="86">
        <v>529</v>
      </c>
      <c r="E15" s="85">
        <v>3319.9263999999998</v>
      </c>
      <c r="F15" s="86">
        <v>1000</v>
      </c>
      <c r="G15" s="84" t="s">
        <v>11</v>
      </c>
      <c r="H15" s="87" t="s">
        <v>35</v>
      </c>
      <c r="I15" s="19"/>
    </row>
    <row r="16" spans="1:9" x14ac:dyDescent="0.2">
      <c r="A16" s="21">
        <v>14</v>
      </c>
      <c r="B16" s="84" t="s">
        <v>16</v>
      </c>
      <c r="C16" s="85">
        <v>1299999.78</v>
      </c>
      <c r="D16" s="86">
        <v>14120</v>
      </c>
      <c r="E16" s="85">
        <v>92.067999999999998</v>
      </c>
      <c r="F16" s="86">
        <v>100</v>
      </c>
      <c r="G16" s="84" t="s">
        <v>36</v>
      </c>
      <c r="H16" s="87" t="s">
        <v>89</v>
      </c>
      <c r="I16" s="19"/>
    </row>
    <row r="17" spans="1:9" x14ac:dyDescent="0.2">
      <c r="A17" s="21">
        <v>15</v>
      </c>
      <c r="B17" s="84" t="s">
        <v>14</v>
      </c>
      <c r="C17" s="85">
        <v>1003847.2701</v>
      </c>
      <c r="D17" s="86">
        <v>953</v>
      </c>
      <c r="E17" s="85">
        <v>1053.355</v>
      </c>
      <c r="F17" s="86">
        <v>1000</v>
      </c>
      <c r="G17" s="84" t="s">
        <v>15</v>
      </c>
      <c r="H17" s="87" t="s">
        <v>26</v>
      </c>
      <c r="I17" s="19"/>
    </row>
    <row r="18" spans="1:9" ht="15" customHeight="1" thickBot="1" x14ac:dyDescent="0.25">
      <c r="A18" s="187" t="s">
        <v>38</v>
      </c>
      <c r="B18" s="188"/>
      <c r="C18" s="99">
        <f>SUM(C3:C17)</f>
        <v>236999625.24010003</v>
      </c>
      <c r="D18" s="100">
        <f>SUM(D3:D17)</f>
        <v>5405213</v>
      </c>
      <c r="E18" s="56" t="s">
        <v>39</v>
      </c>
      <c r="F18" s="56" t="s">
        <v>39</v>
      </c>
      <c r="G18" s="56" t="s">
        <v>39</v>
      </c>
      <c r="H18" s="56" t="s">
        <v>39</v>
      </c>
    </row>
    <row r="19" spans="1:9" ht="15" customHeight="1" thickBot="1" x14ac:dyDescent="0.25">
      <c r="A19" s="189" t="s">
        <v>87</v>
      </c>
      <c r="B19" s="189"/>
      <c r="C19" s="189"/>
      <c r="D19" s="189"/>
      <c r="E19" s="189"/>
      <c r="F19" s="189"/>
      <c r="G19" s="189"/>
      <c r="H19" s="189"/>
    </row>
    <row r="21" spans="1:9" x14ac:dyDescent="0.2">
      <c r="B21" s="20" t="s">
        <v>43</v>
      </c>
      <c r="C21" s="23">
        <f>C18-SUM(C3:C12)</f>
        <v>10321612.870100021</v>
      </c>
      <c r="D21" s="125">
        <f>C21/$C$18</f>
        <v>4.3551178022511142E-2</v>
      </c>
    </row>
    <row r="22" spans="1:9" x14ac:dyDescent="0.2">
      <c r="B22" s="84" t="str">
        <f t="shared" ref="B22:C26" si="0">B3</f>
        <v>ОТП Класичний</v>
      </c>
      <c r="C22" s="85">
        <f t="shared" si="0"/>
        <v>90774957.400000006</v>
      </c>
      <c r="D22" s="125">
        <f>C22/$C$18</f>
        <v>0.38301730354230534</v>
      </c>
      <c r="H22" s="19"/>
    </row>
    <row r="23" spans="1:9" x14ac:dyDescent="0.2">
      <c r="B23" s="84" t="str">
        <f t="shared" si="0"/>
        <v>УНIВЕР.УА/Михайло Грушевський: Фонд Державних Паперiв</v>
      </c>
      <c r="C23" s="85">
        <f t="shared" si="0"/>
        <v>41193070.670000002</v>
      </c>
      <c r="D23" s="125">
        <f t="shared" ref="D23:D26" si="1">C23/$C$18</f>
        <v>0.17381069960877807</v>
      </c>
      <c r="H23" s="19"/>
    </row>
    <row r="24" spans="1:9" x14ac:dyDescent="0.2">
      <c r="B24" s="84" t="str">
        <f t="shared" si="0"/>
        <v>КІНТО-Класичний</v>
      </c>
      <c r="C24" s="85">
        <f t="shared" si="0"/>
        <v>38045841.450000003</v>
      </c>
      <c r="D24" s="125">
        <f t="shared" si="1"/>
        <v>0.16053123042475889</v>
      </c>
      <c r="H24" s="19"/>
    </row>
    <row r="25" spans="1:9" x14ac:dyDescent="0.2">
      <c r="B25" s="84" t="str">
        <f t="shared" si="0"/>
        <v>КІНТО-Казначейський</v>
      </c>
      <c r="C25" s="85">
        <f t="shared" si="0"/>
        <v>14559381.720000001</v>
      </c>
      <c r="D25" s="125">
        <f t="shared" si="1"/>
        <v>6.1432087520181332E-2</v>
      </c>
      <c r="H25" s="19"/>
    </row>
    <row r="26" spans="1:9" x14ac:dyDescent="0.2">
      <c r="B26" s="84" t="str">
        <f t="shared" si="0"/>
        <v>ОТП Фонд Акцій</v>
      </c>
      <c r="C26" s="85">
        <f t="shared" si="0"/>
        <v>10497697.640000001</v>
      </c>
      <c r="D26" s="125">
        <f t="shared" si="1"/>
        <v>4.4294152910009765E-2</v>
      </c>
      <c r="H26" s="19"/>
    </row>
    <row r="27" spans="1:9" x14ac:dyDescent="0.2">
      <c r="B27" s="84"/>
      <c r="C27" s="85"/>
      <c r="D27" s="125"/>
      <c r="H27" s="19"/>
    </row>
    <row r="28" spans="1:9" x14ac:dyDescent="0.2">
      <c r="B28" s="84"/>
      <c r="C28" s="85"/>
      <c r="D28" s="125"/>
      <c r="H28" s="19"/>
    </row>
    <row r="29" spans="1:9" x14ac:dyDescent="0.2">
      <c r="B29" s="84"/>
      <c r="C29" s="85"/>
      <c r="D29" s="125"/>
      <c r="H29" s="19"/>
    </row>
    <row r="30" spans="1:9" x14ac:dyDescent="0.2">
      <c r="B30" s="84"/>
      <c r="C30" s="85"/>
      <c r="D30" s="125"/>
    </row>
    <row r="31" spans="1:9" x14ac:dyDescent="0.2">
      <c r="B31" s="84"/>
      <c r="C31" s="85"/>
      <c r="D31" s="125"/>
    </row>
  </sheetData>
  <mergeCells count="3">
    <mergeCell ref="A1:H1"/>
    <mergeCell ref="A18:B18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AAD1-9B97-4C49-A33B-118E6C8C2E4E}">
  <sheetPr>
    <tabColor indexed="42"/>
    <pageSetUpPr fitToPage="1"/>
  </sheetPr>
  <dimension ref="A1:K53"/>
  <sheetViews>
    <sheetView zoomScale="85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6384" width="9.140625" style="32"/>
  </cols>
  <sheetData>
    <row r="1" spans="1:10" s="14" customFormat="1" ht="16.5" thickBot="1" x14ac:dyDescent="0.25">
      <c r="A1" s="190" t="s">
        <v>79</v>
      </c>
      <c r="B1" s="190"/>
      <c r="C1" s="190"/>
      <c r="D1" s="190"/>
      <c r="E1" s="190"/>
      <c r="F1" s="190"/>
      <c r="G1" s="190"/>
      <c r="H1" s="190"/>
      <c r="I1" s="190"/>
      <c r="J1" s="102"/>
    </row>
    <row r="2" spans="1:10" s="20" customFormat="1" ht="15.75" customHeight="1" thickBot="1" x14ac:dyDescent="0.25">
      <c r="A2" s="191" t="s">
        <v>30</v>
      </c>
      <c r="B2" s="103"/>
      <c r="C2" s="104"/>
      <c r="D2" s="105"/>
      <c r="E2" s="193" t="s">
        <v>56</v>
      </c>
      <c r="F2" s="193"/>
      <c r="G2" s="193"/>
      <c r="H2" s="193"/>
      <c r="I2" s="193"/>
      <c r="J2" s="193"/>
    </row>
    <row r="3" spans="1:10" s="22" customFormat="1" ht="75.75" thickBot="1" x14ac:dyDescent="0.25">
      <c r="A3" s="192"/>
      <c r="B3" s="106" t="s">
        <v>17</v>
      </c>
      <c r="C3" s="26" t="s">
        <v>5</v>
      </c>
      <c r="D3" s="26" t="s">
        <v>6</v>
      </c>
      <c r="E3" s="17" t="s">
        <v>80</v>
      </c>
      <c r="F3" s="17" t="s">
        <v>98</v>
      </c>
      <c r="G3" s="17" t="s">
        <v>93</v>
      </c>
      <c r="H3" s="17" t="s">
        <v>74</v>
      </c>
      <c r="I3" s="17" t="s">
        <v>40</v>
      </c>
      <c r="J3" s="18" t="s">
        <v>81</v>
      </c>
    </row>
    <row r="4" spans="1:10" s="20" customFormat="1" collapsed="1" x14ac:dyDescent="0.2">
      <c r="A4" s="21">
        <v>1</v>
      </c>
      <c r="B4" s="143" t="s">
        <v>61</v>
      </c>
      <c r="C4" s="144">
        <v>38118</v>
      </c>
      <c r="D4" s="144">
        <v>38182</v>
      </c>
      <c r="E4" s="145">
        <v>4.2980818268798515E-3</v>
      </c>
      <c r="F4" s="145">
        <v>5.1457533827464097E-2</v>
      </c>
      <c r="G4" s="145">
        <v>9.019516585704479E-2</v>
      </c>
      <c r="H4" s="145">
        <v>0.14395658120606458</v>
      </c>
      <c r="I4" s="145">
        <v>7.5779630000000004</v>
      </c>
      <c r="J4" s="146">
        <v>0.10398091698274081</v>
      </c>
    </row>
    <row r="5" spans="1:10" s="20" customFormat="1" collapsed="1" x14ac:dyDescent="0.2">
      <c r="A5" s="21">
        <v>2</v>
      </c>
      <c r="B5" s="143" t="s">
        <v>49</v>
      </c>
      <c r="C5" s="144">
        <v>38828</v>
      </c>
      <c r="D5" s="144">
        <v>39028</v>
      </c>
      <c r="E5" s="145">
        <v>7.0684988049185549E-3</v>
      </c>
      <c r="F5" s="145">
        <v>1.6497816964096357E-2</v>
      </c>
      <c r="G5" s="145">
        <v>3.955425751698094E-2</v>
      </c>
      <c r="H5" s="145">
        <v>9.9403997799376587E-2</v>
      </c>
      <c r="I5" s="145">
        <v>7.3930699999999998</v>
      </c>
      <c r="J5" s="146">
        <v>0.11584691544425274</v>
      </c>
    </row>
    <row r="6" spans="1:10" s="20" customFormat="1" collapsed="1" x14ac:dyDescent="0.2">
      <c r="A6" s="21">
        <v>3</v>
      </c>
      <c r="B6" s="143" t="s">
        <v>68</v>
      </c>
      <c r="C6" s="144">
        <v>38919</v>
      </c>
      <c r="D6" s="144">
        <v>39092</v>
      </c>
      <c r="E6" s="145">
        <v>-3.7584346321410944E-3</v>
      </c>
      <c r="F6" s="145">
        <v>7.5931114251833742E-2</v>
      </c>
      <c r="G6" s="145">
        <v>3.1053920719140038E-2</v>
      </c>
      <c r="H6" s="145">
        <v>7.4134786682859888E-2</v>
      </c>
      <c r="I6" s="145">
        <v>2.3199263999999999</v>
      </c>
      <c r="J6" s="146">
        <v>6.4377561116838011E-2</v>
      </c>
    </row>
    <row r="7" spans="1:10" s="20" customFormat="1" collapsed="1" x14ac:dyDescent="0.2">
      <c r="A7" s="21">
        <v>4</v>
      </c>
      <c r="B7" s="143" t="s">
        <v>65</v>
      </c>
      <c r="C7" s="144">
        <v>38919</v>
      </c>
      <c r="D7" s="144">
        <v>39092</v>
      </c>
      <c r="E7" s="145">
        <v>-5.6756775822046635E-3</v>
      </c>
      <c r="F7" s="145">
        <v>1.4279466172968158E-2</v>
      </c>
      <c r="G7" s="145">
        <v>3.5249407090149232E-2</v>
      </c>
      <c r="H7" s="145">
        <v>6.0741684661191453E-2</v>
      </c>
      <c r="I7" s="145">
        <v>0.22631540000000006</v>
      </c>
      <c r="J7" s="146">
        <v>1.0664028559992378E-2</v>
      </c>
    </row>
    <row r="8" spans="1:10" s="20" customFormat="1" collapsed="1" x14ac:dyDescent="0.2">
      <c r="A8" s="21">
        <v>5</v>
      </c>
      <c r="B8" s="143" t="s">
        <v>12</v>
      </c>
      <c r="C8" s="144">
        <v>39413</v>
      </c>
      <c r="D8" s="144">
        <v>39589</v>
      </c>
      <c r="E8" s="145">
        <v>9.7965157452433171E-3</v>
      </c>
      <c r="F8" s="145">
        <v>3.6528784677710702E-2</v>
      </c>
      <c r="G8" s="145">
        <v>7.0262097855108063E-2</v>
      </c>
      <c r="H8" s="145">
        <v>0.14345267038178866</v>
      </c>
      <c r="I8" s="145">
        <v>7.9831699999999994</v>
      </c>
      <c r="J8" s="146">
        <v>0.13070669409728541</v>
      </c>
    </row>
    <row r="9" spans="1:10" s="20" customFormat="1" collapsed="1" x14ac:dyDescent="0.2">
      <c r="A9" s="21">
        <v>6</v>
      </c>
      <c r="B9" s="143" t="s">
        <v>14</v>
      </c>
      <c r="C9" s="144">
        <v>39429</v>
      </c>
      <c r="D9" s="144">
        <v>39618</v>
      </c>
      <c r="E9" s="145">
        <v>-4.5321176050694523E-2</v>
      </c>
      <c r="F9" s="145">
        <v>-3.8780310306359644E-2</v>
      </c>
      <c r="G9" s="145">
        <v>-2.191109317572304E-2</v>
      </c>
      <c r="H9" s="145">
        <v>-3.567596079333657E-3</v>
      </c>
      <c r="I9" s="145">
        <v>5.3355000000000041E-2</v>
      </c>
      <c r="J9" s="146">
        <v>2.9258630974255961E-3</v>
      </c>
    </row>
    <row r="10" spans="1:10" s="20" customFormat="1" collapsed="1" x14ac:dyDescent="0.2">
      <c r="A10" s="21">
        <v>7</v>
      </c>
      <c r="B10" s="143" t="s">
        <v>16</v>
      </c>
      <c r="C10" s="144">
        <v>39560</v>
      </c>
      <c r="D10" s="144">
        <v>39770</v>
      </c>
      <c r="E10" s="145">
        <v>-1.6796262099759707E-3</v>
      </c>
      <c r="F10" s="145">
        <v>9.3692374146780999E-3</v>
      </c>
      <c r="G10" s="145">
        <v>4.8044677474802899E-2</v>
      </c>
      <c r="H10" s="145">
        <v>7.6969867115852519E-2</v>
      </c>
      <c r="I10" s="145">
        <v>-7.9320000000000057E-2</v>
      </c>
      <c r="J10" s="146">
        <v>-4.7450302106677444E-3</v>
      </c>
    </row>
    <row r="11" spans="1:10" s="20" customFormat="1" collapsed="1" x14ac:dyDescent="0.2">
      <c r="A11" s="21">
        <v>8</v>
      </c>
      <c r="B11" s="143" t="s">
        <v>63</v>
      </c>
      <c r="C11" s="144">
        <v>39884</v>
      </c>
      <c r="D11" s="144">
        <v>40001</v>
      </c>
      <c r="E11" s="145">
        <v>-1.4767082306849422E-2</v>
      </c>
      <c r="F11" s="145">
        <v>-1.7021650759331486E-2</v>
      </c>
      <c r="G11" s="145">
        <v>-6.2064293240357005E-3</v>
      </c>
      <c r="H11" s="145">
        <v>9.4397709423177378E-3</v>
      </c>
      <c r="I11" s="145">
        <v>6.2033400000000016E-2</v>
      </c>
      <c r="J11" s="146">
        <v>3.601242459648768E-3</v>
      </c>
    </row>
    <row r="12" spans="1:10" s="20" customFormat="1" collapsed="1" x14ac:dyDescent="0.2">
      <c r="A12" s="21">
        <v>9</v>
      </c>
      <c r="B12" s="143" t="s">
        <v>47</v>
      </c>
      <c r="C12" s="144">
        <v>40253</v>
      </c>
      <c r="D12" s="144">
        <v>40359</v>
      </c>
      <c r="E12" s="145">
        <v>0</v>
      </c>
      <c r="F12" s="145">
        <v>-1.980198019801982E-2</v>
      </c>
      <c r="G12" s="145">
        <v>0</v>
      </c>
      <c r="H12" s="145">
        <v>3.125E-2</v>
      </c>
      <c r="I12" s="145">
        <v>0.98</v>
      </c>
      <c r="J12" s="146">
        <v>4.4292046071144453E-2</v>
      </c>
    </row>
    <row r="13" spans="1:10" s="20" customFormat="1" collapsed="1" x14ac:dyDescent="0.2">
      <c r="A13" s="21">
        <v>10</v>
      </c>
      <c r="B13" s="143" t="s">
        <v>48</v>
      </c>
      <c r="C13" s="144">
        <v>40114</v>
      </c>
      <c r="D13" s="144">
        <v>40401</v>
      </c>
      <c r="E13" s="145">
        <v>7.4946293229081196E-3</v>
      </c>
      <c r="F13" s="145">
        <v>2.5762107739521367E-2</v>
      </c>
      <c r="G13" s="145">
        <v>7.3351517029174085E-2</v>
      </c>
      <c r="H13" s="145">
        <v>0.11319048508680529</v>
      </c>
      <c r="I13" s="145">
        <v>0.18693980000000021</v>
      </c>
      <c r="J13" s="146">
        <v>1.1013297950930756E-2</v>
      </c>
    </row>
    <row r="14" spans="1:10" s="20" customFormat="1" collapsed="1" x14ac:dyDescent="0.2">
      <c r="A14" s="21">
        <v>11</v>
      </c>
      <c r="B14" s="143" t="s">
        <v>51</v>
      </c>
      <c r="C14" s="144">
        <v>40226</v>
      </c>
      <c r="D14" s="144">
        <v>40430</v>
      </c>
      <c r="E14" s="145">
        <v>8.4263353688494025E-3</v>
      </c>
      <c r="F14" s="145">
        <v>1.9472951277707207E-2</v>
      </c>
      <c r="G14" s="145">
        <v>4.2921360141262355E-2</v>
      </c>
      <c r="H14" s="145">
        <v>9.3778192268894722E-2</v>
      </c>
      <c r="I14" s="145">
        <v>4.7468199999999996</v>
      </c>
      <c r="J14" s="146">
        <v>0.11888143419897368</v>
      </c>
    </row>
    <row r="15" spans="1:10" s="20" customFormat="1" collapsed="1" x14ac:dyDescent="0.2">
      <c r="A15" s="21">
        <v>12</v>
      </c>
      <c r="B15" s="143" t="s">
        <v>67</v>
      </c>
      <c r="C15" s="144">
        <v>40427</v>
      </c>
      <c r="D15" s="144">
        <v>40543</v>
      </c>
      <c r="E15" s="145">
        <v>9.7060454797559537E-3</v>
      </c>
      <c r="F15" s="145">
        <v>6.2953792736112568E-2</v>
      </c>
      <c r="G15" s="145">
        <v>9.4377893515151801E-2</v>
      </c>
      <c r="H15" s="145">
        <v>0.18079721733032295</v>
      </c>
      <c r="I15" s="145">
        <v>6.0071045000000005</v>
      </c>
      <c r="J15" s="146">
        <v>0.13610317786705672</v>
      </c>
    </row>
    <row r="16" spans="1:10" s="20" customFormat="1" collapsed="1" x14ac:dyDescent="0.2">
      <c r="A16" s="21">
        <v>13</v>
      </c>
      <c r="B16" s="143" t="s">
        <v>58</v>
      </c>
      <c r="C16" s="144">
        <v>40444</v>
      </c>
      <c r="D16" s="144">
        <v>40638</v>
      </c>
      <c r="E16" s="145">
        <v>9.2542367588654972E-3</v>
      </c>
      <c r="F16" s="145">
        <v>2.7438452850994777E-2</v>
      </c>
      <c r="G16" s="145">
        <v>4.6035487795602625E-2</v>
      </c>
      <c r="H16" s="145">
        <v>7.376878579843904E-2</v>
      </c>
      <c r="I16" s="145">
        <v>1.1977601</v>
      </c>
      <c r="J16" s="146">
        <v>5.39083624961747E-2</v>
      </c>
    </row>
    <row r="17" spans="1:11" s="20" customFormat="1" collapsed="1" x14ac:dyDescent="0.2">
      <c r="A17" s="21">
        <v>14</v>
      </c>
      <c r="B17" s="143" t="s">
        <v>66</v>
      </c>
      <c r="C17" s="144">
        <v>40427</v>
      </c>
      <c r="D17" s="144">
        <v>40708</v>
      </c>
      <c r="E17" s="145">
        <v>7.0411569746924307E-3</v>
      </c>
      <c r="F17" s="145">
        <v>6.2684628686640931E-2</v>
      </c>
      <c r="G17" s="145">
        <v>0.12551840910530498</v>
      </c>
      <c r="H17" s="145">
        <v>0.22924425937407</v>
      </c>
      <c r="I17" s="145">
        <v>10.1634338</v>
      </c>
      <c r="J17" s="146">
        <v>0.17698505131970177</v>
      </c>
    </row>
    <row r="18" spans="1:11" s="20" customFormat="1" collapsed="1" x14ac:dyDescent="0.2">
      <c r="A18" s="21">
        <v>15</v>
      </c>
      <c r="B18" s="143" t="s">
        <v>94</v>
      </c>
      <c r="C18" s="144">
        <v>41026</v>
      </c>
      <c r="D18" s="144">
        <v>41242</v>
      </c>
      <c r="E18" s="145">
        <v>-3.0465512241638293E-2</v>
      </c>
      <c r="F18" s="145">
        <v>5.2749549033785037E-2</v>
      </c>
      <c r="G18" s="145">
        <v>0.13795948921612333</v>
      </c>
      <c r="H18" s="145">
        <v>0.26292381130112963</v>
      </c>
      <c r="I18" s="145">
        <v>9.6654320000000009</v>
      </c>
      <c r="J18" s="146">
        <v>0.19411351263934362</v>
      </c>
    </row>
    <row r="19" spans="1:11" s="20" customFormat="1" ht="15.75" thickBot="1" x14ac:dyDescent="0.25">
      <c r="A19" s="142"/>
      <c r="B19" s="147" t="s">
        <v>95</v>
      </c>
      <c r="C19" s="148" t="s">
        <v>39</v>
      </c>
      <c r="D19" s="148" t="s">
        <v>39</v>
      </c>
      <c r="E19" s="149">
        <f>AVERAGE(E4:E18)</f>
        <v>-2.5721339160927224E-3</v>
      </c>
      <c r="F19" s="149">
        <f>AVERAGE(F4:F18)</f>
        <v>2.5301432957986807E-2</v>
      </c>
      <c r="G19" s="149">
        <f>AVERAGE(G4:G18)</f>
        <v>5.3760410721072426E-2</v>
      </c>
      <c r="H19" s="149">
        <f>AVERAGE(H4:H18)</f>
        <v>0.1059656342579853</v>
      </c>
      <c r="I19" s="148" t="s">
        <v>39</v>
      </c>
      <c r="J19" s="149">
        <f>AVERAGE(J4:J18)</f>
        <v>7.7510338272722773E-2</v>
      </c>
      <c r="K19" s="150"/>
    </row>
    <row r="20" spans="1:11" s="20" customFormat="1" x14ac:dyDescent="0.2">
      <c r="A20" s="194" t="s">
        <v>82</v>
      </c>
      <c r="B20" s="194"/>
      <c r="C20" s="194"/>
      <c r="D20" s="194"/>
      <c r="E20" s="194"/>
      <c r="F20" s="194"/>
      <c r="G20" s="194"/>
      <c r="H20" s="194"/>
      <c r="I20" s="194"/>
      <c r="J20" s="194"/>
    </row>
    <row r="21" spans="1:11" s="20" customFormat="1" collapsed="1" x14ac:dyDescent="0.2"/>
    <row r="22" spans="1:11" s="20" customFormat="1" collapsed="1" x14ac:dyDescent="0.2"/>
    <row r="23" spans="1:11" s="20" customFormat="1" collapsed="1" x14ac:dyDescent="0.2"/>
    <row r="24" spans="1:11" s="20" customFormat="1" collapsed="1" x14ac:dyDescent="0.2"/>
    <row r="25" spans="1:11" s="20" customFormat="1" collapsed="1" x14ac:dyDescent="0.2"/>
    <row r="26" spans="1:11" s="20" customFormat="1" collapsed="1" x14ac:dyDescent="0.2"/>
    <row r="27" spans="1:11" s="20" customFormat="1" collapsed="1" x14ac:dyDescent="0.2"/>
    <row r="28" spans="1:11" s="20" customFormat="1" collapsed="1" x14ac:dyDescent="0.2"/>
    <row r="29" spans="1:11" s="20" customFormat="1" collapsed="1" x14ac:dyDescent="0.2"/>
    <row r="30" spans="1:11" s="20" customFormat="1" collapsed="1" x14ac:dyDescent="0.2"/>
    <row r="31" spans="1:11" s="20" customFormat="1" collapsed="1" x14ac:dyDescent="0.2"/>
    <row r="32" spans="1:11" s="20" customFormat="1" x14ac:dyDescent="0.2"/>
    <row r="33" spans="3:8" s="20" customFormat="1" x14ac:dyDescent="0.2"/>
    <row r="34" spans="3:8" s="29" customFormat="1" x14ac:dyDescent="0.2">
      <c r="C34" s="30"/>
      <c r="D34" s="30"/>
      <c r="E34" s="31"/>
      <c r="F34" s="31"/>
      <c r="G34" s="31"/>
      <c r="H34" s="31"/>
    </row>
    <row r="35" spans="3:8" s="29" customFormat="1" x14ac:dyDescent="0.2">
      <c r="C35" s="30"/>
      <c r="D35" s="30"/>
      <c r="E35" s="31"/>
      <c r="F35" s="31"/>
      <c r="G35" s="31"/>
      <c r="H35" s="31"/>
    </row>
    <row r="36" spans="3:8" s="29" customFormat="1" x14ac:dyDescent="0.2">
      <c r="C36" s="30"/>
      <c r="D36" s="30"/>
      <c r="E36" s="31"/>
      <c r="F36" s="31"/>
      <c r="G36" s="31"/>
      <c r="H36" s="31"/>
    </row>
    <row r="37" spans="3:8" s="29" customFormat="1" x14ac:dyDescent="0.2">
      <c r="C37" s="30"/>
      <c r="D37" s="30"/>
      <c r="E37" s="31"/>
      <c r="F37" s="31"/>
      <c r="G37" s="31"/>
      <c r="H37" s="31"/>
    </row>
    <row r="38" spans="3:8" s="29" customFormat="1" x14ac:dyDescent="0.2">
      <c r="C38" s="30"/>
      <c r="D38" s="30"/>
      <c r="E38" s="31"/>
      <c r="F38" s="31"/>
      <c r="G38" s="31"/>
      <c r="H38" s="31"/>
    </row>
    <row r="39" spans="3:8" s="29" customFormat="1" x14ac:dyDescent="0.2">
      <c r="C39" s="30"/>
      <c r="D39" s="30"/>
      <c r="E39" s="31"/>
      <c r="F39" s="31"/>
      <c r="G39" s="31"/>
      <c r="H39" s="31"/>
    </row>
    <row r="40" spans="3:8" s="29" customFormat="1" x14ac:dyDescent="0.2">
      <c r="C40" s="30"/>
      <c r="D40" s="30"/>
      <c r="E40" s="31"/>
      <c r="F40" s="31"/>
      <c r="G40" s="31"/>
      <c r="H40" s="31"/>
    </row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</sheetData>
  <mergeCells count="4">
    <mergeCell ref="A1:I1"/>
    <mergeCell ref="A2:A3"/>
    <mergeCell ref="E2:J2"/>
    <mergeCell ref="A20:J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5E4C-6F1D-49E5-80F8-2480070E3373}">
  <sheetPr>
    <tabColor indexed="42"/>
  </sheetPr>
  <dimension ref="A1:H65"/>
  <sheetViews>
    <sheetView zoomScale="85" workbookViewId="0">
      <selection activeCell="B4" sqref="B4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95" t="s">
        <v>76</v>
      </c>
      <c r="B1" s="195"/>
      <c r="C1" s="195"/>
      <c r="D1" s="195"/>
      <c r="E1" s="195"/>
      <c r="F1" s="195"/>
      <c r="G1" s="195"/>
    </row>
    <row r="2" spans="1:8" ht="15.75" thickBot="1" x14ac:dyDescent="0.25">
      <c r="A2" s="191" t="s">
        <v>30</v>
      </c>
      <c r="B2" s="91"/>
      <c r="C2" s="196" t="s">
        <v>18</v>
      </c>
      <c r="D2" s="197"/>
      <c r="E2" s="196" t="s">
        <v>19</v>
      </c>
      <c r="F2" s="197"/>
      <c r="G2" s="92"/>
    </row>
    <row r="3" spans="1:8" ht="45.75" thickBot="1" x14ac:dyDescent="0.25">
      <c r="A3" s="192"/>
      <c r="B3" s="42" t="s">
        <v>17</v>
      </c>
      <c r="C3" s="35" t="s">
        <v>41</v>
      </c>
      <c r="D3" s="35" t="s">
        <v>20</v>
      </c>
      <c r="E3" s="35" t="s">
        <v>21</v>
      </c>
      <c r="F3" s="35" t="s">
        <v>20</v>
      </c>
      <c r="G3" s="36" t="s">
        <v>88</v>
      </c>
    </row>
    <row r="4" spans="1:8" ht="15" customHeight="1" x14ac:dyDescent="0.2">
      <c r="A4" s="21">
        <v>1</v>
      </c>
      <c r="B4" s="37" t="s">
        <v>66</v>
      </c>
      <c r="C4" s="38">
        <v>1961.9112199999988</v>
      </c>
      <c r="D4" s="97">
        <v>5.0009004258475938E-2</v>
      </c>
      <c r="E4" s="39">
        <v>151</v>
      </c>
      <c r="F4" s="97">
        <v>4.2667420175190734E-2</v>
      </c>
      <c r="G4" s="40">
        <v>1688.3326258679631</v>
      </c>
      <c r="H4" s="53"/>
    </row>
    <row r="5" spans="1:8" ht="14.25" customHeight="1" x14ac:dyDescent="0.2">
      <c r="A5" s="21">
        <v>2</v>
      </c>
      <c r="B5" s="37" t="s">
        <v>67</v>
      </c>
      <c r="C5" s="38">
        <v>339.09111000000036</v>
      </c>
      <c r="D5" s="97">
        <v>7.3476950119576598E-2</v>
      </c>
      <c r="E5" s="39">
        <v>42</v>
      </c>
      <c r="F5" s="97">
        <v>6.3157894736842107E-2</v>
      </c>
      <c r="G5" s="40">
        <v>295.0861705263157</v>
      </c>
      <c r="H5" s="53"/>
    </row>
    <row r="6" spans="1:8" x14ac:dyDescent="0.2">
      <c r="A6" s="21">
        <v>3</v>
      </c>
      <c r="B6" s="37" t="s">
        <v>94</v>
      </c>
      <c r="C6" s="38">
        <v>-402.49400000000003</v>
      </c>
      <c r="D6" s="97">
        <v>-2.6901306195317064E-2</v>
      </c>
      <c r="E6" s="39">
        <v>50</v>
      </c>
      <c r="F6" s="97">
        <v>3.6762002793912212E-3</v>
      </c>
      <c r="G6" s="40">
        <v>55.648096160836594</v>
      </c>
    </row>
    <row r="7" spans="1:8" x14ac:dyDescent="0.2">
      <c r="A7" s="21">
        <v>4</v>
      </c>
      <c r="B7" s="37" t="s">
        <v>51</v>
      </c>
      <c r="C7" s="38">
        <v>60.21356000000052</v>
      </c>
      <c r="D7" s="97">
        <v>8.4258408133391343E-3</v>
      </c>
      <c r="E7" s="39">
        <v>0</v>
      </c>
      <c r="F7" s="97">
        <v>0</v>
      </c>
      <c r="G7" s="40">
        <v>0</v>
      </c>
    </row>
    <row r="8" spans="1:8" x14ac:dyDescent="0.2">
      <c r="A8" s="21">
        <v>5</v>
      </c>
      <c r="B8" s="37" t="s">
        <v>49</v>
      </c>
      <c r="C8" s="38">
        <v>37.874089999999853</v>
      </c>
      <c r="D8" s="97">
        <v>7.0675548122757659E-3</v>
      </c>
      <c r="E8" s="39">
        <v>0</v>
      </c>
      <c r="F8" s="97">
        <v>0</v>
      </c>
      <c r="G8" s="40">
        <v>0</v>
      </c>
    </row>
    <row r="9" spans="1:8" x14ac:dyDescent="0.2">
      <c r="A9" s="21">
        <v>6</v>
      </c>
      <c r="B9" s="37" t="s">
        <v>58</v>
      </c>
      <c r="C9" s="38">
        <v>35.205650000000368</v>
      </c>
      <c r="D9" s="97">
        <v>9.2542184959269729E-3</v>
      </c>
      <c r="E9" s="39">
        <v>0</v>
      </c>
      <c r="F9" s="97">
        <v>0</v>
      </c>
      <c r="G9" s="40">
        <v>0</v>
      </c>
    </row>
    <row r="10" spans="1:8" x14ac:dyDescent="0.2">
      <c r="A10" s="21">
        <v>7</v>
      </c>
      <c r="B10" s="37" t="s">
        <v>48</v>
      </c>
      <c r="C10" s="38">
        <v>22.656470000000205</v>
      </c>
      <c r="D10" s="97">
        <v>7.4946201926450592E-3</v>
      </c>
      <c r="E10" s="39">
        <v>0</v>
      </c>
      <c r="F10" s="97">
        <v>0</v>
      </c>
      <c r="G10" s="40">
        <v>0</v>
      </c>
      <c r="H10" s="53"/>
    </row>
    <row r="11" spans="1:8" x14ac:dyDescent="0.2">
      <c r="A11" s="21">
        <v>8</v>
      </c>
      <c r="B11" s="37" t="s">
        <v>16</v>
      </c>
      <c r="C11" s="38">
        <v>-2.1877299999999815</v>
      </c>
      <c r="D11" s="97">
        <v>-1.6800422237193639E-3</v>
      </c>
      <c r="E11" s="39">
        <v>0</v>
      </c>
      <c r="F11" s="97">
        <v>0</v>
      </c>
      <c r="G11" s="40">
        <v>0</v>
      </c>
    </row>
    <row r="12" spans="1:8" x14ac:dyDescent="0.2">
      <c r="A12" s="21">
        <v>9</v>
      </c>
      <c r="B12" s="37" t="s">
        <v>68</v>
      </c>
      <c r="C12" s="38">
        <v>-6.6255899999998507</v>
      </c>
      <c r="D12" s="97">
        <v>-3.7584180784447359E-3</v>
      </c>
      <c r="E12" s="39">
        <v>0</v>
      </c>
      <c r="F12" s="97">
        <v>0</v>
      </c>
      <c r="G12" s="40">
        <v>0</v>
      </c>
    </row>
    <row r="13" spans="1:8" x14ac:dyDescent="0.2">
      <c r="A13" s="21">
        <v>10</v>
      </c>
      <c r="B13" s="37" t="s">
        <v>14</v>
      </c>
      <c r="C13" s="38">
        <v>-47.655349999999977</v>
      </c>
      <c r="D13" s="97">
        <v>-4.5321189970470889E-2</v>
      </c>
      <c r="E13" s="39">
        <v>0</v>
      </c>
      <c r="F13" s="97">
        <v>0</v>
      </c>
      <c r="G13" s="40">
        <v>0</v>
      </c>
    </row>
    <row r="14" spans="1:8" x14ac:dyDescent="0.2">
      <c r="A14" s="21">
        <v>11</v>
      </c>
      <c r="B14" s="37" t="s">
        <v>63</v>
      </c>
      <c r="C14" s="38">
        <v>-48.200220000000208</v>
      </c>
      <c r="D14" s="97">
        <v>-1.4767055194591783E-2</v>
      </c>
      <c r="E14" s="39">
        <v>0</v>
      </c>
      <c r="F14" s="97">
        <v>0</v>
      </c>
      <c r="G14" s="40">
        <v>0</v>
      </c>
    </row>
    <row r="15" spans="1:8" x14ac:dyDescent="0.2">
      <c r="A15" s="21">
        <v>12</v>
      </c>
      <c r="B15" s="37" t="s">
        <v>65</v>
      </c>
      <c r="C15" s="38">
        <v>-58.281369999999178</v>
      </c>
      <c r="D15" s="97">
        <v>-5.6756974050348749E-3</v>
      </c>
      <c r="E15" s="39">
        <v>0</v>
      </c>
      <c r="F15" s="97">
        <v>0</v>
      </c>
      <c r="G15" s="40">
        <v>0</v>
      </c>
    </row>
    <row r="16" spans="1:8" ht="13.5" customHeight="1" x14ac:dyDescent="0.2">
      <c r="A16" s="21">
        <v>13</v>
      </c>
      <c r="B16" s="37" t="s">
        <v>61</v>
      </c>
      <c r="C16" s="38">
        <v>142.32827000000327</v>
      </c>
      <c r="D16" s="97">
        <v>3.7550152494862554E-3</v>
      </c>
      <c r="E16" s="39">
        <v>-24</v>
      </c>
      <c r="F16" s="97">
        <v>-5.4082069540527754E-4</v>
      </c>
      <c r="G16" s="40">
        <v>-20.587168792667448</v>
      </c>
    </row>
    <row r="17" spans="1:8" x14ac:dyDescent="0.2">
      <c r="A17" s="21">
        <v>14</v>
      </c>
      <c r="B17" s="37" t="s">
        <v>47</v>
      </c>
      <c r="C17" s="38">
        <v>-482.69938999999874</v>
      </c>
      <c r="D17" s="97">
        <v>-4.3960103508206096E-2</v>
      </c>
      <c r="E17" s="39">
        <v>-257139</v>
      </c>
      <c r="F17" s="97">
        <v>-4.6275653807669327E-2</v>
      </c>
      <c r="G17" s="40">
        <v>-508.54384537248637</v>
      </c>
    </row>
    <row r="18" spans="1:8" x14ac:dyDescent="0.2">
      <c r="A18" s="21">
        <v>15</v>
      </c>
      <c r="B18" s="37" t="s">
        <v>12</v>
      </c>
      <c r="C18" s="38">
        <v>-302.51664000000062</v>
      </c>
      <c r="D18" s="97">
        <v>-3.3215308525919298E-3</v>
      </c>
      <c r="E18" s="39">
        <v>-133</v>
      </c>
      <c r="F18" s="97">
        <v>-1.2990818519242039E-2</v>
      </c>
      <c r="G18" s="40">
        <v>-1192.5810578699329</v>
      </c>
    </row>
    <row r="19" spans="1:8" ht="15.75" thickBot="1" x14ac:dyDescent="0.25">
      <c r="A19" s="90"/>
      <c r="B19" s="93" t="s">
        <v>38</v>
      </c>
      <c r="C19" s="94">
        <v>1248.6200800000047</v>
      </c>
      <c r="D19" s="98">
        <v>5.2963510342280773E-3</v>
      </c>
      <c r="E19" s="95">
        <v>-257053</v>
      </c>
      <c r="F19" s="98">
        <v>-4.5397549320360435E-2</v>
      </c>
      <c r="G19" s="96">
        <v>317.35482052002862</v>
      </c>
      <c r="H19" s="53"/>
    </row>
    <row r="20" spans="1:8" x14ac:dyDescent="0.2">
      <c r="B20" s="68"/>
      <c r="C20" s="69"/>
      <c r="D20" s="70"/>
      <c r="E20" s="71"/>
      <c r="F20" s="70"/>
      <c r="G20" s="69"/>
      <c r="H20" s="53"/>
    </row>
    <row r="39" spans="2:5" ht="15" x14ac:dyDescent="0.2">
      <c r="B39" s="60"/>
      <c r="C39" s="61"/>
      <c r="D39" s="62"/>
      <c r="E39" s="63"/>
    </row>
    <row r="40" spans="2:5" ht="15" x14ac:dyDescent="0.2">
      <c r="B40" s="60"/>
      <c r="C40" s="61"/>
      <c r="D40" s="62"/>
      <c r="E40" s="63"/>
    </row>
    <row r="41" spans="2:5" ht="15" x14ac:dyDescent="0.2">
      <c r="B41" s="60"/>
      <c r="C41" s="61"/>
      <c r="D41" s="62"/>
      <c r="E41" s="63"/>
    </row>
    <row r="42" spans="2:5" ht="15" x14ac:dyDescent="0.2">
      <c r="B42" s="60"/>
      <c r="C42" s="61"/>
      <c r="D42" s="62"/>
      <c r="E42" s="63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.75" thickBot="1" x14ac:dyDescent="0.25">
      <c r="B45" s="81"/>
      <c r="C45" s="81"/>
      <c r="D45" s="81"/>
      <c r="E45" s="81"/>
    </row>
    <row r="48" spans="2:5" ht="14.25" customHeight="1" x14ac:dyDescent="0.2"/>
    <row r="49" spans="2:6" x14ac:dyDescent="0.2">
      <c r="F49" s="53"/>
    </row>
    <row r="51" spans="2:6" x14ac:dyDescent="0.2">
      <c r="F51"/>
    </row>
    <row r="52" spans="2:6" x14ac:dyDescent="0.2">
      <c r="F52"/>
    </row>
    <row r="53" spans="2:6" ht="30.75" thickBot="1" x14ac:dyDescent="0.25">
      <c r="B53" s="42" t="s">
        <v>17</v>
      </c>
      <c r="C53" s="35" t="s">
        <v>44</v>
      </c>
      <c r="D53" s="35" t="s">
        <v>45</v>
      </c>
      <c r="E53" s="59" t="s">
        <v>42</v>
      </c>
      <c r="F53"/>
    </row>
    <row r="54" spans="2:6" x14ac:dyDescent="0.2">
      <c r="B54" s="37" t="str">
        <f t="shared" ref="B54:D58" si="0">B4</f>
        <v>УНIВЕР.УА/Михайло Грушевський: Фонд Державних Паперiв</v>
      </c>
      <c r="C54" s="38">
        <f t="shared" si="0"/>
        <v>1961.9112199999988</v>
      </c>
      <c r="D54" s="97">
        <f t="shared" si="0"/>
        <v>5.0009004258475938E-2</v>
      </c>
      <c r="E54" s="40">
        <f>G4</f>
        <v>1688.3326258679631</v>
      </c>
    </row>
    <row r="55" spans="2:6" x14ac:dyDescent="0.2">
      <c r="B55" s="37" t="str">
        <f t="shared" si="0"/>
        <v>УНIВЕР.УА/Тарас Шевченко: Фонд Заощаджень</v>
      </c>
      <c r="C55" s="38">
        <f t="shared" si="0"/>
        <v>339.09111000000036</v>
      </c>
      <c r="D55" s="97">
        <f t="shared" si="0"/>
        <v>7.3476950119576598E-2</v>
      </c>
      <c r="E55" s="40">
        <f>G5</f>
        <v>295.0861705263157</v>
      </c>
    </row>
    <row r="56" spans="2:6" x14ac:dyDescent="0.2">
      <c r="B56" s="37" t="str">
        <f t="shared" si="0"/>
        <v>КІНТО-Казначейський</v>
      </c>
      <c r="C56" s="38">
        <f t="shared" si="0"/>
        <v>-402.49400000000003</v>
      </c>
      <c r="D56" s="97">
        <f t="shared" si="0"/>
        <v>-2.6901306195317064E-2</v>
      </c>
      <c r="E56" s="40">
        <f>G6</f>
        <v>55.648096160836594</v>
      </c>
    </row>
    <row r="57" spans="2:6" x14ac:dyDescent="0.2">
      <c r="B57" s="37" t="str">
        <f t="shared" si="0"/>
        <v>Альтус-Депозит</v>
      </c>
      <c r="C57" s="38">
        <f t="shared" si="0"/>
        <v>60.21356000000052</v>
      </c>
      <c r="D57" s="97">
        <f t="shared" si="0"/>
        <v>8.4258408133391343E-3</v>
      </c>
      <c r="E57" s="40">
        <f>G7</f>
        <v>0</v>
      </c>
    </row>
    <row r="58" spans="2:6" x14ac:dyDescent="0.2">
      <c r="B58" s="121" t="str">
        <f t="shared" si="0"/>
        <v>Альтус-Збалансований</v>
      </c>
      <c r="C58" s="122">
        <f t="shared" si="0"/>
        <v>37.874089999999853</v>
      </c>
      <c r="D58" s="123">
        <f t="shared" si="0"/>
        <v>7.0675548122757659E-3</v>
      </c>
      <c r="E58" s="124">
        <f>G8</f>
        <v>0</v>
      </c>
    </row>
    <row r="59" spans="2:6" x14ac:dyDescent="0.2">
      <c r="B59" s="120" t="str">
        <f t="shared" ref="B59:C62" si="1">B14</f>
        <v>КІНТО-Еквіті</v>
      </c>
      <c r="C59" s="38">
        <f t="shared" si="1"/>
        <v>-48.200220000000208</v>
      </c>
      <c r="D59" s="97">
        <f t="shared" ref="D59:E63" si="2">F14</f>
        <v>0</v>
      </c>
      <c r="E59" s="40">
        <f t="shared" si="2"/>
        <v>0</v>
      </c>
    </row>
    <row r="60" spans="2:6" x14ac:dyDescent="0.2">
      <c r="B60" s="120" t="str">
        <f t="shared" si="1"/>
        <v>УНІВЕР.УА/Ярослав Мудрий: Фонд Акцiй</v>
      </c>
      <c r="C60" s="38">
        <f t="shared" si="1"/>
        <v>-58.281369999999178</v>
      </c>
      <c r="D60" s="97">
        <f t="shared" si="2"/>
        <v>0</v>
      </c>
      <c r="E60" s="40">
        <f t="shared" si="2"/>
        <v>0</v>
      </c>
    </row>
    <row r="61" spans="2:6" x14ac:dyDescent="0.2">
      <c r="B61" s="120" t="str">
        <f t="shared" si="1"/>
        <v>КІНТО-Класичний</v>
      </c>
      <c r="C61" s="38">
        <f t="shared" si="1"/>
        <v>142.32827000000327</v>
      </c>
      <c r="D61" s="97">
        <f t="shared" si="2"/>
        <v>-5.4082069540527754E-4</v>
      </c>
      <c r="E61" s="40">
        <f t="shared" si="2"/>
        <v>-20.587168792667448</v>
      </c>
    </row>
    <row r="62" spans="2:6" x14ac:dyDescent="0.2">
      <c r="B62" s="120" t="str">
        <f t="shared" si="1"/>
        <v>ОТП Фонд Акцій</v>
      </c>
      <c r="C62" s="38">
        <f t="shared" si="1"/>
        <v>-482.69938999999874</v>
      </c>
      <c r="D62" s="97">
        <f t="shared" si="2"/>
        <v>-4.6275653807669327E-2</v>
      </c>
      <c r="E62" s="40">
        <f t="shared" si="2"/>
        <v>-508.54384537248637</v>
      </c>
    </row>
    <row r="63" spans="2:6" x14ac:dyDescent="0.2">
      <c r="B63" s="120" t="str">
        <f>B18</f>
        <v>ОТП Класичний</v>
      </c>
      <c r="C63" s="38">
        <f>C18</f>
        <v>-302.51664000000062</v>
      </c>
      <c r="D63" s="97">
        <f t="shared" si="2"/>
        <v>-1.2990818519242039E-2</v>
      </c>
      <c r="E63" s="40">
        <f t="shared" si="2"/>
        <v>-1192.5810578699329</v>
      </c>
    </row>
    <row r="64" spans="2:6" x14ac:dyDescent="0.2">
      <c r="B64" s="128" t="s">
        <v>43</v>
      </c>
      <c r="C64" s="129">
        <f>C19-SUM(C54:C63)</f>
        <v>1.3934500000009393</v>
      </c>
      <c r="D64" s="130"/>
      <c r="E64" s="129">
        <f>G19-SUM(E54:E63)</f>
        <v>0</v>
      </c>
    </row>
    <row r="65" spans="2:5" ht="15" x14ac:dyDescent="0.2">
      <c r="B65" s="126" t="s">
        <v>38</v>
      </c>
      <c r="C65" s="127">
        <f>SUM(C54:C64)</f>
        <v>1248.6200800000047</v>
      </c>
      <c r="D65" s="127"/>
      <c r="E65" s="127">
        <f>SUM(E54:E64)</f>
        <v>317.35482052002862</v>
      </c>
    </row>
  </sheetData>
  <mergeCells count="4"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D3C7-3C82-486C-8973-B0CA87054A8E}">
  <sheetPr>
    <tabColor indexed="42"/>
  </sheetPr>
  <dimension ref="A1:C105"/>
  <sheetViews>
    <sheetView zoomScale="80" workbookViewId="0">
      <selection activeCell="A19" sqref="A19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17</v>
      </c>
      <c r="B1" s="67" t="s">
        <v>72</v>
      </c>
      <c r="C1" s="10"/>
    </row>
    <row r="2" spans="1:3" ht="14.25" x14ac:dyDescent="0.2">
      <c r="A2" s="151" t="s">
        <v>14</v>
      </c>
      <c r="B2" s="152">
        <v>-4.5321176050694523E-2</v>
      </c>
      <c r="C2" s="10"/>
    </row>
    <row r="3" spans="1:3" ht="14.25" x14ac:dyDescent="0.2">
      <c r="A3" s="131" t="s">
        <v>94</v>
      </c>
      <c r="B3" s="138">
        <v>-3.0465512241638293E-2</v>
      </c>
      <c r="C3" s="10"/>
    </row>
    <row r="4" spans="1:3" ht="14.25" x14ac:dyDescent="0.2">
      <c r="A4" s="131" t="s">
        <v>63</v>
      </c>
      <c r="B4" s="138">
        <v>-1.4767082306849422E-2</v>
      </c>
      <c r="C4" s="10"/>
    </row>
    <row r="5" spans="1:3" ht="14.25" x14ac:dyDescent="0.2">
      <c r="A5" s="131" t="s">
        <v>65</v>
      </c>
      <c r="B5" s="139">
        <v>-5.6756775822046635E-3</v>
      </c>
      <c r="C5" s="10"/>
    </row>
    <row r="6" spans="1:3" ht="14.25" x14ac:dyDescent="0.2">
      <c r="A6" s="131" t="s">
        <v>68</v>
      </c>
      <c r="B6" s="139">
        <v>-3.7584346321410944E-3</v>
      </c>
      <c r="C6" s="10"/>
    </row>
    <row r="7" spans="1:3" ht="14.25" x14ac:dyDescent="0.2">
      <c r="A7" s="131" t="s">
        <v>16</v>
      </c>
      <c r="B7" s="139">
        <v>-1.6796262099759707E-3</v>
      </c>
      <c r="C7" s="10"/>
    </row>
    <row r="8" spans="1:3" ht="14.25" x14ac:dyDescent="0.2">
      <c r="A8" s="132" t="s">
        <v>47</v>
      </c>
      <c r="B8" s="140">
        <v>0</v>
      </c>
      <c r="C8" s="10"/>
    </row>
    <row r="9" spans="1:3" ht="14.25" x14ac:dyDescent="0.2">
      <c r="A9" s="131" t="s">
        <v>61</v>
      </c>
      <c r="B9" s="139">
        <v>4.2980818268798515E-3</v>
      </c>
      <c r="C9" s="10"/>
    </row>
    <row r="10" spans="1:3" ht="14.25" x14ac:dyDescent="0.2">
      <c r="A10" s="131" t="s">
        <v>66</v>
      </c>
      <c r="B10" s="139">
        <v>7.0411569746924307E-3</v>
      </c>
      <c r="C10" s="10"/>
    </row>
    <row r="11" spans="1:3" ht="14.25" x14ac:dyDescent="0.2">
      <c r="A11" s="131" t="s">
        <v>49</v>
      </c>
      <c r="B11" s="139">
        <v>7.0684988049185549E-3</v>
      </c>
      <c r="C11" s="10"/>
    </row>
    <row r="12" spans="1:3" ht="14.25" x14ac:dyDescent="0.2">
      <c r="A12" s="131" t="s">
        <v>48</v>
      </c>
      <c r="B12" s="139">
        <v>7.4946293229081196E-3</v>
      </c>
      <c r="C12" s="10"/>
    </row>
    <row r="13" spans="1:3" ht="14.25" x14ac:dyDescent="0.2">
      <c r="A13" s="131" t="s">
        <v>51</v>
      </c>
      <c r="B13" s="139">
        <v>8.4263353688494025E-3</v>
      </c>
      <c r="C13" s="10"/>
    </row>
    <row r="14" spans="1:3" ht="14.25" x14ac:dyDescent="0.2">
      <c r="A14" s="131" t="s">
        <v>58</v>
      </c>
      <c r="B14" s="139">
        <v>9.2542367588654972E-3</v>
      </c>
      <c r="C14" s="10"/>
    </row>
    <row r="15" spans="1:3" ht="14.25" x14ac:dyDescent="0.2">
      <c r="A15" s="131" t="s">
        <v>67</v>
      </c>
      <c r="B15" s="139">
        <v>9.7060454797559537E-3</v>
      </c>
      <c r="C15" s="10"/>
    </row>
    <row r="16" spans="1:3" ht="14.25" x14ac:dyDescent="0.2">
      <c r="A16" s="132" t="s">
        <v>12</v>
      </c>
      <c r="B16" s="140">
        <v>9.7965157452433171E-3</v>
      </c>
      <c r="C16" s="10"/>
    </row>
    <row r="17" spans="1:3" ht="14.25" x14ac:dyDescent="0.2">
      <c r="A17" s="133" t="s">
        <v>22</v>
      </c>
      <c r="B17" s="138">
        <v>-2.5721339160927224E-3</v>
      </c>
      <c r="C17" s="10"/>
    </row>
    <row r="18" spans="1:3" ht="14.25" x14ac:dyDescent="0.2">
      <c r="A18" s="133" t="s">
        <v>132</v>
      </c>
      <c r="B18" s="138">
        <v>-2.7835603092816186E-3</v>
      </c>
      <c r="C18" s="10"/>
    </row>
    <row r="19" spans="1:3" ht="14.25" x14ac:dyDescent="0.2">
      <c r="A19" s="133" t="s">
        <v>125</v>
      </c>
      <c r="B19" s="138">
        <v>2.0206961460531581E-3</v>
      </c>
      <c r="C19" s="57"/>
    </row>
    <row r="20" spans="1:3" ht="14.25" x14ac:dyDescent="0.2">
      <c r="A20" s="133" t="s">
        <v>23</v>
      </c>
      <c r="B20" s="138">
        <v>-1.3411447647985408E-2</v>
      </c>
      <c r="C20" s="9"/>
    </row>
    <row r="21" spans="1:3" ht="14.25" x14ac:dyDescent="0.2">
      <c r="A21" s="133" t="s">
        <v>24</v>
      </c>
      <c r="B21" s="138">
        <v>1.469657559451143E-2</v>
      </c>
      <c r="C21" s="77"/>
    </row>
    <row r="22" spans="1:3" ht="14.25" x14ac:dyDescent="0.2">
      <c r="A22" s="133" t="s">
        <v>25</v>
      </c>
      <c r="B22" s="138">
        <v>1.1362191780821916E-2</v>
      </c>
      <c r="C22" s="10"/>
    </row>
    <row r="23" spans="1:3" ht="15" thickBot="1" x14ac:dyDescent="0.25">
      <c r="A23" s="134" t="s">
        <v>99</v>
      </c>
      <c r="B23" s="141">
        <v>-0.10766918376479273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 xr:uid="{7D361D9E-D195-427A-A0C6-B215CA9DB31E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C14E-1247-4836-8500-A5A6EC2B8B45}">
  <sheetPr>
    <tabColor indexed="22"/>
    <pageSetUpPr fitToPage="1"/>
  </sheetPr>
  <dimension ref="A1:M5"/>
  <sheetViews>
    <sheetView zoomScale="85" workbookViewId="0">
      <selection activeCell="F5" sqref="F5"/>
    </sheetView>
  </sheetViews>
  <sheetFormatPr defaultRowHeight="14.25" x14ac:dyDescent="0.2"/>
  <cols>
    <col min="1" max="1" width="4.7109375" style="31" customWidth="1"/>
    <col min="2" max="2" width="34.570312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34.7109375" style="29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86" t="s">
        <v>91</v>
      </c>
      <c r="B1" s="186"/>
      <c r="C1" s="186"/>
      <c r="D1" s="186"/>
      <c r="E1" s="186"/>
      <c r="F1" s="186"/>
      <c r="G1" s="186"/>
      <c r="H1" s="186"/>
      <c r="I1" s="186"/>
      <c r="J1" s="186"/>
      <c r="K1" s="13"/>
      <c r="L1" s="14"/>
      <c r="M1" s="14"/>
    </row>
    <row r="2" spans="1:13" ht="30.75" thickBot="1" x14ac:dyDescent="0.25">
      <c r="A2" s="15" t="s">
        <v>30</v>
      </c>
      <c r="B2" s="15" t="s">
        <v>17</v>
      </c>
      <c r="C2" s="44" t="s">
        <v>27</v>
      </c>
      <c r="D2" s="44" t="s">
        <v>28</v>
      </c>
      <c r="E2" s="44" t="s">
        <v>31</v>
      </c>
      <c r="F2" s="44" t="s">
        <v>32</v>
      </c>
      <c r="G2" s="44" t="s">
        <v>33</v>
      </c>
      <c r="H2" s="44" t="s">
        <v>7</v>
      </c>
      <c r="I2" s="44" t="s">
        <v>8</v>
      </c>
      <c r="J2" s="25" t="s">
        <v>9</v>
      </c>
    </row>
    <row r="3" spans="1:13" x14ac:dyDescent="0.2">
      <c r="A3" s="21">
        <v>1</v>
      </c>
      <c r="B3" s="84" t="s">
        <v>109</v>
      </c>
      <c r="C3" s="110" t="s">
        <v>29</v>
      </c>
      <c r="D3" s="111" t="s">
        <v>110</v>
      </c>
      <c r="E3" s="85">
        <v>238756.95</v>
      </c>
      <c r="F3" s="86">
        <v>5019561</v>
      </c>
      <c r="G3" s="85">
        <v>4.7600000000000003E-2</v>
      </c>
      <c r="H3" s="52">
        <v>0.1</v>
      </c>
      <c r="I3" s="84" t="s">
        <v>111</v>
      </c>
      <c r="J3" s="87" t="s">
        <v>112</v>
      </c>
    </row>
    <row r="4" spans="1:13" x14ac:dyDescent="0.2">
      <c r="A4" s="142">
        <v>2</v>
      </c>
      <c r="B4" s="161" t="s">
        <v>113</v>
      </c>
      <c r="C4" s="162" t="s">
        <v>29</v>
      </c>
      <c r="D4" s="163" t="s">
        <v>110</v>
      </c>
      <c r="E4" s="164">
        <v>229944.5</v>
      </c>
      <c r="F4" s="165">
        <v>3246263</v>
      </c>
      <c r="G4" s="164">
        <v>7.0800000000000002E-2</v>
      </c>
      <c r="H4" s="166">
        <v>0.5</v>
      </c>
      <c r="I4" s="167" t="s">
        <v>111</v>
      </c>
      <c r="J4" s="168" t="s">
        <v>112</v>
      </c>
    </row>
    <row r="5" spans="1:13" ht="15.75" thickBot="1" x14ac:dyDescent="0.25">
      <c r="A5" s="187" t="s">
        <v>38</v>
      </c>
      <c r="B5" s="188"/>
      <c r="C5" s="112" t="s">
        <v>39</v>
      </c>
      <c r="D5" s="112" t="s">
        <v>39</v>
      </c>
      <c r="E5" s="99">
        <f>SUM(E3:E4)</f>
        <v>468701.45</v>
      </c>
      <c r="F5" s="100">
        <f>SUM(F3:F4)</f>
        <v>8265824</v>
      </c>
      <c r="G5" s="112" t="s">
        <v>39</v>
      </c>
      <c r="H5" s="112" t="s">
        <v>39</v>
      </c>
      <c r="I5" s="112" t="s">
        <v>39</v>
      </c>
      <c r="J5" s="112" t="s">
        <v>39</v>
      </c>
    </row>
  </sheetData>
  <mergeCells count="2">
    <mergeCell ref="A1:J1"/>
    <mergeCell ref="A5:B5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B215-229F-4548-9D5B-B8C966D3C558}">
  <sheetPr>
    <tabColor indexed="22"/>
  </sheetPr>
  <dimension ref="A1:J27"/>
  <sheetViews>
    <sheetView zoomScale="85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 x14ac:dyDescent="0.25">
      <c r="A1" s="198" t="s">
        <v>83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0" customFormat="1" ht="15.75" customHeight="1" thickBot="1" x14ac:dyDescent="0.25">
      <c r="A2" s="191" t="s">
        <v>30</v>
      </c>
      <c r="B2" s="103"/>
      <c r="C2" s="104"/>
      <c r="D2" s="105"/>
      <c r="E2" s="193" t="s">
        <v>56</v>
      </c>
      <c r="F2" s="193"/>
      <c r="G2" s="193"/>
      <c r="H2" s="193"/>
      <c r="I2" s="193"/>
      <c r="J2" s="193"/>
    </row>
    <row r="3" spans="1:10" customFormat="1" ht="75.75" thickBot="1" x14ac:dyDescent="0.25">
      <c r="A3" s="192"/>
      <c r="B3" s="106" t="s">
        <v>17</v>
      </c>
      <c r="C3" s="26" t="s">
        <v>5</v>
      </c>
      <c r="D3" s="26" t="s">
        <v>6</v>
      </c>
      <c r="E3" s="17" t="s">
        <v>80</v>
      </c>
      <c r="F3" s="17" t="s">
        <v>98</v>
      </c>
      <c r="G3" s="17" t="s">
        <v>93</v>
      </c>
      <c r="H3" s="17" t="s">
        <v>74</v>
      </c>
      <c r="I3" s="17" t="s">
        <v>40</v>
      </c>
      <c r="J3" s="17" t="s">
        <v>81</v>
      </c>
    </row>
    <row r="4" spans="1:10" customFormat="1" collapsed="1" x14ac:dyDescent="0.2">
      <c r="A4" s="21">
        <v>1</v>
      </c>
      <c r="B4" s="27" t="s">
        <v>113</v>
      </c>
      <c r="C4" s="107">
        <v>38173</v>
      </c>
      <c r="D4" s="107">
        <v>38378</v>
      </c>
      <c r="E4" s="101" t="s">
        <v>100</v>
      </c>
      <c r="F4" s="101">
        <v>0</v>
      </c>
      <c r="G4" s="101">
        <v>0</v>
      </c>
      <c r="H4" s="101">
        <v>0</v>
      </c>
      <c r="I4" s="101">
        <v>-0.85840000000000005</v>
      </c>
      <c r="J4" s="108">
        <v>-8.8125432793832559E-2</v>
      </c>
    </row>
    <row r="5" spans="1:10" customFormat="1" x14ac:dyDescent="0.2">
      <c r="A5" s="142">
        <v>2</v>
      </c>
      <c r="B5" s="54" t="s">
        <v>109</v>
      </c>
      <c r="C5" s="169">
        <v>38574</v>
      </c>
      <c r="D5" s="169">
        <v>38782</v>
      </c>
      <c r="E5" s="170" t="s">
        <v>100</v>
      </c>
      <c r="F5" s="170">
        <v>0</v>
      </c>
      <c r="G5" s="170">
        <v>0</v>
      </c>
      <c r="H5" s="170">
        <v>0</v>
      </c>
      <c r="I5" s="170">
        <v>-0.52400000000000002</v>
      </c>
      <c r="J5" s="171">
        <v>-3.6290097272746347E-2</v>
      </c>
    </row>
    <row r="6" spans="1:10" ht="15.75" thickBot="1" x14ac:dyDescent="0.25">
      <c r="A6" s="142"/>
      <c r="B6" s="147" t="s">
        <v>95</v>
      </c>
      <c r="C6" s="148" t="s">
        <v>39</v>
      </c>
      <c r="D6" s="148" t="s">
        <v>39</v>
      </c>
      <c r="E6" s="149" t="s">
        <v>100</v>
      </c>
      <c r="F6" s="149">
        <f>AVERAGE(F4:F5)</f>
        <v>0</v>
      </c>
      <c r="G6" s="149">
        <f>AVERAGE(G4:G5)</f>
        <v>0</v>
      </c>
      <c r="H6" s="149">
        <v>0</v>
      </c>
      <c r="I6" s="148" t="s">
        <v>39</v>
      </c>
      <c r="J6" s="149">
        <f>AVERAGE(J4:J5)</f>
        <v>-6.2207765033289453E-2</v>
      </c>
    </row>
    <row r="7" spans="1:10" ht="15" thickBot="1" x14ac:dyDescent="0.25">
      <c r="A7" s="199" t="s">
        <v>82</v>
      </c>
      <c r="B7" s="199"/>
      <c r="C7" s="199"/>
      <c r="D7" s="199"/>
      <c r="E7" s="199"/>
      <c r="F7" s="199"/>
      <c r="G7" s="199"/>
      <c r="H7" s="199"/>
      <c r="I7" s="199"/>
      <c r="J7" s="199"/>
    </row>
    <row r="8" spans="1:10" x14ac:dyDescent="0.2">
      <c r="B8" s="29"/>
      <c r="C8" s="30"/>
      <c r="D8" s="30"/>
      <c r="E8" s="29"/>
      <c r="F8" s="29"/>
      <c r="G8" s="29"/>
      <c r="H8" s="29"/>
      <c r="I8" s="29"/>
    </row>
    <row r="9" spans="1:10" x14ac:dyDescent="0.2">
      <c r="B9" s="29"/>
      <c r="C9" s="30"/>
      <c r="D9" s="30"/>
      <c r="E9" s="29"/>
      <c r="F9" s="29"/>
      <c r="G9" s="29"/>
      <c r="H9" s="29"/>
      <c r="I9" s="29"/>
    </row>
    <row r="10" spans="1:10" x14ac:dyDescent="0.2">
      <c r="B10" s="29"/>
      <c r="C10" s="30"/>
      <c r="D10" s="30"/>
      <c r="E10" s="117"/>
      <c r="F10" s="29"/>
      <c r="G10" s="29"/>
      <c r="H10" s="29"/>
      <c r="I10" s="29"/>
    </row>
    <row r="11" spans="1:10" x14ac:dyDescent="0.2">
      <c r="B11" s="29"/>
      <c r="C11" s="30"/>
      <c r="D11" s="30"/>
      <c r="E11" s="29"/>
      <c r="F11" s="29"/>
      <c r="G11" s="29"/>
      <c r="H11" s="29"/>
      <c r="I11" s="29"/>
    </row>
    <row r="12" spans="1:10" x14ac:dyDescent="0.2">
      <c r="B12" s="29"/>
      <c r="C12" s="30"/>
      <c r="D12" s="30"/>
      <c r="E12" s="29"/>
      <c r="F12" s="29"/>
      <c r="G12" s="29"/>
      <c r="H12" s="29"/>
      <c r="I12" s="29"/>
    </row>
    <row r="13" spans="1:10" x14ac:dyDescent="0.2">
      <c r="B13" s="29"/>
      <c r="C13" s="30"/>
      <c r="D13" s="30"/>
      <c r="E13" s="29"/>
      <c r="F13" s="29"/>
      <c r="G13" s="29"/>
      <c r="H13" s="29"/>
      <c r="I13" s="29"/>
    </row>
    <row r="14" spans="1:10" x14ac:dyDescent="0.2">
      <c r="B14" s="29"/>
      <c r="C14" s="30"/>
      <c r="D14" s="30"/>
      <c r="E14" s="29"/>
      <c r="F14" s="29"/>
      <c r="G14" s="29"/>
      <c r="H14" s="29"/>
      <c r="I14" s="29"/>
    </row>
    <row r="15" spans="1:10" x14ac:dyDescent="0.2">
      <c r="B15" s="29"/>
      <c r="C15" s="30"/>
      <c r="D15" s="30"/>
      <c r="E15" s="29"/>
      <c r="F15" s="29"/>
      <c r="G15" s="29"/>
      <c r="H15" s="29"/>
      <c r="I15" s="29"/>
    </row>
    <row r="16" spans="1:10" x14ac:dyDescent="0.2">
      <c r="B16" s="29"/>
      <c r="C16" s="30"/>
      <c r="D16" s="30"/>
      <c r="E16" s="29"/>
      <c r="F16" s="29"/>
      <c r="G16" s="29"/>
      <c r="H16" s="29"/>
      <c r="I16" s="29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  <row r="27" spans="3:3" x14ac:dyDescent="0.2">
      <c r="C27" s="5"/>
    </row>
  </sheetData>
  <mergeCells count="4">
    <mergeCell ref="A2:A3"/>
    <mergeCell ref="A1:J1"/>
    <mergeCell ref="E2:J2"/>
    <mergeCell ref="A7:J7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D9914-4F0A-489E-8225-20D6B85E3C96}">
  <sheetPr>
    <tabColor indexed="22"/>
  </sheetPr>
  <dimension ref="A1:I35"/>
  <sheetViews>
    <sheetView zoomScale="85" workbookViewId="0">
      <selection activeCell="C5" sqref="C5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1" customFormat="1" ht="16.5" thickBot="1" x14ac:dyDescent="0.25">
      <c r="A1" s="195" t="s">
        <v>77</v>
      </c>
      <c r="B1" s="195"/>
      <c r="C1" s="195"/>
      <c r="D1" s="195"/>
      <c r="E1" s="195"/>
      <c r="F1" s="195"/>
      <c r="G1" s="195"/>
    </row>
    <row r="2" spans="1:7" s="31" customFormat="1" ht="15.75" customHeight="1" thickBot="1" x14ac:dyDescent="0.25">
      <c r="A2" s="191" t="s">
        <v>30</v>
      </c>
      <c r="B2" s="91"/>
      <c r="C2" s="196" t="s">
        <v>18</v>
      </c>
      <c r="D2" s="197"/>
      <c r="E2" s="196" t="s">
        <v>19</v>
      </c>
      <c r="F2" s="197"/>
      <c r="G2" s="92"/>
    </row>
    <row r="3" spans="1:7" s="31" customFormat="1" ht="45.75" thickBot="1" x14ac:dyDescent="0.25">
      <c r="A3" s="192"/>
      <c r="B3" s="35" t="s">
        <v>17</v>
      </c>
      <c r="C3" s="35" t="s">
        <v>41</v>
      </c>
      <c r="D3" s="35" t="s">
        <v>20</v>
      </c>
      <c r="E3" s="35" t="s">
        <v>21</v>
      </c>
      <c r="F3" s="35" t="s">
        <v>20</v>
      </c>
      <c r="G3" s="36" t="s">
        <v>88</v>
      </c>
    </row>
    <row r="4" spans="1:7" s="31" customFormat="1" x14ac:dyDescent="0.2">
      <c r="A4" s="21">
        <v>1</v>
      </c>
      <c r="B4" s="37" t="s">
        <v>113</v>
      </c>
      <c r="C4" s="38" t="s">
        <v>100</v>
      </c>
      <c r="D4" s="101" t="s">
        <v>100</v>
      </c>
      <c r="E4" s="39" t="s">
        <v>100</v>
      </c>
      <c r="F4" s="101" t="s">
        <v>100</v>
      </c>
      <c r="G4" s="40" t="s">
        <v>100</v>
      </c>
    </row>
    <row r="5" spans="1:7" s="31" customFormat="1" x14ac:dyDescent="0.2">
      <c r="A5" s="142">
        <v>2</v>
      </c>
      <c r="B5" s="173" t="s">
        <v>109</v>
      </c>
      <c r="C5" s="174" t="s">
        <v>100</v>
      </c>
      <c r="D5" s="175" t="s">
        <v>100</v>
      </c>
      <c r="E5" s="176" t="s">
        <v>100</v>
      </c>
      <c r="F5" s="175" t="s">
        <v>100</v>
      </c>
      <c r="G5" s="177" t="s">
        <v>100</v>
      </c>
    </row>
    <row r="6" spans="1:7" s="31" customFormat="1" ht="15.75" thickBot="1" x14ac:dyDescent="0.25">
      <c r="A6" s="113"/>
      <c r="B6" s="93" t="s">
        <v>38</v>
      </c>
      <c r="C6" s="114" t="s">
        <v>100</v>
      </c>
      <c r="D6" s="98" t="s">
        <v>100</v>
      </c>
      <c r="E6" s="95" t="s">
        <v>100</v>
      </c>
      <c r="F6" s="98" t="s">
        <v>100</v>
      </c>
      <c r="G6" s="96" t="s">
        <v>100</v>
      </c>
    </row>
    <row r="7" spans="1:7" s="31" customFormat="1" x14ac:dyDescent="0.2">
      <c r="D7" s="41"/>
    </row>
    <row r="8" spans="1:7" s="31" customFormat="1" x14ac:dyDescent="0.2">
      <c r="D8" s="41"/>
    </row>
    <row r="9" spans="1:7" s="31" customFormat="1" x14ac:dyDescent="0.2">
      <c r="D9" s="41"/>
    </row>
    <row r="10" spans="1:7" s="31" customFormat="1" x14ac:dyDescent="0.2">
      <c r="D10" s="41"/>
    </row>
    <row r="11" spans="1:7" s="31" customFormat="1" x14ac:dyDescent="0.2">
      <c r="D11" s="41"/>
    </row>
    <row r="12" spans="1:7" s="31" customFormat="1" x14ac:dyDescent="0.2">
      <c r="D12" s="41"/>
    </row>
    <row r="13" spans="1:7" s="31" customFormat="1" x14ac:dyDescent="0.2">
      <c r="D13" s="41"/>
    </row>
    <row r="14" spans="1:7" s="31" customFormat="1" x14ac:dyDescent="0.2">
      <c r="D14" s="41"/>
    </row>
    <row r="15" spans="1:7" s="31" customFormat="1" x14ac:dyDescent="0.2">
      <c r="D15" s="41"/>
    </row>
    <row r="16" spans="1:7" s="31" customFormat="1" x14ac:dyDescent="0.2">
      <c r="D16" s="41"/>
    </row>
    <row r="17" spans="4:9" s="31" customFormat="1" x14ac:dyDescent="0.2">
      <c r="D17" s="41"/>
    </row>
    <row r="18" spans="4:9" s="31" customFormat="1" x14ac:dyDescent="0.2">
      <c r="D18" s="41"/>
    </row>
    <row r="19" spans="4:9" s="31" customFormat="1" x14ac:dyDescent="0.2">
      <c r="D19" s="41"/>
    </row>
    <row r="20" spans="4:9" s="31" customFormat="1" x14ac:dyDescent="0.2">
      <c r="D20" s="41"/>
    </row>
    <row r="21" spans="4:9" s="31" customFormat="1" x14ac:dyDescent="0.2">
      <c r="D21" s="41"/>
    </row>
    <row r="22" spans="4:9" s="31" customFormat="1" x14ac:dyDescent="0.2">
      <c r="D22" s="41"/>
    </row>
    <row r="23" spans="4:9" s="31" customFormat="1" x14ac:dyDescent="0.2">
      <c r="D23" s="41"/>
    </row>
    <row r="24" spans="4:9" s="31" customFormat="1" x14ac:dyDescent="0.2">
      <c r="D24" s="41"/>
    </row>
    <row r="25" spans="4:9" s="31" customFormat="1" x14ac:dyDescent="0.2">
      <c r="D25" s="41"/>
    </row>
    <row r="26" spans="4:9" s="31" customFormat="1" x14ac:dyDescent="0.2">
      <c r="D26" s="41"/>
    </row>
    <row r="27" spans="4:9" s="31" customFormat="1" x14ac:dyDescent="0.2">
      <c r="D27" s="41"/>
    </row>
    <row r="28" spans="4:9" s="31" customFormat="1" x14ac:dyDescent="0.2"/>
    <row r="29" spans="4:9" s="31" customFormat="1" x14ac:dyDescent="0.2"/>
    <row r="30" spans="4:9" s="31" customFormat="1" x14ac:dyDescent="0.2">
      <c r="H30" s="22"/>
      <c r="I30" s="22"/>
    </row>
    <row r="33" spans="1:5" ht="30.75" thickBot="1" x14ac:dyDescent="0.25">
      <c r="B33" s="42" t="s">
        <v>17</v>
      </c>
      <c r="C33" s="35" t="s">
        <v>44</v>
      </c>
      <c r="D33" s="35" t="s">
        <v>45</v>
      </c>
      <c r="E33" s="36" t="s">
        <v>42</v>
      </c>
    </row>
    <row r="34" spans="1:5" x14ac:dyDescent="0.2">
      <c r="A34" s="22">
        <v>1</v>
      </c>
      <c r="B34" s="37" t="str">
        <f t="shared" ref="B34:D35" si="0">B4</f>
        <v>Центральний інвестиційний фонд</v>
      </c>
      <c r="C34" s="118" t="str">
        <f t="shared" si="0"/>
        <v>н.д.</v>
      </c>
      <c r="D34" s="101" t="str">
        <f t="shared" si="0"/>
        <v>н.д.</v>
      </c>
      <c r="E34" s="119" t="str">
        <f>G4</f>
        <v>н.д.</v>
      </c>
    </row>
    <row r="35" spans="1:5" x14ac:dyDescent="0.2">
      <c r="A35" s="22">
        <v>2</v>
      </c>
      <c r="B35" s="37" t="str">
        <f t="shared" si="0"/>
        <v>Промінвест-Керамет</v>
      </c>
      <c r="C35" s="118" t="str">
        <f t="shared" si="0"/>
        <v>н.д.</v>
      </c>
      <c r="D35" s="101" t="str">
        <f t="shared" si="0"/>
        <v>н.д.</v>
      </c>
      <c r="E35" s="119" t="str">
        <f>G5</f>
        <v>н.д.</v>
      </c>
    </row>
  </sheetData>
  <mergeCells count="4"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9C6B4-3B1F-4036-9FD8-372532CEC749}">
  <sheetPr>
    <tabColor indexed="22"/>
  </sheetPr>
  <dimension ref="A1:D23"/>
  <sheetViews>
    <sheetView zoomScale="85" workbookViewId="0">
      <selection activeCell="A6" sqref="A6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17</v>
      </c>
      <c r="B1" s="67" t="s">
        <v>72</v>
      </c>
      <c r="C1" s="10"/>
      <c r="D1" s="10"/>
    </row>
    <row r="2" spans="1:4" ht="14.25" x14ac:dyDescent="0.2">
      <c r="A2" s="27" t="s">
        <v>113</v>
      </c>
      <c r="B2" s="101" t="s">
        <v>100</v>
      </c>
      <c r="C2" s="10"/>
      <c r="D2" s="10"/>
    </row>
    <row r="3" spans="1:4" ht="14.25" x14ac:dyDescent="0.2">
      <c r="A3" s="27" t="s">
        <v>109</v>
      </c>
      <c r="B3" s="172" t="s">
        <v>100</v>
      </c>
      <c r="C3" s="10"/>
      <c r="D3" s="10"/>
    </row>
    <row r="4" spans="1:4" ht="14.25" x14ac:dyDescent="0.2">
      <c r="A4" s="27" t="s">
        <v>22</v>
      </c>
      <c r="B4" s="136" t="s">
        <v>100</v>
      </c>
      <c r="C4" s="10"/>
      <c r="D4" s="10"/>
    </row>
    <row r="5" spans="1:4" ht="14.25" x14ac:dyDescent="0.2">
      <c r="A5" s="27" t="s">
        <v>132</v>
      </c>
      <c r="B5" s="136">
        <v>-2.7835603092816186E-3</v>
      </c>
      <c r="C5" s="10"/>
      <c r="D5" s="10"/>
    </row>
    <row r="6" spans="1:4" ht="14.25" x14ac:dyDescent="0.2">
      <c r="A6" s="27" t="s">
        <v>125</v>
      </c>
      <c r="B6" s="136">
        <v>2.0206961460531581E-3</v>
      </c>
      <c r="C6" s="10"/>
      <c r="D6" s="10"/>
    </row>
    <row r="7" spans="1:4" ht="14.25" x14ac:dyDescent="0.2">
      <c r="A7" s="27" t="s">
        <v>23</v>
      </c>
      <c r="B7" s="136">
        <v>-1.3411447647985408E-2</v>
      </c>
      <c r="C7" s="10"/>
      <c r="D7" s="10"/>
    </row>
    <row r="8" spans="1:4" ht="14.25" x14ac:dyDescent="0.2">
      <c r="A8" s="27" t="s">
        <v>24</v>
      </c>
      <c r="B8" s="136">
        <v>1.469657559451143E-2</v>
      </c>
      <c r="C8" s="10"/>
      <c r="D8" s="10"/>
    </row>
    <row r="9" spans="1:4" ht="14.25" x14ac:dyDescent="0.2">
      <c r="A9" s="27" t="s">
        <v>25</v>
      </c>
      <c r="B9" s="136">
        <v>1.1362191780821916E-2</v>
      </c>
      <c r="C9" s="10"/>
      <c r="D9" s="10"/>
    </row>
    <row r="10" spans="1:4" ht="15" thickBot="1" x14ac:dyDescent="0.25">
      <c r="A10" s="79" t="s">
        <v>99</v>
      </c>
      <c r="B10" s="137">
        <v>-0.10766918376479273</v>
      </c>
      <c r="C10" s="10"/>
      <c r="D10" s="10"/>
    </row>
    <row r="11" spans="1:4" x14ac:dyDescent="0.2">
      <c r="B11" s="10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ht="14.25" x14ac:dyDescent="0.2">
      <c r="A16" s="54"/>
      <c r="B16" s="55"/>
      <c r="C16" s="10"/>
      <c r="D16" s="10"/>
    </row>
    <row r="17" spans="1:2" x14ac:dyDescent="0.2">
      <c r="B17" s="10"/>
    </row>
    <row r="21" spans="1:2" x14ac:dyDescent="0.2">
      <c r="A21" s="7"/>
      <c r="B21" s="8"/>
    </row>
    <row r="22" spans="1:2" x14ac:dyDescent="0.2">
      <c r="B22" s="8"/>
    </row>
    <row r="23" spans="1:2" x14ac:dyDescent="0.2">
      <c r="B23" s="8"/>
    </row>
  </sheetData>
  <autoFilter ref="A1:B1" xr:uid="{244E78CA-D592-4138-BCC1-2688C92A1210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2026-04-14T17:47:13Z</dcterms:modified>
</cp:coreProperties>
</file>