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2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<sst xmlns="http://schemas.openxmlformats.org/spreadsheetml/2006/main" count="516" uniqueCount="169">
  <si>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</si>
  <si>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</si>
  <si>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</si>
  <si>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</si>
  <si>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</si>
  <si>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</si>
  <si>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</si>
  <si>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</si>
  <si>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</si>
  <si>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</si>
  <si>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</si>
  <si>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</si>
  <si>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</si>
  <si>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</si>
  <si>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</si>
  <si>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</si>
  <si>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</si>
  <si>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</si>
  <si>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</si>
  <si>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</si>
  <si>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</si>
  <si>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Дельта-Фонд збалансований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</si>
  <si>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</si>
  <si>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</si>
  <si>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</si>
  <si>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</si>
  <si>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</si>
  <si>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</si>
  <si>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</si>
  <si>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</si>
  <si>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</si>
  <si>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</si>
  <si>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</si>
  <si>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</si>
  <si>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</si>
  <si>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</si>
  <si>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</si>
  <si>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</si>
  <si>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</si>
  <si>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</si>
  <si>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</si>
  <si>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</si>
  <si>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</si>
  <si>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</si>
  <si>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</si>
  <si>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</si>
  <si>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</si>
  <si>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</si>
  <si>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</si>
  <si>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</si>
  <si>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</si>
  <si>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</si>
  <si>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</si>
  <si>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http://www.delta-capital.com.ua/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</si>
  <si>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</si>
  <si>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</si>
  <si>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</si>
  <si>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</si>
  <si>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</si>
  <si>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</si>
  <si>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</si>
  <si>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</si>
  <si>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</si>
  <si>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</si>
  <si>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</si>
  <si>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</si>
  <si>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</si>
  <si>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</si>
  <si>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</si>
  <si>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</si>
  <si>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</si>
  <si>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</si>
  <si>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</si>
  <si>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</si>
  <si>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</si>
  <si>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</si>
  <si>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</si>
  <si>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</si>
  <si>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</si>
  <si>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</si>
  <si>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</si>
  <si>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</si>
  <si>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</si>
  <si>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</si>
  <si>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</si>
  <si>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</si>
  <si>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</si>
  <si>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</si>
  <si>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</si>
  <si>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</si>
  <si>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</si>
  <si>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</si>
  <si>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</si>
  <si>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</si>
  <si>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</si>
  <si>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</si>
  <si>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</si>
  <si>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</si>
  <si>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</si>
  <si>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</si>
  <si>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</si>
  <si>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</si>
  <si>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</si>
  <si>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</si>
  <si>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</si>
  <si>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</si>
  <si>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</si>
  <si>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</si>
  <si>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</si>
  <si>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</si>
  <si>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</si>
  <si>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</si>
  <si>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</si>
  <si>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</si>
  <si>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</si>
  <si>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</si>
  <si>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</si>
  <si>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</si>
  <si>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</si>
  <si>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</si>
  <si>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</si>
  <si>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КІНТО-Весна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</si>
  <si>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</si>
  <si>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</si>
  <si>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</si>
  <si>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</si>
  <si>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</si>
  <si>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</si>
  <si>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</si>
  <si>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</si>
  <si>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</si>
  <si>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</si>
  <si>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</si>
  <si>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</si>
  <si>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</si>
  <si>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</si>
  <si>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</si>
  <si>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</si>
  <si>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</si>
  <si>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</si>
  <si>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</si>
  <si>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</si>
  <si>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</si>
  <si>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3 місяці</t>
  </si>
  <si>
    <t>месяц</t>
  </si>
  <si>
    <t>год</t>
  </si>
  <si>
    <t/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</si>
  <si>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</si>
  <si>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</si>
  <si>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</si>
  <si>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</si>
  <si>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</si>
  <si>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</si>
  <si>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</si>
  <si>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</si>
  <si>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</si>
  <si>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</si>
  <si>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</si>
  <si>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</si>
  <si>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</si>
  <si>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січень</t>
  </si>
  <si>
    <t>лютий</t>
  </si>
  <si>
    <t>з початку 2014 року</t>
  </si>
  <si>
    <t>WIG20 (Польща)</t>
  </si>
  <si>
    <t>ФІДО Фонд Облігаційний</t>
  </si>
  <si>
    <t>ОТП Облігаційний</t>
  </si>
  <si>
    <t>"Золотий" депозит (за офіційним курсом золота)</t>
  </si>
  <si>
    <t>ТАСК Український Капітал</t>
  </si>
  <si>
    <t>ТАСК Універсал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</si>
</sst>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10" fontId="11" fillId="0" borderId="21" xfId="0" applyNumberFormat="1" applyFont="1" applyFill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4" fontId="11" fillId="0" borderId="48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9" xfId="0" applyFont="1" applyFill="1" applyBorder="1" applyAlignment="1">
      <alignment horizontal="left" vertical="center" wrapText="1" shrinkToFit="1"/>
    </xf>
    <xf numFmtId="4" fontId="11" fillId="0" borderId="50" xfId="0" applyNumberFormat="1" applyFont="1" applyFill="1" applyBorder="1" applyAlignment="1">
      <alignment horizontal="right" vertical="center" indent="1"/>
    </xf>
    <xf numFmtId="10" fontId="11" fillId="0" borderId="50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3" xfId="21" applyNumberFormat="1" applyFont="1" applyFill="1" applyBorder="1" applyAlignment="1">
      <alignment horizontal="right" vertical="center" indent="1"/>
      <protection/>
    </xf>
    <xf numFmtId="10" fontId="20" fillId="0" borderId="53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6" xfId="20" applyFont="1" applyFill="1" applyBorder="1" applyAlignment="1">
      <alignment horizontal="left" vertical="center" wrapTex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left" vertical="center" wrapText="1" shrinkToFit="1"/>
    </xf>
    <xf numFmtId="4" fontId="11" fillId="0" borderId="55" xfId="0" applyNumberFormat="1" applyFont="1" applyFill="1" applyBorder="1" applyAlignment="1">
      <alignment horizontal="right" vertical="center" indent="1"/>
    </xf>
    <xf numFmtId="10" fontId="22" fillId="0" borderId="55" xfId="21" applyNumberFormat="1" applyFont="1" applyFill="1" applyBorder="1" applyAlignment="1">
      <alignment horizontal="right" vertical="center" wrapText="1" indent="1"/>
      <protection/>
    </xf>
    <xf numFmtId="4" fontId="11" fillId="0" borderId="56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2" fillId="0" borderId="41" xfId="21" applyNumberFormat="1" applyFont="1" applyFill="1" applyBorder="1" applyAlignment="1">
      <alignment horizontal="right" vertical="center" wrapText="1" inden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7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жовтні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4842026"/>
        <c:crosses val="autoZero"/>
        <c:auto val="1"/>
        <c:lblOffset val="0"/>
        <c:noMultiLvlLbl val="0"/>
      </c:catAx>
      <c:valAx>
        <c:axId val="34842026"/>
        <c:scaling>
          <c:orientation val="minMax"/>
          <c:max val="0.31"/>
          <c:min val="-0.18"/>
        </c:scaling>
        <c:axPos val="l"/>
        <c:delete val="0"/>
        <c:numFmt formatCode="0%" sourceLinked="0"/>
        <c:majorTickMark val="out"/>
        <c:minorTickMark val="none"/>
        <c:tickLblPos val="nextTo"/>
        <c:crossAx val="18784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у жовтні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5142779"/>
        <c:axId val="3631828"/>
      </c:barChart>
      <c:catAx>
        <c:axId val="45142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1828"/>
        <c:crosses val="autoZero"/>
        <c:auto val="0"/>
        <c:lblOffset val="100"/>
        <c:tickLblSkip val="1"/>
        <c:noMultiLvlLbl val="0"/>
      </c:catAx>
      <c:valAx>
        <c:axId val="3631828"/>
        <c:scaling>
          <c:orientation val="minMax"/>
          <c:max val="0.31"/>
          <c:min val="-0.1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42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075"/>
          <c:y val="0.3135"/>
          <c:w val="0.44575"/>
          <c:h val="0.36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В_ВЧА!$B$36:$B$46</c:f>
              <c:strCache/>
            </c:strRef>
          </c:cat>
          <c:val>
            <c:numRef>
              <c:f>В_ВЧА!$C$36:$C$46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В_ВЧА!$B$36:$B$46</c:f>
              <c:strCache/>
            </c:strRef>
          </c:cat>
          <c:val>
            <c:numRef>
              <c:f>В_ВЧА!$D$36:$D$46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ВЧА'!$B$69:$B$79</c:f>
              <c:strCache/>
            </c:strRef>
          </c:cat>
          <c:val>
            <c:numRef>
              <c:f>'В_динаміка ВЧА'!$C$69:$C$79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ВЧА'!$E$68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ВЧА'!$B$69:$B$79</c:f>
              <c:strCache/>
            </c:strRef>
          </c:cat>
          <c:val>
            <c:numRef>
              <c:f>'В_динаміка ВЧА'!$E$69:$E$79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32686453"/>
        <c:axId val="25742622"/>
      </c:barChart>
      <c:lineChart>
        <c:grouping val="standard"/>
        <c:varyColors val="0"/>
        <c:ser>
          <c:idx val="2"/>
          <c:order val="2"/>
          <c:tx>
            <c:strRef>
              <c:f>'В_динаміка ВЧА'!$D$68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ВЧА'!$B$69:$B$78</c:f>
              <c:strCache/>
            </c:strRef>
          </c:cat>
          <c:val>
            <c:numRef>
              <c:f>'В_динаміка ВЧА'!$D$69:$D$78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0357007"/>
        <c:axId val="4777608"/>
      </c:lineChart>
      <c:catAx>
        <c:axId val="326864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5742622"/>
        <c:crosses val="autoZero"/>
        <c:auto val="0"/>
        <c:lblOffset val="40"/>
        <c:noMultiLvlLbl val="0"/>
      </c:catAx>
      <c:valAx>
        <c:axId val="25742622"/>
        <c:scaling>
          <c:orientation val="minMax"/>
          <c:min val="-2500"/>
        </c:scaling>
        <c:axPos val="l"/>
        <c:delete val="0"/>
        <c:numFmt formatCode="#,##0" sourceLinked="0"/>
        <c:majorTickMark val="in"/>
        <c:minorTickMark val="none"/>
        <c:tickLblPos val="nextTo"/>
        <c:crossAx val="32686453"/>
        <c:crossesAt val="1"/>
        <c:crossBetween val="between"/>
        <c:dispUnits/>
      </c:valAx>
      <c:catAx>
        <c:axId val="30357007"/>
        <c:scaling>
          <c:orientation val="minMax"/>
        </c:scaling>
        <c:axPos val="b"/>
        <c:delete val="1"/>
        <c:majorTickMark val="in"/>
        <c:minorTickMark val="none"/>
        <c:tickLblPos val="nextTo"/>
        <c:crossAx val="4777608"/>
        <c:crosses val="autoZero"/>
        <c:auto val="0"/>
        <c:lblOffset val="100"/>
        <c:noMultiLvlLbl val="0"/>
      </c:catAx>
      <c:valAx>
        <c:axId val="4777608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03570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1"/>
          <c:h val="0.8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'В_діаграма(дох)'!$A$2:$A$38</c:f>
              <c:strCache/>
            </c:strRef>
          </c:cat>
          <c:val>
            <c:numRef>
              <c:f>'В_діаграма(дох)'!$B$2:$B$38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gapWidth val="60"/>
        <c:axId val="42998473"/>
        <c:axId val="51441938"/>
      </c:barChart>
      <c:catAx>
        <c:axId val="42998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41938"/>
        <c:crosses val="autoZero"/>
        <c:auto val="0"/>
        <c:lblOffset val="0"/>
        <c:tickLblSkip val="1"/>
        <c:noMultiLvlLbl val="0"/>
      </c:catAx>
      <c:valAx>
        <c:axId val="51441938"/>
        <c:scaling>
          <c:orientation val="minMax"/>
          <c:max val="0.3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98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ВЧА'!$B$40:$B$47</c:f>
              <c:strCache/>
            </c:strRef>
          </c:cat>
          <c:val>
            <c:numRef>
              <c:f>'І_динаміка ВЧА'!$C$40:$C$47</c:f>
              <c:numCache/>
            </c:numRef>
          </c:val>
        </c:ser>
        <c:ser>
          <c:idx val="0"/>
          <c:order val="1"/>
          <c:tx>
            <c:strRef>
              <c:f>'І_динаміка ВЧА'!$E$39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ВЧА'!$B$40:$B$47</c:f>
              <c:strCache/>
            </c:strRef>
          </c:cat>
          <c:val>
            <c:numRef>
              <c:f>'І_динаміка ВЧА'!$E$40:$E$47</c:f>
              <c:numCache/>
            </c:numRef>
          </c:val>
        </c:ser>
        <c:overlap val="-20"/>
        <c:axId val="60324259"/>
        <c:axId val="6047420"/>
      </c:barChart>
      <c:lineChart>
        <c:grouping val="standard"/>
        <c:varyColors val="0"/>
        <c:ser>
          <c:idx val="2"/>
          <c:order val="2"/>
          <c:tx>
            <c:strRef>
              <c:f>'І_динаміка ВЧА'!$D$39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ВЧА'!$D$40:$D$47</c:f>
              <c:numCache/>
            </c:numRef>
          </c:val>
          <c:smooth val="0"/>
        </c:ser>
        <c:axId val="54426781"/>
        <c:axId val="20078982"/>
      </c:lineChart>
      <c:catAx>
        <c:axId val="603242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047420"/>
        <c:crosses val="autoZero"/>
        <c:auto val="0"/>
        <c:lblOffset val="100"/>
        <c:noMultiLvlLbl val="0"/>
      </c:catAx>
      <c:valAx>
        <c:axId val="604742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324259"/>
        <c:crossesAt val="1"/>
        <c:crossBetween val="between"/>
        <c:dispUnits/>
      </c:valAx>
      <c:catAx>
        <c:axId val="54426781"/>
        <c:scaling>
          <c:orientation val="minMax"/>
        </c:scaling>
        <c:axPos val="b"/>
        <c:delete val="1"/>
        <c:majorTickMark val="in"/>
        <c:minorTickMark val="none"/>
        <c:tickLblPos val="nextTo"/>
        <c:crossAx val="20078982"/>
        <c:crosses val="autoZero"/>
        <c:auto val="0"/>
        <c:lblOffset val="100"/>
        <c:noMultiLvlLbl val="0"/>
      </c:catAx>
      <c:valAx>
        <c:axId val="2007898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4267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575"/>
          <c:w val="0.9605"/>
          <c:h val="0.84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/>
            </c:strRef>
          </c:cat>
          <c:val>
            <c:numRef>
              <c:f>'І_діаграма(дох)'!$B$2:$B$16</c:f>
              <c:numCache/>
            </c:numRef>
          </c:val>
        </c:ser>
        <c:gapWidth val="60"/>
        <c:axId val="46493111"/>
        <c:axId val="15784816"/>
      </c:barChart>
      <c:catAx>
        <c:axId val="46493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84816"/>
        <c:crosses val="autoZero"/>
        <c:auto val="0"/>
        <c:lblOffset val="100"/>
        <c:tickLblSkip val="1"/>
        <c:noMultiLvlLbl val="0"/>
      </c:catAx>
      <c:valAx>
        <c:axId val="15784816"/>
        <c:scaling>
          <c:orientation val="minMax"/>
          <c:max val="0.31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93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ВЧА'!$B$39:$B$44</c:f>
              <c:strCache/>
            </c:strRef>
          </c:cat>
          <c:val>
            <c:numRef>
              <c:f>'3_динаміка ВЧА'!$C$39:$C$44</c:f>
              <c:numCache/>
            </c:numRef>
          </c:val>
        </c:ser>
        <c:ser>
          <c:idx val="0"/>
          <c:order val="1"/>
          <c:tx>
            <c:strRef>
              <c:f>'3_динаміка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ВЧА'!$B$39:$B$44</c:f>
              <c:strCache/>
            </c:strRef>
          </c:cat>
          <c:val>
            <c:numRef>
              <c:f>'3_динаміка ВЧА'!$E$39:$E$44</c:f>
              <c:numCache/>
            </c:numRef>
          </c:val>
        </c:ser>
        <c:overlap val="-20"/>
        <c:axId val="7845617"/>
        <c:axId val="3501690"/>
      </c:barChart>
      <c:lineChart>
        <c:grouping val="standard"/>
        <c:varyColors val="0"/>
        <c:ser>
          <c:idx val="2"/>
          <c:order val="2"/>
          <c:tx>
            <c:strRef>
              <c:f>'3_динаміка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ВЧА'!$D$39:$D$44</c:f>
              <c:numCache/>
            </c:numRef>
          </c:val>
          <c:smooth val="0"/>
        </c:ser>
        <c:axId val="31515211"/>
        <c:axId val="15201444"/>
      </c:lineChart>
      <c:catAx>
        <c:axId val="78456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501690"/>
        <c:crosses val="autoZero"/>
        <c:auto val="0"/>
        <c:lblOffset val="100"/>
        <c:noMultiLvlLbl val="0"/>
      </c:catAx>
      <c:valAx>
        <c:axId val="350169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845617"/>
        <c:crossesAt val="1"/>
        <c:crossBetween val="between"/>
        <c:dispUnits/>
      </c:valAx>
      <c:catAx>
        <c:axId val="31515211"/>
        <c:scaling>
          <c:orientation val="minMax"/>
        </c:scaling>
        <c:axPos val="b"/>
        <c:delete val="1"/>
        <c:majorTickMark val="in"/>
        <c:minorTickMark val="none"/>
        <c:tickLblPos val="nextTo"/>
        <c:crossAx val="15201444"/>
        <c:crosses val="autoZero"/>
        <c:auto val="0"/>
        <c:lblOffset val="100"/>
        <c:noMultiLvlLbl val="0"/>
      </c:catAx>
      <c:valAx>
        <c:axId val="1520144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5152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"/>
          <c:w val="1"/>
          <c:h val="0.8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'З_діаграма(дох)'!$A$2:$A$14</c:f>
              <c:strCache/>
            </c:strRef>
          </c:cat>
          <c:val>
            <c:numRef>
              <c:f>'З_діаграма(дох)'!$B$2:$B$14</c:f>
              <c:numCache/>
            </c:numRef>
          </c:val>
        </c:ser>
        <c:gapWidth val="60"/>
        <c:axId val="2595269"/>
        <c:axId val="23357422"/>
      </c:barChart>
      <c:catAx>
        <c:axId val="2595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57422"/>
        <c:crosses val="autoZero"/>
        <c:auto val="0"/>
        <c:lblOffset val="100"/>
        <c:tickLblSkip val="1"/>
        <c:noMultiLvlLbl val="0"/>
      </c:catAx>
      <c:valAx>
        <c:axId val="23357422"/>
        <c:scaling>
          <c:orientation val="minMax"/>
          <c:max val="0.33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5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46</xdr:row>
      <xdr:rowOff>95250</xdr:rowOff>
    </xdr:from>
    <xdr:to>
      <xdr:col>4</xdr:col>
      <xdr:colOff>609600</xdr:colOff>
      <xdr:row>70</xdr:row>
      <xdr:rowOff>95250</xdr:rowOff>
    </xdr:to>
    <xdr:graphicFrame>
      <xdr:nvGraphicFramePr>
        <xdr:cNvPr id="1" name="Chart 2"/>
        <xdr:cNvGraphicFramePr/>
      </xdr:nvGraphicFramePr>
      <xdr:xfrm>
        <a:off x="304800" y="865822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104775</xdr:rowOff>
    </xdr:from>
    <xdr:to>
      <xdr:col>12</xdr:col>
      <xdr:colOff>390525</xdr:colOff>
      <xdr:row>59</xdr:row>
      <xdr:rowOff>161925</xdr:rowOff>
    </xdr:to>
    <xdr:graphicFrame>
      <xdr:nvGraphicFramePr>
        <xdr:cNvPr id="1" name="Chart 7"/>
        <xdr:cNvGraphicFramePr/>
      </xdr:nvGraphicFramePr>
      <xdr:xfrm>
        <a:off x="47625" y="672465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19050</xdr:rowOff>
    </xdr:from>
    <xdr:to>
      <xdr:col>9</xdr:col>
      <xdr:colOff>666750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85725" y="283845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972050" y="228600"/>
        <a:ext cx="68008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9525</xdr:rowOff>
    </xdr:from>
    <xdr:to>
      <xdr:col>9</xdr:col>
      <xdr:colOff>647700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323850" y="24669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152400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4953000" y="200025"/>
        <a:ext cx="104298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www.art-capital.com.ua/" TargetMode="External" /><Relationship Id="rId6" Type="http://schemas.openxmlformats.org/officeDocument/2006/relationships/hyperlink" Target="http://pioglobal.ua/" TargetMode="External" /><Relationship Id="rId7" Type="http://schemas.openxmlformats.org/officeDocument/2006/relationships/hyperlink" Target="http://www.kinto.com/" TargetMode="External" /><Relationship Id="rId8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www.am.troika.ua/" TargetMode="External" /><Relationship Id="rId20" Type="http://schemas.openxmlformats.org/officeDocument/2006/relationships/hyperlink" Target="http://univer.ua/" TargetMode="External" /><Relationship Id="rId21" Type="http://schemas.openxmlformats.org/officeDocument/2006/relationships/hyperlink" Target="http://ukrsibfunds.com/" TargetMode="External" /><Relationship Id="rId22" Type="http://schemas.openxmlformats.org/officeDocument/2006/relationships/hyperlink" Target="http://am.concorde.ua/" TargetMode="External" /><Relationship Id="rId23" Type="http://schemas.openxmlformats.org/officeDocument/2006/relationships/hyperlink" Target="http://www.vseswit.com.ua/" TargetMode="External" /><Relationship Id="rId24" Type="http://schemas.openxmlformats.org/officeDocument/2006/relationships/hyperlink" Target="http://univer.ua/" TargetMode="External" /><Relationship Id="rId25" Type="http://schemas.openxmlformats.org/officeDocument/2006/relationships/hyperlink" Target="http://pioglobal.ua/" TargetMode="External" /><Relationship Id="rId26" Type="http://schemas.openxmlformats.org/officeDocument/2006/relationships/hyperlink" Target="http://www.seb.ua/" TargetMode="External" /><Relationship Id="rId27" Type="http://schemas.openxmlformats.org/officeDocument/2006/relationships/hyperlink" Target="http://art-capital.com.ua/" TargetMode="External" /><Relationship Id="rId28" Type="http://schemas.openxmlformats.org/officeDocument/2006/relationships/hyperlink" Target="http://www.dragon-am.com/" TargetMode="External" /><Relationship Id="rId29" Type="http://schemas.openxmlformats.org/officeDocument/2006/relationships/drawing" Target="../drawings/drawing2.xml" /><Relationship Id="rId3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O17" sqref="O17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2" t="s">
        <v>134</v>
      </c>
      <c r="B1" s="82"/>
      <c r="C1" s="82"/>
      <c r="D1" s="83"/>
      <c r="E1" s="83"/>
      <c r="F1" s="83"/>
    </row>
    <row r="2" spans="1:9" ht="15.75" thickBot="1">
      <c r="A2" s="27" t="s">
        <v>76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"/>
      <c r="I2" s="1"/>
    </row>
    <row r="3" spans="1:12" ht="14.25">
      <c r="A3" s="97" t="s">
        <v>160</v>
      </c>
      <c r="B3" s="98">
        <v>0.003626925764482758</v>
      </c>
      <c r="C3" s="98">
        <v>-0.022405608544679323</v>
      </c>
      <c r="D3" s="98">
        <v>-0.00224491004677603</v>
      </c>
      <c r="E3" s="98">
        <v>-0.004092645486013791</v>
      </c>
      <c r="F3" s="98">
        <v>0.009242372594733242</v>
      </c>
      <c r="G3" s="65"/>
      <c r="H3" s="65"/>
      <c r="I3" s="2"/>
      <c r="J3" s="2"/>
      <c r="K3" s="2"/>
      <c r="L3" s="2"/>
    </row>
    <row r="4" spans="1:12" ht="14.25">
      <c r="A4" s="97" t="s">
        <v>161</v>
      </c>
      <c r="B4" s="98">
        <v>0.30425701213447387</v>
      </c>
      <c r="C4" s="98">
        <v>0.25805653908840553</v>
      </c>
      <c r="D4" s="98">
        <v>0.09064695686263134</v>
      </c>
      <c r="E4" s="98">
        <v>0.09834331558827532</v>
      </c>
      <c r="F4" s="98">
        <v>0.09743054692843549</v>
      </c>
      <c r="G4" s="65"/>
      <c r="H4" s="65"/>
      <c r="I4" s="2"/>
      <c r="J4" s="2"/>
      <c r="K4" s="2"/>
      <c r="L4" s="2"/>
    </row>
    <row r="5" spans="1:12" ht="15" thickBot="1">
      <c r="A5" s="86" t="s">
        <v>162</v>
      </c>
      <c r="B5" s="88">
        <v>0.30898745549529183</v>
      </c>
      <c r="C5" s="88">
        <v>0.22986901674651672</v>
      </c>
      <c r="D5" s="88">
        <v>0.010110848470537103</v>
      </c>
      <c r="E5" s="88">
        <v>-0.10003476080450495</v>
      </c>
      <c r="F5" s="88">
        <v>-0.16805986738548512</v>
      </c>
      <c r="G5" s="65"/>
      <c r="H5" s="65"/>
      <c r="I5" s="2"/>
      <c r="J5" s="2"/>
      <c r="K5" s="2"/>
      <c r="L5" s="2"/>
    </row>
    <row r="6" spans="1:14" ht="14.25">
      <c r="A6" s="80"/>
      <c r="B6" s="79"/>
      <c r="C6" s="79"/>
      <c r="D6" s="81"/>
      <c r="E6" s="81"/>
      <c r="F6" s="81"/>
      <c r="G6" s="10"/>
      <c r="J6" s="2"/>
      <c r="K6" s="2"/>
      <c r="L6" s="2"/>
      <c r="M6" s="2"/>
      <c r="N6" s="2"/>
    </row>
    <row r="7" spans="1:14" ht="14.25">
      <c r="A7" s="80"/>
      <c r="B7" s="81"/>
      <c r="C7" s="81"/>
      <c r="D7" s="81"/>
      <c r="E7" s="81"/>
      <c r="F7" s="81"/>
      <c r="J7" s="4"/>
      <c r="K7" s="4"/>
      <c r="L7" s="4"/>
      <c r="M7" s="4"/>
      <c r="N7" s="4"/>
    </row>
    <row r="8" spans="1:6" ht="14.25">
      <c r="A8" s="80"/>
      <c r="B8" s="81"/>
      <c r="C8" s="81"/>
      <c r="D8" s="81"/>
      <c r="E8" s="81"/>
      <c r="F8" s="81"/>
    </row>
    <row r="9" spans="1:6" ht="14.25">
      <c r="A9" s="80"/>
      <c r="B9" s="81"/>
      <c r="C9" s="81"/>
      <c r="D9" s="81"/>
      <c r="E9" s="81"/>
      <c r="F9" s="81"/>
    </row>
    <row r="10" spans="1:14" ht="14.25">
      <c r="A10" s="80"/>
      <c r="B10" s="81"/>
      <c r="C10" s="81"/>
      <c r="D10" s="81"/>
      <c r="E10" s="81"/>
      <c r="F10" s="81"/>
      <c r="N10" s="10"/>
    </row>
    <row r="11" spans="1:6" ht="14.25">
      <c r="A11" s="80"/>
      <c r="B11" s="81"/>
      <c r="C11" s="81"/>
      <c r="D11" s="81"/>
      <c r="E11" s="81"/>
      <c r="F11" s="81"/>
    </row>
    <row r="12" spans="1:6" ht="14.25">
      <c r="A12" s="80"/>
      <c r="B12" s="81"/>
      <c r="C12" s="81"/>
      <c r="D12" s="81"/>
      <c r="E12" s="81"/>
      <c r="F12" s="81"/>
    </row>
    <row r="13" spans="1:6" ht="14.25">
      <c r="A13" s="80"/>
      <c r="B13" s="81"/>
      <c r="C13" s="81"/>
      <c r="D13" s="81"/>
      <c r="E13" s="81"/>
      <c r="F13" s="81"/>
    </row>
    <row r="14" spans="1:6" ht="14.25">
      <c r="A14" s="80"/>
      <c r="B14" s="81"/>
      <c r="C14" s="81"/>
      <c r="D14" s="81"/>
      <c r="E14" s="81"/>
      <c r="F14" s="81"/>
    </row>
    <row r="15" spans="1:6" ht="14.25">
      <c r="A15" s="80"/>
      <c r="B15" s="81"/>
      <c r="C15" s="81"/>
      <c r="D15" s="81"/>
      <c r="E15" s="81"/>
      <c r="F15" s="81"/>
    </row>
    <row r="16" spans="1:6" ht="14.25">
      <c r="A16" s="80"/>
      <c r="B16" s="81"/>
      <c r="C16" s="81"/>
      <c r="D16" s="81"/>
      <c r="E16" s="81"/>
      <c r="F16" s="81"/>
    </row>
    <row r="17" spans="1:6" ht="14.25">
      <c r="A17" s="80"/>
      <c r="B17" s="81"/>
      <c r="C17" s="81"/>
      <c r="D17" s="81"/>
      <c r="E17" s="81"/>
      <c r="F17" s="81"/>
    </row>
    <row r="18" spans="1:6" ht="14.25">
      <c r="A18" s="80"/>
      <c r="B18" s="81"/>
      <c r="C18" s="81"/>
      <c r="D18" s="81"/>
      <c r="E18" s="81"/>
      <c r="F18" s="81"/>
    </row>
    <row r="19" spans="1:6" ht="14.25">
      <c r="A19" s="80"/>
      <c r="B19" s="81"/>
      <c r="C19" s="81"/>
      <c r="D19" s="81"/>
      <c r="E19" s="81"/>
      <c r="F19" s="81"/>
    </row>
    <row r="20" spans="1:6" ht="14.25">
      <c r="A20" s="80"/>
      <c r="B20" s="81"/>
      <c r="C20" s="81"/>
      <c r="D20" s="81"/>
      <c r="E20" s="81"/>
      <c r="F20" s="81"/>
    </row>
    <row r="21" spans="1:6" ht="15" thickBot="1">
      <c r="A21" s="80"/>
      <c r="B21" s="81"/>
      <c r="C21" s="81"/>
      <c r="D21" s="81"/>
      <c r="E21" s="81"/>
      <c r="F21" s="81"/>
    </row>
    <row r="22" spans="1:6" ht="30.75" thickBot="1">
      <c r="A22" s="27" t="s">
        <v>113</v>
      </c>
      <c r="B22" s="18" t="s">
        <v>123</v>
      </c>
      <c r="C22" s="18" t="s">
        <v>96</v>
      </c>
      <c r="D22" s="85"/>
      <c r="E22" s="81"/>
      <c r="F22" s="81"/>
    </row>
    <row r="23" spans="1:6" ht="14.25">
      <c r="A23" s="29" t="s">
        <v>72</v>
      </c>
      <c r="B23" s="30">
        <v>-0.02594118460899908</v>
      </c>
      <c r="C23" s="72">
        <v>-0.12161665730940652</v>
      </c>
      <c r="D23" s="85"/>
      <c r="E23" s="81"/>
      <c r="F23" s="81"/>
    </row>
    <row r="24" spans="1:6" ht="14.25">
      <c r="A24" s="29" t="s">
        <v>100</v>
      </c>
      <c r="B24" s="30">
        <v>-0.006696689470246486</v>
      </c>
      <c r="C24" s="72">
        <v>-0.03947263443433857</v>
      </c>
      <c r="D24" s="85"/>
      <c r="E24" s="81"/>
      <c r="F24" s="81"/>
    </row>
    <row r="25" spans="1:6" ht="14.25">
      <c r="A25" s="29" t="s">
        <v>9</v>
      </c>
      <c r="B25" s="30">
        <v>-0.0049253982525765405</v>
      </c>
      <c r="C25" s="72">
        <v>-0.08901923786362176</v>
      </c>
      <c r="D25" s="85"/>
      <c r="E25" s="81"/>
      <c r="F25" s="81"/>
    </row>
    <row r="26" spans="1:6" ht="28.5">
      <c r="A26" s="29" t="s">
        <v>5</v>
      </c>
      <c r="B26" s="30">
        <v>0.01142109508725686</v>
      </c>
      <c r="C26" s="72">
        <v>-0.019656453066225543</v>
      </c>
      <c r="D26" s="85"/>
      <c r="E26" s="81"/>
      <c r="F26" s="81"/>
    </row>
    <row r="27" spans="1:6" ht="14.25">
      <c r="A27" s="29" t="s">
        <v>8</v>
      </c>
      <c r="B27" s="30">
        <v>0.036375072496916294</v>
      </c>
      <c r="C27" s="72">
        <v>-0.01754838809595405</v>
      </c>
      <c r="D27" s="85"/>
      <c r="E27" s="81"/>
      <c r="F27" s="81"/>
    </row>
    <row r="28" spans="1:6" ht="14.25">
      <c r="A28" s="29" t="s">
        <v>11</v>
      </c>
      <c r="B28" s="30">
        <v>0.039675517633457114</v>
      </c>
      <c r="C28" s="72">
        <v>-0.011062578275103152</v>
      </c>
      <c r="D28" s="85"/>
      <c r="E28" s="81"/>
      <c r="F28" s="81"/>
    </row>
    <row r="29" spans="1:6" ht="14.25">
      <c r="A29" s="29" t="s">
        <v>10</v>
      </c>
      <c r="B29" s="30">
        <v>0.04143349580077538</v>
      </c>
      <c r="C29" s="72">
        <v>0.014647995845965767</v>
      </c>
      <c r="D29" s="85"/>
      <c r="E29" s="81"/>
      <c r="F29" s="81"/>
    </row>
    <row r="30" spans="1:6" ht="14.25">
      <c r="A30" s="29" t="s">
        <v>12</v>
      </c>
      <c r="B30" s="30">
        <v>0.043117037568930705</v>
      </c>
      <c r="C30" s="72">
        <v>0.009983324914316194</v>
      </c>
      <c r="D30" s="85"/>
      <c r="E30" s="81"/>
      <c r="F30" s="81"/>
    </row>
    <row r="31" spans="1:6" ht="14.25">
      <c r="A31" s="29" t="s">
        <v>7</v>
      </c>
      <c r="B31" s="30">
        <v>0.04596617125724234</v>
      </c>
      <c r="C31" s="72">
        <v>0.011651590264541323</v>
      </c>
      <c r="D31" s="85"/>
      <c r="E31" s="81"/>
      <c r="F31" s="81"/>
    </row>
    <row r="32" spans="1:6" ht="14.25">
      <c r="A32" s="29" t="s">
        <v>6</v>
      </c>
      <c r="B32" s="30">
        <v>0.058179618409302414</v>
      </c>
      <c r="C32" s="72">
        <v>0.030958601027665456</v>
      </c>
      <c r="D32" s="85"/>
      <c r="E32" s="81"/>
      <c r="F32" s="81"/>
    </row>
    <row r="33" spans="1:6" ht="14.25">
      <c r="A33" s="29" t="s">
        <v>163</v>
      </c>
      <c r="B33" s="30">
        <v>0.06903548128308201</v>
      </c>
      <c r="C33" s="72">
        <v>0.0489591750035403</v>
      </c>
      <c r="D33" s="85"/>
      <c r="E33" s="81"/>
      <c r="F33" s="81"/>
    </row>
    <row r="34" spans="1:6" ht="14.25">
      <c r="A34" s="29" t="s">
        <v>1</v>
      </c>
      <c r="B34" s="30">
        <v>0.25805653908840553</v>
      </c>
      <c r="C34" s="72">
        <v>0.22986901674651672</v>
      </c>
      <c r="D34" s="85"/>
      <c r="E34" s="81"/>
      <c r="F34" s="81"/>
    </row>
    <row r="35" spans="1:6" ht="15" thickBot="1">
      <c r="A35" s="86" t="s">
        <v>0</v>
      </c>
      <c r="B35" s="87">
        <v>0.30425701213447387</v>
      </c>
      <c r="C35" s="88">
        <v>0.30898745549529183</v>
      </c>
      <c r="D35" s="85"/>
      <c r="E35" s="81"/>
      <c r="F35" s="81"/>
    </row>
    <row r="36" spans="1:6" ht="14.25">
      <c r="A36" s="80"/>
      <c r="B36" s="81"/>
      <c r="C36" s="81"/>
      <c r="D36" s="85"/>
      <c r="E36" s="81"/>
      <c r="F36" s="81"/>
    </row>
    <row r="37" spans="1:6" ht="14.25">
      <c r="A37" s="80"/>
      <c r="B37" s="81"/>
      <c r="C37" s="81"/>
      <c r="D37" s="85"/>
      <c r="E37" s="81"/>
      <c r="F37" s="8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9"/>
  <sheetViews>
    <sheetView zoomScale="85" zoomScaleNormal="85" workbookViewId="0" topLeftCell="A1">
      <selection activeCell="E9" sqref="E9"/>
    </sheetView>
  </sheetViews>
  <sheetFormatPr defaultColWidth="9.00390625" defaultRowHeight="12.75"/>
  <cols>
    <col min="1" max="1" width="4.75390625" style="33" customWidth="1"/>
    <col min="2" max="2" width="46.00390625" style="31" bestFit="1" customWidth="1"/>
    <col min="3" max="4" width="12.75390625" style="33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1" bestFit="1" customWidth="1"/>
    <col min="10" max="10" width="34.75390625" style="31" customWidth="1"/>
    <col min="11" max="11" width="35.875" style="31" customWidth="1"/>
    <col min="12" max="16384" width="9.125" style="31" customWidth="1"/>
  </cols>
  <sheetData>
    <row r="1" spans="1:10" ht="16.5" thickBot="1">
      <c r="A1" s="188" t="s">
        <v>149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30.75" thickBot="1">
      <c r="A2" s="15" t="s">
        <v>54</v>
      </c>
      <c r="B2" s="51" t="s">
        <v>34</v>
      </c>
      <c r="C2" s="18" t="s">
        <v>46</v>
      </c>
      <c r="D2" s="18" t="s">
        <v>47</v>
      </c>
      <c r="E2" s="17" t="s">
        <v>55</v>
      </c>
      <c r="F2" s="17" t="s">
        <v>88</v>
      </c>
      <c r="G2" s="17" t="s">
        <v>89</v>
      </c>
      <c r="H2" s="18" t="s">
        <v>90</v>
      </c>
      <c r="I2" s="18" t="s">
        <v>16</v>
      </c>
      <c r="J2" s="18" t="s">
        <v>17</v>
      </c>
    </row>
    <row r="3" spans="1:11" ht="14.25" customHeight="1">
      <c r="A3" s="21">
        <v>1</v>
      </c>
      <c r="B3" s="120" t="s">
        <v>71</v>
      </c>
      <c r="C3" s="121" t="s">
        <v>51</v>
      </c>
      <c r="D3" s="122" t="s">
        <v>52</v>
      </c>
      <c r="E3" s="123">
        <v>3841012.16</v>
      </c>
      <c r="F3" s="124">
        <v>4806</v>
      </c>
      <c r="G3" s="123">
        <v>799.2118518518519</v>
      </c>
      <c r="H3" s="58">
        <v>1000</v>
      </c>
      <c r="I3" s="120" t="s">
        <v>32</v>
      </c>
      <c r="J3" s="125" t="s">
        <v>142</v>
      </c>
      <c r="K3" s="52"/>
    </row>
    <row r="4" spans="1:11" ht="14.25">
      <c r="A4" s="21">
        <v>2</v>
      </c>
      <c r="B4" s="120" t="s">
        <v>111</v>
      </c>
      <c r="C4" s="121" t="s">
        <v>51</v>
      </c>
      <c r="D4" s="122" t="s">
        <v>48</v>
      </c>
      <c r="E4" s="123">
        <v>3606245.79</v>
      </c>
      <c r="F4" s="124">
        <v>96874</v>
      </c>
      <c r="G4" s="123">
        <v>37.22614726345562</v>
      </c>
      <c r="H4" s="58">
        <v>100</v>
      </c>
      <c r="I4" s="120" t="s">
        <v>135</v>
      </c>
      <c r="J4" s="125" t="s">
        <v>102</v>
      </c>
      <c r="K4" s="53"/>
    </row>
    <row r="5" spans="1:11" ht="14.25" customHeight="1">
      <c r="A5" s="21">
        <v>3</v>
      </c>
      <c r="B5" s="120" t="s">
        <v>155</v>
      </c>
      <c r="C5" s="121" t="s">
        <v>51</v>
      </c>
      <c r="D5" s="122" t="s">
        <v>52</v>
      </c>
      <c r="E5" s="123">
        <v>1551044.29</v>
      </c>
      <c r="F5" s="124">
        <v>1121</v>
      </c>
      <c r="G5" s="123">
        <v>1383.625593220339</v>
      </c>
      <c r="H5" s="58">
        <v>1000</v>
      </c>
      <c r="I5" s="120" t="s">
        <v>153</v>
      </c>
      <c r="J5" s="125" t="s">
        <v>154</v>
      </c>
      <c r="K5" s="54"/>
    </row>
    <row r="6" spans="1:11" ht="14.25" customHeight="1">
      <c r="A6" s="21">
        <v>4</v>
      </c>
      <c r="B6" s="120" t="s">
        <v>112</v>
      </c>
      <c r="C6" s="121" t="s">
        <v>51</v>
      </c>
      <c r="D6" s="122" t="s">
        <v>48</v>
      </c>
      <c r="E6" s="123">
        <v>1245489.95</v>
      </c>
      <c r="F6" s="124">
        <v>1156</v>
      </c>
      <c r="G6" s="123">
        <v>1077.4134515570934</v>
      </c>
      <c r="H6" s="58">
        <v>1000</v>
      </c>
      <c r="I6" s="120" t="s">
        <v>87</v>
      </c>
      <c r="J6" s="125" t="s">
        <v>62</v>
      </c>
      <c r="K6" s="55"/>
    </row>
    <row r="7" spans="1:11" ht="14.25" customHeight="1">
      <c r="A7" s="21">
        <v>5</v>
      </c>
      <c r="B7" s="120" t="s">
        <v>168</v>
      </c>
      <c r="C7" s="121" t="s">
        <v>51</v>
      </c>
      <c r="D7" s="122" t="s">
        <v>48</v>
      </c>
      <c r="E7" s="123">
        <v>1232980.71</v>
      </c>
      <c r="F7" s="124">
        <v>648</v>
      </c>
      <c r="G7" s="123">
        <v>1902.748009259259</v>
      </c>
      <c r="H7" s="58">
        <v>5000</v>
      </c>
      <c r="I7" s="120" t="s">
        <v>27</v>
      </c>
      <c r="J7" s="125" t="s">
        <v>146</v>
      </c>
      <c r="K7" s="53"/>
    </row>
    <row r="8" spans="1:11" ht="14.25">
      <c r="A8" s="21">
        <v>6</v>
      </c>
      <c r="B8" s="120" t="s">
        <v>121</v>
      </c>
      <c r="C8" s="121" t="s">
        <v>51</v>
      </c>
      <c r="D8" s="122" t="s">
        <v>48</v>
      </c>
      <c r="E8" s="123">
        <v>538542.72</v>
      </c>
      <c r="F8" s="124">
        <v>1381</v>
      </c>
      <c r="G8" s="123">
        <v>389.9657639391745</v>
      </c>
      <c r="H8" s="58">
        <v>1000</v>
      </c>
      <c r="I8" s="120" t="s">
        <v>135</v>
      </c>
      <c r="J8" s="125" t="s">
        <v>102</v>
      </c>
      <c r="K8" s="53"/>
    </row>
    <row r="9" spans="1:10" ht="15.75" thickBot="1">
      <c r="A9" s="189" t="s">
        <v>66</v>
      </c>
      <c r="B9" s="190"/>
      <c r="C9" s="126" t="s">
        <v>67</v>
      </c>
      <c r="D9" s="126" t="s">
        <v>67</v>
      </c>
      <c r="E9" s="108">
        <f>SUM(E3:E8)</f>
        <v>12015315.62</v>
      </c>
      <c r="F9" s="109">
        <f>SUM(F3:F8)</f>
        <v>105986</v>
      </c>
      <c r="G9" s="126" t="s">
        <v>67</v>
      </c>
      <c r="H9" s="126" t="s">
        <v>67</v>
      </c>
      <c r="I9" s="126" t="s">
        <v>67</v>
      </c>
      <c r="J9" s="127" t="s">
        <v>67</v>
      </c>
    </row>
  </sheetData>
  <mergeCells count="2">
    <mergeCell ref="A1:J1"/>
    <mergeCell ref="A9:B9"/>
  </mergeCells>
  <hyperlinks>
    <hyperlink ref="J3" r:id="rId1" display="http://www.kinto.com/"/>
    <hyperlink ref="J5" r:id="rId2" display="http://pioglobal.ua/"/>
    <hyperlink ref="J6" r:id="rId3" display="http://art-capital.com.ua/"/>
    <hyperlink ref="J8" r:id="rId4" display="http://raam.com.ua/"/>
    <hyperlink ref="J7" r:id="rId5" display="http://www.art-capital.com.ua/"/>
    <hyperlink ref="J4" r:id="rId6" display="http://pioglobal.ua/"/>
    <hyperlink ref="J9" r:id="rId7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8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6"/>
  <sheetViews>
    <sheetView zoomScale="85" zoomScaleNormal="85" workbookViewId="0" topLeftCell="A1">
      <selection activeCell="E10" sqref="E10"/>
    </sheetView>
  </sheetViews>
  <sheetFormatPr defaultColWidth="9.00390625" defaultRowHeight="12.75"/>
  <cols>
    <col min="1" max="1" width="4.375" style="33" customWidth="1"/>
    <col min="2" max="2" width="46.75390625" style="33" customWidth="1"/>
    <col min="3" max="4" width="14.75390625" style="32" customWidth="1"/>
    <col min="5" max="8" width="12.75390625" style="33" customWidth="1"/>
    <col min="9" max="9" width="16.125" style="33" bestFit="1" customWidth="1"/>
    <col min="10" max="10" width="19.125" style="33" customWidth="1"/>
    <col min="11" max="11" width="21.375" style="33" bestFit="1" customWidth="1"/>
    <col min="12" max="16384" width="9.125" style="33" customWidth="1"/>
  </cols>
  <sheetData>
    <row r="1" spans="1:10" s="56" customFormat="1" ht="16.5" thickBot="1">
      <c r="A1" s="201" t="s">
        <v>133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1" s="24" customFormat="1" ht="15.75" customHeight="1" thickBot="1">
      <c r="A2" s="194" t="s">
        <v>54</v>
      </c>
      <c r="B2" s="112"/>
      <c r="C2" s="113"/>
      <c r="D2" s="114"/>
      <c r="E2" s="196" t="s">
        <v>93</v>
      </c>
      <c r="F2" s="196"/>
      <c r="G2" s="196"/>
      <c r="H2" s="196"/>
      <c r="I2" s="196"/>
      <c r="J2" s="196"/>
      <c r="K2" s="196"/>
    </row>
    <row r="3" spans="1:11" s="24" customFormat="1" ht="60.75" thickBot="1">
      <c r="A3" s="195"/>
      <c r="B3" s="115" t="s">
        <v>34</v>
      </c>
      <c r="C3" s="28" t="s">
        <v>13</v>
      </c>
      <c r="D3" s="28" t="s">
        <v>14</v>
      </c>
      <c r="E3" s="17" t="s">
        <v>128</v>
      </c>
      <c r="F3" s="17" t="s">
        <v>143</v>
      </c>
      <c r="G3" s="17" t="s">
        <v>150</v>
      </c>
      <c r="H3" s="17" t="s">
        <v>122</v>
      </c>
      <c r="I3" s="17" t="s">
        <v>151</v>
      </c>
      <c r="J3" s="17" t="s">
        <v>68</v>
      </c>
      <c r="K3" s="18" t="s">
        <v>129</v>
      </c>
    </row>
    <row r="4" spans="1:11" s="24" customFormat="1" ht="14.25" collapsed="1">
      <c r="A4" s="21">
        <v>1</v>
      </c>
      <c r="B4" s="29" t="s">
        <v>168</v>
      </c>
      <c r="C4" s="116">
        <v>38945</v>
      </c>
      <c r="D4" s="116">
        <v>39016</v>
      </c>
      <c r="E4" s="110">
        <v>0.08017269682291217</v>
      </c>
      <c r="F4" s="110" t="s">
        <v>30</v>
      </c>
      <c r="G4" s="110" t="s">
        <v>30</v>
      </c>
      <c r="H4" s="110" t="s">
        <v>30</v>
      </c>
      <c r="I4" s="110" t="s">
        <v>30</v>
      </c>
      <c r="J4" s="117">
        <v>-0.619450398148145</v>
      </c>
      <c r="K4" s="135">
        <v>-0.123206878027317</v>
      </c>
    </row>
    <row r="5" spans="1:11" s="24" customFormat="1" ht="14.25" collapsed="1">
      <c r="A5" s="21">
        <v>2</v>
      </c>
      <c r="B5" s="29" t="s">
        <v>71</v>
      </c>
      <c r="C5" s="116">
        <v>39205</v>
      </c>
      <c r="D5" s="116">
        <v>39322</v>
      </c>
      <c r="E5" s="110">
        <v>0.10126053075257424</v>
      </c>
      <c r="F5" s="110">
        <v>0.12780171256841366</v>
      </c>
      <c r="G5" s="110">
        <v>0.22750916868312987</v>
      </c>
      <c r="H5" s="110">
        <v>0.17068477213579314</v>
      </c>
      <c r="I5" s="110">
        <v>-0.014141647972189197</v>
      </c>
      <c r="J5" s="117">
        <v>-0.20078814814813295</v>
      </c>
      <c r="K5" s="136">
        <v>-0.0338446360456921</v>
      </c>
    </row>
    <row r="6" spans="1:11" s="24" customFormat="1" ht="14.25" collapsed="1">
      <c r="A6" s="21">
        <v>3</v>
      </c>
      <c r="B6" s="29" t="s">
        <v>112</v>
      </c>
      <c r="C6" s="116">
        <v>40050</v>
      </c>
      <c r="D6" s="116">
        <v>40319</v>
      </c>
      <c r="E6" s="110">
        <v>-0.0010018856873195148</v>
      </c>
      <c r="F6" s="110">
        <v>0.03839919488605692</v>
      </c>
      <c r="G6" s="110">
        <v>0.07423507247544703</v>
      </c>
      <c r="H6" s="110">
        <v>0.2353818212162666</v>
      </c>
      <c r="I6" s="110">
        <v>0.01298249821327735</v>
      </c>
      <c r="J6" s="117">
        <v>0.07741345155709833</v>
      </c>
      <c r="K6" s="136">
        <v>0.019931768750148127</v>
      </c>
    </row>
    <row r="7" spans="1:11" s="24" customFormat="1" ht="14.25" collapsed="1">
      <c r="A7" s="21">
        <v>4</v>
      </c>
      <c r="B7" s="29" t="s">
        <v>121</v>
      </c>
      <c r="C7" s="116">
        <v>40204</v>
      </c>
      <c r="D7" s="116">
        <v>40329</v>
      </c>
      <c r="E7" s="110">
        <v>0.12447126637972028</v>
      </c>
      <c r="F7" s="110">
        <v>0.07987724664582285</v>
      </c>
      <c r="G7" s="110">
        <v>-0.03557173971206773</v>
      </c>
      <c r="H7" s="110">
        <v>-0.21259884609624158</v>
      </c>
      <c r="I7" s="110">
        <v>-0.3783654971253807</v>
      </c>
      <c r="J7" s="117">
        <v>-0.610034236060811</v>
      </c>
      <c r="K7" s="136">
        <v>-0.2220345486670996</v>
      </c>
    </row>
    <row r="8" spans="1:11" s="24" customFormat="1" ht="14.25">
      <c r="A8" s="21">
        <v>5</v>
      </c>
      <c r="B8" s="29" t="s">
        <v>111</v>
      </c>
      <c r="C8" s="116">
        <v>40555</v>
      </c>
      <c r="D8" s="116">
        <v>40626</v>
      </c>
      <c r="E8" s="110">
        <v>0.26147060804335864</v>
      </c>
      <c r="F8" s="110">
        <v>0.22978073235441876</v>
      </c>
      <c r="G8" s="110">
        <v>0.3233840386112077</v>
      </c>
      <c r="H8" s="110">
        <v>0.06714860670251821</v>
      </c>
      <c r="I8" s="110">
        <v>-0.2927148226576479</v>
      </c>
      <c r="J8" s="117">
        <v>-0.6277385273654383</v>
      </c>
      <c r="K8" s="136">
        <v>-0.2857007728141262</v>
      </c>
    </row>
    <row r="9" spans="1:11" s="24" customFormat="1" ht="14.25">
      <c r="A9" s="21">
        <v>6</v>
      </c>
      <c r="B9" s="29" t="s">
        <v>155</v>
      </c>
      <c r="C9" s="116">
        <v>40716</v>
      </c>
      <c r="D9" s="116">
        <v>40995</v>
      </c>
      <c r="E9" s="110">
        <v>0.01821006525936708</v>
      </c>
      <c r="F9" s="110">
        <v>0.05367697049307041</v>
      </c>
      <c r="G9" s="110">
        <v>0.06520352592603129</v>
      </c>
      <c r="H9" s="110">
        <v>0.16264061309710587</v>
      </c>
      <c r="I9" s="110" t="s">
        <v>30</v>
      </c>
      <c r="J9" s="117">
        <v>0.3836255932203416</v>
      </c>
      <c r="K9" s="136">
        <v>0.1836337269186148</v>
      </c>
    </row>
    <row r="10" spans="1:11" s="24" customFormat="1" ht="15.75" collapsed="1" thickBot="1">
      <c r="A10" s="21"/>
      <c r="B10" s="171" t="s">
        <v>159</v>
      </c>
      <c r="C10" s="172" t="s">
        <v>67</v>
      </c>
      <c r="D10" s="172" t="s">
        <v>67</v>
      </c>
      <c r="E10" s="173">
        <f aca="true" t="shared" si="0" ref="E10:J10">AVERAGE(E4:E9)</f>
        <v>0.09743054692843549</v>
      </c>
      <c r="F10" s="173">
        <f t="shared" si="0"/>
        <v>0.10590717138955652</v>
      </c>
      <c r="G10" s="173">
        <f t="shared" si="0"/>
        <v>0.13095201319674962</v>
      </c>
      <c r="H10" s="173">
        <f t="shared" si="0"/>
        <v>0.08465139341108845</v>
      </c>
      <c r="I10" s="173">
        <f t="shared" si="0"/>
        <v>-0.16805986738548512</v>
      </c>
      <c r="J10" s="173">
        <f t="shared" si="0"/>
        <v>-0.26616204415751454</v>
      </c>
      <c r="K10" s="172" t="s">
        <v>67</v>
      </c>
    </row>
    <row r="11" spans="1:11" s="24" customFormat="1" ht="14.25">
      <c r="A11" s="204" t="s">
        <v>130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</row>
    <row r="12" spans="1:11" s="24" customFormat="1" ht="15" thickBot="1">
      <c r="A12" s="203" t="s">
        <v>131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3:4" s="24" customFormat="1" ht="15.75" customHeight="1">
      <c r="C13" s="71"/>
      <c r="D13" s="71"/>
    </row>
    <row r="14" spans="2:8" ht="14.25">
      <c r="B14" s="31"/>
      <c r="C14" s="118"/>
      <c r="E14" s="118"/>
      <c r="F14" s="118"/>
      <c r="G14" s="118"/>
      <c r="H14" s="118"/>
    </row>
    <row r="15" spans="2:5" ht="14.25">
      <c r="B15" s="31"/>
      <c r="C15" s="118"/>
      <c r="E15" s="118"/>
    </row>
    <row r="16" spans="5:6" ht="14.25">
      <c r="E16" s="118"/>
      <c r="F16" s="118"/>
    </row>
  </sheetData>
  <mergeCells count="5">
    <mergeCell ref="A12:K12"/>
    <mergeCell ref="A1:J1"/>
    <mergeCell ref="A2:A3"/>
    <mergeCell ref="E2:K2"/>
    <mergeCell ref="A11:K11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zoomScale="85" zoomScaleNormal="85" workbookViewId="0" topLeftCell="A1">
      <selection activeCell="D9" sqref="D9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7" customWidth="1"/>
    <col min="5" max="7" width="24.75390625" style="20" customWidth="1"/>
    <col min="8" max="16384" width="9.125" style="20" customWidth="1"/>
  </cols>
  <sheetData>
    <row r="1" spans="1:7" s="31" customFormat="1" ht="16.5" thickBot="1">
      <c r="A1" s="198" t="s">
        <v>126</v>
      </c>
      <c r="B1" s="198"/>
      <c r="C1" s="198"/>
      <c r="D1" s="198"/>
      <c r="E1" s="198"/>
      <c r="F1" s="198"/>
      <c r="G1" s="198"/>
    </row>
    <row r="2" spans="1:7" s="31" customFormat="1" ht="15.75" customHeight="1" thickBot="1">
      <c r="A2" s="208" t="s">
        <v>54</v>
      </c>
      <c r="B2" s="100"/>
      <c r="C2" s="199" t="s">
        <v>35</v>
      </c>
      <c r="D2" s="205"/>
      <c r="E2" s="206" t="s">
        <v>91</v>
      </c>
      <c r="F2" s="207"/>
      <c r="G2" s="101"/>
    </row>
    <row r="3" spans="1:7" s="31" customFormat="1" ht="45.75" thickBot="1">
      <c r="A3" s="195"/>
      <c r="B3" s="37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137</v>
      </c>
    </row>
    <row r="4" spans="1:7" s="31" customFormat="1" ht="14.25">
      <c r="A4" s="21">
        <v>1</v>
      </c>
      <c r="B4" s="39" t="s">
        <v>111</v>
      </c>
      <c r="C4" s="40">
        <v>747.48256</v>
      </c>
      <c r="D4" s="110">
        <v>0.2614706080433251</v>
      </c>
      <c r="E4" s="41">
        <v>0</v>
      </c>
      <c r="F4" s="110">
        <v>0</v>
      </c>
      <c r="G4" s="42">
        <v>0</v>
      </c>
    </row>
    <row r="5" spans="1:7" s="31" customFormat="1" ht="14.25">
      <c r="A5" s="21">
        <v>2</v>
      </c>
      <c r="B5" s="39" t="s">
        <v>71</v>
      </c>
      <c r="C5" s="40">
        <v>353.1797600000003</v>
      </c>
      <c r="D5" s="110">
        <v>0.10126053075256722</v>
      </c>
      <c r="E5" s="41">
        <v>0</v>
      </c>
      <c r="F5" s="110">
        <v>0</v>
      </c>
      <c r="G5" s="42">
        <v>0</v>
      </c>
    </row>
    <row r="6" spans="1:7" s="47" customFormat="1" ht="14.25">
      <c r="A6" s="21">
        <v>3</v>
      </c>
      <c r="B6" s="39" t="s">
        <v>168</v>
      </c>
      <c r="C6" s="40">
        <v>91.51442999999995</v>
      </c>
      <c r="D6" s="110">
        <v>0.0801726968228969</v>
      </c>
      <c r="E6" s="41">
        <v>0</v>
      </c>
      <c r="F6" s="110">
        <v>0</v>
      </c>
      <c r="G6" s="42">
        <v>0</v>
      </c>
    </row>
    <row r="7" spans="1:7" s="47" customFormat="1" ht="14.25">
      <c r="A7" s="21">
        <v>4</v>
      </c>
      <c r="B7" s="39" t="s">
        <v>121</v>
      </c>
      <c r="C7" s="40">
        <v>59.61298999999999</v>
      </c>
      <c r="D7" s="110">
        <v>0.12447126637972546</v>
      </c>
      <c r="E7" s="41">
        <v>0</v>
      </c>
      <c r="F7" s="110">
        <v>0</v>
      </c>
      <c r="G7" s="42">
        <v>0</v>
      </c>
    </row>
    <row r="8" spans="1:7" s="47" customFormat="1" ht="14.25">
      <c r="A8" s="21">
        <v>5</v>
      </c>
      <c r="B8" s="39" t="s">
        <v>155</v>
      </c>
      <c r="C8" s="40">
        <v>27.739479999999983</v>
      </c>
      <c r="D8" s="110">
        <v>0.018210065259361967</v>
      </c>
      <c r="E8" s="41">
        <v>0</v>
      </c>
      <c r="F8" s="110">
        <v>0</v>
      </c>
      <c r="G8" s="42">
        <v>0</v>
      </c>
    </row>
    <row r="9" spans="1:7" s="47" customFormat="1" ht="14.25">
      <c r="A9" s="21">
        <v>6</v>
      </c>
      <c r="B9" s="39" t="s">
        <v>112</v>
      </c>
      <c r="C9" s="40">
        <v>-1.249090000000084</v>
      </c>
      <c r="D9" s="110">
        <v>-0.0010018856873208078</v>
      </c>
      <c r="E9" s="41">
        <v>0</v>
      </c>
      <c r="F9" s="110">
        <v>0</v>
      </c>
      <c r="G9" s="42">
        <v>0</v>
      </c>
    </row>
    <row r="10" spans="1:7" s="31" customFormat="1" ht="15.75" thickBot="1">
      <c r="A10" s="130"/>
      <c r="B10" s="102" t="s">
        <v>66</v>
      </c>
      <c r="C10" s="103">
        <f>SUM(C4:C9)</f>
        <v>1278.2801300000003</v>
      </c>
      <c r="D10" s="107">
        <v>0.11905335799537346</v>
      </c>
      <c r="E10" s="104">
        <f>SUM(E4:E9)</f>
        <v>0</v>
      </c>
      <c r="F10" s="107">
        <v>0</v>
      </c>
      <c r="G10" s="131">
        <f>SUM(G4:G9)</f>
        <v>0</v>
      </c>
    </row>
    <row r="11" s="31" customFormat="1" ht="14.25">
      <c r="D11" s="6"/>
    </row>
    <row r="12" s="31" customFormat="1" ht="14.25">
      <c r="D12" s="6"/>
    </row>
    <row r="13" s="31" customFormat="1" ht="14.25">
      <c r="D13" s="6"/>
    </row>
    <row r="14" s="31" customFormat="1" ht="14.25">
      <c r="D14" s="6"/>
    </row>
    <row r="15" s="31" customFormat="1" ht="14.25">
      <c r="D15" s="6"/>
    </row>
    <row r="16" s="31" customFormat="1" ht="14.25">
      <c r="D16" s="6"/>
    </row>
    <row r="17" s="31" customFormat="1" ht="14.25">
      <c r="D17" s="6"/>
    </row>
    <row r="18" s="31" customFormat="1" ht="14.25">
      <c r="D18" s="6"/>
    </row>
    <row r="19" s="31" customFormat="1" ht="14.25">
      <c r="D19" s="6"/>
    </row>
    <row r="20" s="31" customFormat="1" ht="14.25">
      <c r="D20" s="6"/>
    </row>
    <row r="21" s="31" customFormat="1" ht="14.25">
      <c r="D21" s="6"/>
    </row>
    <row r="22" s="31" customFormat="1" ht="14.25">
      <c r="D22" s="6"/>
    </row>
    <row r="23" s="31" customFormat="1" ht="14.25">
      <c r="D23" s="6"/>
    </row>
    <row r="24" s="31" customFormat="1" ht="14.25">
      <c r="D24" s="6"/>
    </row>
    <row r="25" s="31" customFormat="1" ht="14.25">
      <c r="D25" s="6"/>
    </row>
    <row r="26" s="31" customFormat="1" ht="14.25">
      <c r="D26" s="6"/>
    </row>
    <row r="27" s="31" customFormat="1" ht="14.25">
      <c r="D27" s="6"/>
    </row>
    <row r="28" s="31" customFormat="1" ht="14.25">
      <c r="D28" s="6"/>
    </row>
    <row r="29" s="31" customFormat="1" ht="14.25">
      <c r="D29" s="6"/>
    </row>
    <row r="30" s="31" customFormat="1" ht="14.25">
      <c r="D30" s="6"/>
    </row>
    <row r="31" s="31" customFormat="1" ht="14.25">
      <c r="D31" s="6"/>
    </row>
    <row r="32" spans="2:5" s="31" customFormat="1" ht="15" thickBot="1">
      <c r="B32" s="90"/>
      <c r="C32" s="90"/>
      <c r="D32" s="91"/>
      <c r="E32" s="90"/>
    </row>
    <row r="33" s="31" customFormat="1" ht="14.25"/>
    <row r="34" s="31" customFormat="1" ht="14.25"/>
    <row r="35" s="31" customFormat="1" ht="14.25"/>
    <row r="36" s="31" customFormat="1" ht="14.25"/>
    <row r="37" s="31" customFormat="1" ht="14.25"/>
    <row r="38" spans="2:5" s="31" customFormat="1" ht="30.75" thickBot="1">
      <c r="B38" s="50" t="s">
        <v>34</v>
      </c>
      <c r="C38" s="37" t="s">
        <v>74</v>
      </c>
      <c r="D38" s="37" t="s">
        <v>75</v>
      </c>
      <c r="E38" s="38" t="s">
        <v>70</v>
      </c>
    </row>
    <row r="39" spans="2:5" s="31" customFormat="1" ht="14.25">
      <c r="B39" s="146" t="str">
        <f aca="true" t="shared" si="0" ref="B39:D44">B4</f>
        <v>Індекс Української Біржі</v>
      </c>
      <c r="C39" s="147">
        <f t="shared" si="0"/>
        <v>747.48256</v>
      </c>
      <c r="D39" s="177">
        <f t="shared" si="0"/>
        <v>0.2614706080433251</v>
      </c>
      <c r="E39" s="148">
        <f aca="true" t="shared" si="1" ref="E39:E44">G4</f>
        <v>0</v>
      </c>
    </row>
    <row r="40" spans="2:5" s="31" customFormat="1" ht="14.25">
      <c r="B40" s="39" t="str">
        <f t="shared" si="0"/>
        <v>АнтиБанк</v>
      </c>
      <c r="C40" s="40">
        <f t="shared" si="0"/>
        <v>353.1797600000003</v>
      </c>
      <c r="D40" s="178">
        <f t="shared" si="0"/>
        <v>0.10126053075256722</v>
      </c>
      <c r="E40" s="42">
        <f t="shared" si="1"/>
        <v>0</v>
      </c>
    </row>
    <row r="41" spans="2:5" s="31" customFormat="1" ht="14.25">
      <c r="B41" s="39" t="str">
        <f t="shared" si="0"/>
        <v>ТАСК Універсал</v>
      </c>
      <c r="C41" s="40">
        <f t="shared" si="0"/>
        <v>91.51442999999995</v>
      </c>
      <c r="D41" s="178">
        <f t="shared" si="0"/>
        <v>0.0801726968228969</v>
      </c>
      <c r="E41" s="42">
        <f t="shared" si="1"/>
        <v>0</v>
      </c>
    </row>
    <row r="42" spans="2:5" s="31" customFormat="1" ht="14.25">
      <c r="B42" s="39" t="str">
        <f t="shared" si="0"/>
        <v>КІНТО-Весна</v>
      </c>
      <c r="C42" s="40">
        <f t="shared" si="0"/>
        <v>59.61298999999999</v>
      </c>
      <c r="D42" s="178">
        <f t="shared" si="0"/>
        <v>0.12447126637972546</v>
      </c>
      <c r="E42" s="42">
        <f t="shared" si="1"/>
        <v>0</v>
      </c>
    </row>
    <row r="43" spans="2:5" s="31" customFormat="1" ht="14.25">
      <c r="B43" s="141" t="str">
        <f t="shared" si="0"/>
        <v>Центавр</v>
      </c>
      <c r="C43" s="142">
        <f t="shared" si="0"/>
        <v>27.739479999999983</v>
      </c>
      <c r="D43" s="185">
        <f t="shared" si="0"/>
        <v>0.018210065259361967</v>
      </c>
      <c r="E43" s="144">
        <f t="shared" si="1"/>
        <v>0</v>
      </c>
    </row>
    <row r="44" spans="2:6" ht="14.25">
      <c r="B44" s="138" t="str">
        <f t="shared" si="0"/>
        <v>УНІВЕР.УА/Скiф: Фонд Нерухомостi</v>
      </c>
      <c r="C44" s="139">
        <f t="shared" si="0"/>
        <v>-1.249090000000084</v>
      </c>
      <c r="D44" s="184">
        <f t="shared" si="0"/>
        <v>-0.0010018856873208078</v>
      </c>
      <c r="E44" s="140">
        <f t="shared" si="1"/>
        <v>0</v>
      </c>
      <c r="F44" s="19"/>
    </row>
    <row r="45" spans="2:6" ht="14.25">
      <c r="B45" s="39"/>
      <c r="C45" s="40"/>
      <c r="D45" s="178"/>
      <c r="E45" s="42"/>
      <c r="F45" s="19"/>
    </row>
    <row r="46" spans="2:6" ht="14.25">
      <c r="B46" s="39"/>
      <c r="C46" s="40"/>
      <c r="D46" s="178"/>
      <c r="E46" s="42"/>
      <c r="F46" s="19"/>
    </row>
    <row r="47" spans="2:6" ht="14.25">
      <c r="B47" s="39"/>
      <c r="C47" s="40"/>
      <c r="D47" s="178"/>
      <c r="E47" s="42"/>
      <c r="F47" s="19"/>
    </row>
    <row r="48" spans="2:6" ht="14.25">
      <c r="B48" s="179"/>
      <c r="C48" s="180"/>
      <c r="D48" s="181"/>
      <c r="E48" s="182"/>
      <c r="F48" s="19"/>
    </row>
    <row r="49" spans="2:6" ht="14.25">
      <c r="B49" s="31"/>
      <c r="C49" s="183"/>
      <c r="D49" s="6"/>
      <c r="F49" s="19"/>
    </row>
    <row r="50" spans="2:6" ht="14.25">
      <c r="B50" s="31"/>
      <c r="C50" s="31"/>
      <c r="D50" s="6"/>
      <c r="F50" s="19"/>
    </row>
    <row r="51" spans="2:6" ht="14.25">
      <c r="B51" s="31"/>
      <c r="C51" s="31"/>
      <c r="D51" s="6"/>
      <c r="F51" s="19"/>
    </row>
    <row r="52" spans="2:6" ht="14.25">
      <c r="B52" s="31"/>
      <c r="C52" s="31"/>
      <c r="D52" s="6"/>
      <c r="F52" s="19"/>
    </row>
    <row r="53" spans="2:6" ht="14.25">
      <c r="B53" s="31"/>
      <c r="C53" s="31"/>
      <c r="D53" s="6"/>
      <c r="F53" s="19"/>
    </row>
    <row r="54" spans="2:6" ht="14.25">
      <c r="B54" s="31"/>
      <c r="C54" s="31"/>
      <c r="D54" s="6"/>
      <c r="F54" s="19"/>
    </row>
    <row r="55" spans="2:6" ht="14.25">
      <c r="B55" s="31"/>
      <c r="C55" s="31"/>
      <c r="D55" s="6"/>
      <c r="F55" s="19"/>
    </row>
    <row r="56" spans="2:4" ht="14.25">
      <c r="B56" s="31"/>
      <c r="C56" s="31"/>
      <c r="D56" s="6"/>
    </row>
    <row r="57" spans="2:4" ht="14.25">
      <c r="B57" s="31"/>
      <c r="C57" s="31"/>
      <c r="D57" s="6"/>
    </row>
    <row r="58" spans="2:4" ht="14.25">
      <c r="B58" s="31"/>
      <c r="C58" s="31"/>
      <c r="D58" s="6"/>
    </row>
    <row r="59" spans="2:4" ht="14.25">
      <c r="B59" s="31"/>
      <c r="C59" s="31"/>
      <c r="D59" s="6"/>
    </row>
    <row r="60" spans="2:4" ht="14.25">
      <c r="B60" s="31"/>
      <c r="C60" s="31"/>
      <c r="D60" s="6"/>
    </row>
    <row r="61" spans="2:4" ht="14.25">
      <c r="B61" s="31"/>
      <c r="C61" s="31"/>
      <c r="D61" s="6"/>
    </row>
    <row r="62" spans="2:4" ht="14.25">
      <c r="B62" s="31"/>
      <c r="C62" s="31"/>
      <c r="D62" s="6"/>
    </row>
    <row r="63" spans="2:4" ht="14.25">
      <c r="B63" s="31"/>
      <c r="C63" s="31"/>
      <c r="D63" s="6"/>
    </row>
    <row r="64" spans="2:4" ht="14.25">
      <c r="B64" s="31"/>
      <c r="C64" s="31"/>
      <c r="D64" s="6"/>
    </row>
    <row r="65" spans="2:4" ht="14.25">
      <c r="B65" s="31"/>
      <c r="C65" s="31"/>
      <c r="D65" s="6"/>
    </row>
    <row r="66" spans="2:4" ht="14.25">
      <c r="B66" s="31"/>
      <c r="C66" s="31"/>
      <c r="D66" s="6"/>
    </row>
    <row r="67" spans="2:4" ht="14.25">
      <c r="B67" s="31"/>
      <c r="C67" s="31"/>
      <c r="D67" s="6"/>
    </row>
    <row r="68" spans="2:4" ht="14.25">
      <c r="B68" s="31"/>
      <c r="C68" s="31"/>
      <c r="D68" s="6"/>
    </row>
    <row r="69" spans="2:4" ht="14.25">
      <c r="B69" s="31"/>
      <c r="C69" s="31"/>
      <c r="D69" s="6"/>
    </row>
    <row r="70" spans="2:4" ht="14.25">
      <c r="B70" s="31"/>
      <c r="C70" s="31"/>
      <c r="D70" s="6"/>
    </row>
    <row r="71" spans="2:4" ht="14.25">
      <c r="B71" s="31"/>
      <c r="C71" s="31"/>
      <c r="D71" s="6"/>
    </row>
    <row r="72" spans="2:4" ht="14.25">
      <c r="B72" s="31"/>
      <c r="C72" s="31"/>
      <c r="D72" s="6"/>
    </row>
    <row r="73" spans="2:4" ht="14.25">
      <c r="B73" s="31"/>
      <c r="C73" s="31"/>
      <c r="D73" s="6"/>
    </row>
    <row r="74" spans="2:4" ht="14.25">
      <c r="B74" s="31"/>
      <c r="C74" s="31"/>
      <c r="D74" s="6"/>
    </row>
    <row r="75" spans="2:4" ht="14.25">
      <c r="B75" s="31"/>
      <c r="C75" s="31"/>
      <c r="D75" s="6"/>
    </row>
    <row r="76" spans="2:4" ht="14.25">
      <c r="B76" s="31"/>
      <c r="C76" s="31"/>
      <c r="D76" s="6"/>
    </row>
    <row r="77" spans="2:4" ht="14.25">
      <c r="B77" s="31"/>
      <c r="C77" s="31"/>
      <c r="D77" s="6"/>
    </row>
    <row r="78" spans="2:4" ht="14.25">
      <c r="B78" s="31"/>
      <c r="C78" s="31"/>
      <c r="D78" s="6"/>
    </row>
    <row r="79" spans="2:4" ht="14.25">
      <c r="B79" s="31"/>
      <c r="C79" s="31"/>
      <c r="D79" s="6"/>
    </row>
    <row r="80" spans="2:4" ht="14.25">
      <c r="B80" s="31"/>
      <c r="C80" s="31"/>
      <c r="D80" s="6"/>
    </row>
    <row r="81" spans="2:4" ht="14.25">
      <c r="B81" s="31"/>
      <c r="C81" s="31"/>
      <c r="D81" s="6"/>
    </row>
    <row r="82" spans="2:4" ht="14.25">
      <c r="B82" s="31"/>
      <c r="C82" s="31"/>
      <c r="D82" s="6"/>
    </row>
    <row r="83" spans="2:4" ht="14.25">
      <c r="B83" s="31"/>
      <c r="C83" s="31"/>
      <c r="D83" s="6"/>
    </row>
    <row r="84" spans="2:4" ht="14.25">
      <c r="B84" s="31"/>
      <c r="C84" s="31"/>
      <c r="D84" s="6"/>
    </row>
    <row r="85" spans="2:4" ht="14.25">
      <c r="B85" s="31"/>
      <c r="C85" s="31"/>
      <c r="D85" s="6"/>
    </row>
    <row r="86" spans="2:4" ht="14.25">
      <c r="B86" s="31"/>
      <c r="C86" s="31"/>
      <c r="D86" s="6"/>
    </row>
    <row r="87" spans="2:4" ht="14.25">
      <c r="B87" s="31"/>
      <c r="C87" s="31"/>
      <c r="D87" s="6"/>
    </row>
    <row r="88" spans="2:4" ht="14.25">
      <c r="B88" s="31"/>
      <c r="C88" s="31"/>
      <c r="D88" s="6"/>
    </row>
    <row r="89" spans="2:4" ht="14.25">
      <c r="B89" s="31"/>
      <c r="C89" s="31"/>
      <c r="D89" s="6"/>
    </row>
    <row r="90" spans="2:4" ht="14.25">
      <c r="B90" s="31"/>
      <c r="C90" s="31"/>
      <c r="D90" s="6"/>
    </row>
    <row r="91" spans="2:4" ht="14.25">
      <c r="B91" s="31"/>
      <c r="C91" s="31"/>
      <c r="D91" s="6"/>
    </row>
    <row r="92" spans="2:4" ht="14.25">
      <c r="B92" s="31"/>
      <c r="C92" s="31"/>
      <c r="D92" s="6"/>
    </row>
    <row r="93" spans="2:4" ht="14.25">
      <c r="B93" s="31"/>
      <c r="C93" s="31"/>
      <c r="D93" s="6"/>
    </row>
    <row r="94" spans="2:4" ht="14.25">
      <c r="B94" s="31"/>
      <c r="C94" s="31"/>
      <c r="D94" s="6"/>
    </row>
    <row r="95" spans="2:4" ht="14.25">
      <c r="B95" s="31"/>
      <c r="C95" s="31"/>
      <c r="D95" s="6"/>
    </row>
    <row r="96" spans="2:4" ht="14.25">
      <c r="B96" s="31"/>
      <c r="C96" s="31"/>
      <c r="D96" s="6"/>
    </row>
    <row r="97" spans="2:4" ht="14.25">
      <c r="B97" s="31"/>
      <c r="C97" s="31"/>
      <c r="D97" s="6"/>
    </row>
    <row r="98" spans="2:4" ht="14.25">
      <c r="B98" s="31"/>
      <c r="C98" s="31"/>
      <c r="D98" s="6"/>
    </row>
    <row r="99" spans="2:4" ht="14.25">
      <c r="B99" s="31"/>
      <c r="C99" s="31"/>
      <c r="D99" s="6"/>
    </row>
    <row r="100" spans="2:4" ht="14.25">
      <c r="B100" s="31"/>
      <c r="C100" s="31"/>
      <c r="D100" s="6"/>
    </row>
    <row r="101" spans="2:4" ht="14.25">
      <c r="B101" s="31"/>
      <c r="C101" s="31"/>
      <c r="D101" s="6"/>
    </row>
    <row r="102" spans="2:4" ht="14.25">
      <c r="B102" s="31"/>
      <c r="C102" s="31"/>
      <c r="D102" s="6"/>
    </row>
    <row r="103" spans="2:4" ht="14.25">
      <c r="B103" s="31"/>
      <c r="C103" s="31"/>
      <c r="D103" s="6"/>
    </row>
    <row r="104" spans="2:4" ht="14.25">
      <c r="B104" s="31"/>
      <c r="C104" s="31"/>
      <c r="D104" s="6"/>
    </row>
    <row r="105" spans="2:4" ht="14.25">
      <c r="B105" s="31"/>
      <c r="C105" s="31"/>
      <c r="D105" s="6"/>
    </row>
    <row r="106" spans="2:4" ht="14.25">
      <c r="B106" s="31"/>
      <c r="C106" s="31"/>
      <c r="D106" s="6"/>
    </row>
    <row r="107" spans="2:4" ht="14.25">
      <c r="B107" s="31"/>
      <c r="C107" s="31"/>
      <c r="D107" s="6"/>
    </row>
    <row r="108" spans="2:4" ht="14.25">
      <c r="B108" s="31"/>
      <c r="C108" s="31"/>
      <c r="D108" s="6"/>
    </row>
    <row r="109" spans="2:4" ht="14.25">
      <c r="B109" s="31"/>
      <c r="C109" s="31"/>
      <c r="D109" s="6"/>
    </row>
    <row r="110" spans="2:4" ht="14.25">
      <c r="B110" s="31"/>
      <c r="C110" s="31"/>
      <c r="D110" s="6"/>
    </row>
    <row r="111" spans="2:4" ht="14.25">
      <c r="B111" s="31"/>
      <c r="C111" s="31"/>
      <c r="D111" s="6"/>
    </row>
    <row r="112" spans="2:4" ht="14.25">
      <c r="B112" s="31"/>
      <c r="C112" s="31"/>
      <c r="D112" s="6"/>
    </row>
    <row r="113" spans="2:4" ht="14.25">
      <c r="B113" s="31"/>
      <c r="C113" s="31"/>
      <c r="D113" s="6"/>
    </row>
    <row r="114" spans="2:4" ht="14.25">
      <c r="B114" s="31"/>
      <c r="C114" s="31"/>
      <c r="D114" s="6"/>
    </row>
    <row r="115" spans="2:4" ht="14.25">
      <c r="B115" s="31"/>
      <c r="C115" s="31"/>
      <c r="D115" s="6"/>
    </row>
    <row r="116" spans="2:4" ht="14.25">
      <c r="B116" s="31"/>
      <c r="C116" s="31"/>
      <c r="D116" s="6"/>
    </row>
    <row r="117" spans="2:4" ht="14.25">
      <c r="B117" s="31"/>
      <c r="C117" s="31"/>
      <c r="D117" s="6"/>
    </row>
    <row r="118" spans="2:4" ht="14.25">
      <c r="B118" s="31"/>
      <c r="C118" s="31"/>
      <c r="D118" s="6"/>
    </row>
    <row r="119" spans="2:4" ht="14.25">
      <c r="B119" s="31"/>
      <c r="C119" s="31"/>
      <c r="D119" s="6"/>
    </row>
    <row r="120" spans="2:4" ht="14.25">
      <c r="B120" s="31"/>
      <c r="C120" s="31"/>
      <c r="D120" s="6"/>
    </row>
    <row r="121" spans="2:4" ht="14.25">
      <c r="B121" s="31"/>
      <c r="C121" s="31"/>
      <c r="D121" s="6"/>
    </row>
    <row r="122" spans="2:4" ht="14.25">
      <c r="B122" s="31"/>
      <c r="C122" s="31"/>
      <c r="D122" s="6"/>
    </row>
    <row r="123" spans="2:4" ht="14.25">
      <c r="B123" s="31"/>
      <c r="C123" s="31"/>
      <c r="D123" s="6"/>
    </row>
    <row r="124" spans="2:4" ht="14.25">
      <c r="B124" s="31"/>
      <c r="C124" s="31"/>
      <c r="D124" s="6"/>
    </row>
    <row r="125" spans="2:4" ht="14.25">
      <c r="B125" s="31"/>
      <c r="C125" s="31"/>
      <c r="D125" s="6"/>
    </row>
    <row r="126" spans="2:4" ht="14.25">
      <c r="B126" s="31"/>
      <c r="C126" s="31"/>
      <c r="D126" s="6"/>
    </row>
    <row r="127" spans="2:4" ht="14.25">
      <c r="B127" s="31"/>
      <c r="C127" s="31"/>
      <c r="D127" s="6"/>
    </row>
    <row r="128" spans="2:4" ht="14.25">
      <c r="B128" s="31"/>
      <c r="C128" s="31"/>
      <c r="D128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8"/>
  <sheetViews>
    <sheetView tabSelected="1"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34</v>
      </c>
      <c r="B1" s="74" t="s">
        <v>119</v>
      </c>
      <c r="C1" s="10"/>
      <c r="D1" s="10"/>
    </row>
    <row r="2" spans="1:4" ht="14.25">
      <c r="A2" s="29" t="s">
        <v>112</v>
      </c>
      <c r="B2" s="158">
        <v>-0.0010018856873195148</v>
      </c>
      <c r="C2" s="10"/>
      <c r="D2" s="10"/>
    </row>
    <row r="3" spans="1:4" ht="14.25">
      <c r="A3" s="29" t="s">
        <v>155</v>
      </c>
      <c r="B3" s="158">
        <v>0.01821006525936708</v>
      </c>
      <c r="C3" s="10"/>
      <c r="D3" s="10"/>
    </row>
    <row r="4" spans="1:4" ht="14.25">
      <c r="A4" s="29" t="s">
        <v>168</v>
      </c>
      <c r="B4" s="158">
        <v>0.08017269682291217</v>
      </c>
      <c r="C4" s="10"/>
      <c r="D4" s="10"/>
    </row>
    <row r="5" spans="1:4" ht="14.25">
      <c r="A5" s="29" t="s">
        <v>71</v>
      </c>
      <c r="B5" s="158">
        <v>0.10126053075257424</v>
      </c>
      <c r="C5" s="10"/>
      <c r="D5" s="10"/>
    </row>
    <row r="6" spans="1:4" ht="14.25">
      <c r="A6" s="29" t="s">
        <v>121</v>
      </c>
      <c r="B6" s="158">
        <v>0.12447126637972028</v>
      </c>
      <c r="C6" s="10"/>
      <c r="D6" s="10"/>
    </row>
    <row r="7" spans="1:4" ht="14.25">
      <c r="A7" s="29" t="s">
        <v>111</v>
      </c>
      <c r="B7" s="158">
        <v>0.26147060804335864</v>
      </c>
      <c r="C7" s="10"/>
      <c r="D7" s="10"/>
    </row>
    <row r="8" spans="1:4" ht="14.25">
      <c r="A8" s="29" t="s">
        <v>39</v>
      </c>
      <c r="B8" s="159">
        <v>0.09743054692843549</v>
      </c>
      <c r="C8" s="10"/>
      <c r="D8" s="10"/>
    </row>
    <row r="9" spans="1:4" ht="14.25">
      <c r="A9" s="29" t="s">
        <v>1</v>
      </c>
      <c r="B9" s="159">
        <v>0.25805653908840553</v>
      </c>
      <c r="C9" s="10"/>
      <c r="D9" s="10"/>
    </row>
    <row r="10" spans="1:4" ht="14.25">
      <c r="A10" s="29" t="s">
        <v>0</v>
      </c>
      <c r="B10" s="159">
        <v>0.30425701213447387</v>
      </c>
      <c r="C10" s="10"/>
      <c r="D10" s="10"/>
    </row>
    <row r="11" spans="1:4" ht="14.25">
      <c r="A11" s="29" t="s">
        <v>40</v>
      </c>
      <c r="B11" s="159">
        <v>0.26367769725460977</v>
      </c>
      <c r="C11" s="10"/>
      <c r="D11" s="10"/>
    </row>
    <row r="12" spans="1:4" ht="14.25">
      <c r="A12" s="29" t="s">
        <v>41</v>
      </c>
      <c r="B12" s="159">
        <v>0.25800656944689626</v>
      </c>
      <c r="C12" s="10"/>
      <c r="D12" s="10"/>
    </row>
    <row r="13" spans="1:4" ht="14.25">
      <c r="A13" s="29" t="s">
        <v>42</v>
      </c>
      <c r="B13" s="159">
        <v>0.015342465753424659</v>
      </c>
      <c r="C13" s="10"/>
      <c r="D13" s="10"/>
    </row>
    <row r="14" spans="1:4" ht="15" thickBot="1">
      <c r="A14" s="86" t="s">
        <v>166</v>
      </c>
      <c r="B14" s="160">
        <v>0.32609703745961127</v>
      </c>
      <c r="C14" s="10"/>
      <c r="D14" s="10"/>
    </row>
    <row r="15" spans="3:4" ht="12.75">
      <c r="C15" s="10"/>
      <c r="D15" s="10"/>
    </row>
    <row r="16" spans="1:4" ht="12.75">
      <c r="A16" s="10"/>
      <c r="B16" s="10"/>
      <c r="C16" s="10"/>
      <c r="D16" s="10"/>
    </row>
    <row r="17" spans="2:4" ht="12.75">
      <c r="B17" s="10"/>
      <c r="C17" s="10"/>
      <c r="D17" s="10"/>
    </row>
    <row r="18" ht="12.75">
      <c r="C1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6"/>
  <sheetViews>
    <sheetView zoomScale="80" zoomScaleNormal="80" workbookViewId="0" topLeftCell="A1">
      <selection activeCell="C33" sqref="C33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8" t="s">
        <v>147</v>
      </c>
      <c r="B1" s="188"/>
      <c r="C1" s="188"/>
      <c r="D1" s="188"/>
      <c r="E1" s="188"/>
      <c r="F1" s="188"/>
      <c r="G1" s="188"/>
      <c r="H1" s="188"/>
      <c r="I1" s="13"/>
    </row>
    <row r="2" spans="1:9" ht="30.75" thickBot="1">
      <c r="A2" s="15" t="s">
        <v>54</v>
      </c>
      <c r="B2" s="16" t="s">
        <v>120</v>
      </c>
      <c r="C2" s="17" t="s">
        <v>55</v>
      </c>
      <c r="D2" s="17" t="s">
        <v>56</v>
      </c>
      <c r="E2" s="17" t="s">
        <v>57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3" t="s">
        <v>101</v>
      </c>
      <c r="C3" s="94">
        <v>20051361.27</v>
      </c>
      <c r="D3" s="95">
        <v>54695</v>
      </c>
      <c r="E3" s="94">
        <v>366.603186214462</v>
      </c>
      <c r="F3" s="95">
        <v>100</v>
      </c>
      <c r="G3" s="93" t="s">
        <v>135</v>
      </c>
      <c r="H3" s="96" t="s">
        <v>102</v>
      </c>
      <c r="I3" s="19"/>
    </row>
    <row r="4" spans="1:9" ht="14.25">
      <c r="A4" s="21">
        <v>2</v>
      </c>
      <c r="B4" s="93" t="s">
        <v>24</v>
      </c>
      <c r="C4" s="94">
        <v>16722414.06</v>
      </c>
      <c r="D4" s="95">
        <v>9699</v>
      </c>
      <c r="E4" s="94">
        <v>1724.1379585524282</v>
      </c>
      <c r="F4" s="95">
        <v>1000</v>
      </c>
      <c r="G4" s="93" t="s">
        <v>25</v>
      </c>
      <c r="H4" s="96" t="s">
        <v>65</v>
      </c>
      <c r="I4" s="19"/>
    </row>
    <row r="5" spans="1:9" ht="14.25" customHeight="1">
      <c r="A5" s="21">
        <v>3</v>
      </c>
      <c r="B5" s="93" t="s">
        <v>138</v>
      </c>
      <c r="C5" s="94">
        <v>9095633.81</v>
      </c>
      <c r="D5" s="95">
        <v>68625</v>
      </c>
      <c r="E5" s="94">
        <v>132.54111198542805</v>
      </c>
      <c r="F5" s="95">
        <v>100</v>
      </c>
      <c r="G5" s="93" t="s">
        <v>139</v>
      </c>
      <c r="H5" s="96" t="s">
        <v>140</v>
      </c>
      <c r="I5" s="19"/>
    </row>
    <row r="6" spans="1:9" ht="14.25">
      <c r="A6" s="21">
        <v>4</v>
      </c>
      <c r="B6" s="93" t="s">
        <v>164</v>
      </c>
      <c r="C6" s="94">
        <v>4785456.16</v>
      </c>
      <c r="D6" s="95">
        <v>2150</v>
      </c>
      <c r="E6" s="94">
        <v>2225.7935627906977</v>
      </c>
      <c r="F6" s="95">
        <v>1000</v>
      </c>
      <c r="G6" s="93" t="s">
        <v>156</v>
      </c>
      <c r="H6" s="96" t="s">
        <v>157</v>
      </c>
      <c r="I6" s="19"/>
    </row>
    <row r="7" spans="1:9" ht="14.25" customHeight="1">
      <c r="A7" s="21">
        <v>5</v>
      </c>
      <c r="B7" s="93" t="s">
        <v>21</v>
      </c>
      <c r="C7" s="94">
        <v>4002062.18</v>
      </c>
      <c r="D7" s="95">
        <v>3767</v>
      </c>
      <c r="E7" s="94">
        <v>1062.400366339262</v>
      </c>
      <c r="F7" s="95">
        <v>1000</v>
      </c>
      <c r="G7" s="93" t="s">
        <v>61</v>
      </c>
      <c r="H7" s="96" t="s">
        <v>53</v>
      </c>
      <c r="I7" s="19"/>
    </row>
    <row r="8" spans="1:9" ht="14.25">
      <c r="A8" s="21">
        <v>6</v>
      </c>
      <c r="B8" s="93" t="s">
        <v>103</v>
      </c>
      <c r="C8" s="94">
        <v>3677360.63</v>
      </c>
      <c r="D8" s="95">
        <v>5084</v>
      </c>
      <c r="E8" s="94">
        <v>723.3203442171518</v>
      </c>
      <c r="F8" s="95">
        <v>1000</v>
      </c>
      <c r="G8" s="93" t="s">
        <v>135</v>
      </c>
      <c r="H8" s="96" t="s">
        <v>102</v>
      </c>
      <c r="I8" s="19"/>
    </row>
    <row r="9" spans="1:9" ht="14.25">
      <c r="A9" s="21">
        <v>7</v>
      </c>
      <c r="B9" s="93" t="s">
        <v>23</v>
      </c>
      <c r="C9" s="94">
        <v>3606314.27</v>
      </c>
      <c r="D9" s="95">
        <v>10525</v>
      </c>
      <c r="E9" s="94">
        <v>342.64268598574824</v>
      </c>
      <c r="F9" s="95">
        <v>1000</v>
      </c>
      <c r="G9" s="93" t="s">
        <v>49</v>
      </c>
      <c r="H9" s="96" t="s">
        <v>50</v>
      </c>
      <c r="I9" s="19"/>
    </row>
    <row r="10" spans="1:9" ht="14.25">
      <c r="A10" s="21">
        <v>8</v>
      </c>
      <c r="B10" s="93" t="s">
        <v>81</v>
      </c>
      <c r="C10" s="94">
        <v>3366349.17</v>
      </c>
      <c r="D10" s="95">
        <v>4606</v>
      </c>
      <c r="E10" s="94">
        <v>730.8617390360399</v>
      </c>
      <c r="F10" s="95">
        <v>1000</v>
      </c>
      <c r="G10" s="93" t="s">
        <v>104</v>
      </c>
      <c r="H10" s="96" t="s">
        <v>115</v>
      </c>
      <c r="I10" s="19"/>
    </row>
    <row r="11" spans="1:9" ht="14.25">
      <c r="A11" s="21">
        <v>9</v>
      </c>
      <c r="B11" s="93" t="s">
        <v>80</v>
      </c>
      <c r="C11" s="94">
        <v>2551919.28</v>
      </c>
      <c r="D11" s="95">
        <v>3306803</v>
      </c>
      <c r="E11" s="94">
        <v>0.7717179644508608</v>
      </c>
      <c r="F11" s="95">
        <v>1</v>
      </c>
      <c r="G11" s="93" t="s">
        <v>25</v>
      </c>
      <c r="H11" s="96" t="s">
        <v>65</v>
      </c>
      <c r="I11" s="19"/>
    </row>
    <row r="12" spans="1:9" ht="14.25">
      <c r="A12" s="21">
        <v>10</v>
      </c>
      <c r="B12" s="93" t="s">
        <v>105</v>
      </c>
      <c r="C12" s="94">
        <v>2357053.69</v>
      </c>
      <c r="D12" s="95">
        <v>2602</v>
      </c>
      <c r="E12" s="94">
        <v>905.8622943889316</v>
      </c>
      <c r="F12" s="95">
        <v>1000</v>
      </c>
      <c r="G12" s="93" t="s">
        <v>61</v>
      </c>
      <c r="H12" s="96" t="s">
        <v>53</v>
      </c>
      <c r="I12" s="19"/>
    </row>
    <row r="13" spans="1:9" ht="14.25">
      <c r="A13" s="21">
        <v>11</v>
      </c>
      <c r="B13" s="93" t="s">
        <v>84</v>
      </c>
      <c r="C13" s="94">
        <v>2137670.31</v>
      </c>
      <c r="D13" s="95">
        <v>1301</v>
      </c>
      <c r="E13" s="94">
        <v>1643.0978554957726</v>
      </c>
      <c r="F13" s="95">
        <v>1000</v>
      </c>
      <c r="G13" s="93" t="s">
        <v>60</v>
      </c>
      <c r="H13" s="96" t="s">
        <v>83</v>
      </c>
      <c r="I13" s="19"/>
    </row>
    <row r="14" spans="1:9" ht="14.25">
      <c r="A14" s="21">
        <v>12</v>
      </c>
      <c r="B14" s="93" t="s">
        <v>33</v>
      </c>
      <c r="C14" s="94">
        <v>2038039.32</v>
      </c>
      <c r="D14" s="95">
        <v>48205</v>
      </c>
      <c r="E14" s="94">
        <v>42.27858769837154</v>
      </c>
      <c r="F14" s="95">
        <v>100</v>
      </c>
      <c r="G14" s="93" t="s">
        <v>58</v>
      </c>
      <c r="H14" s="96" t="s">
        <v>59</v>
      </c>
      <c r="I14" s="19"/>
    </row>
    <row r="15" spans="1:9" ht="14.25">
      <c r="A15" s="21">
        <v>13</v>
      </c>
      <c r="B15" s="93" t="s">
        <v>107</v>
      </c>
      <c r="C15" s="94">
        <v>2033913.24</v>
      </c>
      <c r="D15" s="95">
        <v>1422</v>
      </c>
      <c r="E15" s="94">
        <v>1430.3187341772152</v>
      </c>
      <c r="F15" s="95">
        <v>1000</v>
      </c>
      <c r="G15" s="93" t="s">
        <v>20</v>
      </c>
      <c r="H15" s="96" t="s">
        <v>62</v>
      </c>
      <c r="I15" s="19"/>
    </row>
    <row r="16" spans="1:9" ht="14.25">
      <c r="A16" s="21">
        <v>14</v>
      </c>
      <c r="B16" s="93" t="s">
        <v>82</v>
      </c>
      <c r="C16" s="94">
        <v>1732070.66</v>
      </c>
      <c r="D16" s="95">
        <v>747</v>
      </c>
      <c r="E16" s="94">
        <v>2318.7023560910307</v>
      </c>
      <c r="F16" s="95">
        <v>1000</v>
      </c>
      <c r="G16" s="93" t="s">
        <v>19</v>
      </c>
      <c r="H16" s="96" t="s">
        <v>83</v>
      </c>
      <c r="I16" s="19"/>
    </row>
    <row r="17" spans="1:9" ht="14.25">
      <c r="A17" s="21">
        <v>15</v>
      </c>
      <c r="B17" s="93" t="s">
        <v>158</v>
      </c>
      <c r="C17" s="94">
        <v>1611328.35</v>
      </c>
      <c r="D17" s="95">
        <v>14650</v>
      </c>
      <c r="E17" s="94">
        <v>109.98828327645052</v>
      </c>
      <c r="F17" s="95">
        <v>100</v>
      </c>
      <c r="G17" s="93" t="s">
        <v>135</v>
      </c>
      <c r="H17" s="96" t="s">
        <v>102</v>
      </c>
      <c r="I17" s="19"/>
    </row>
    <row r="18" spans="1:9" ht="14.25">
      <c r="A18" s="21">
        <v>16</v>
      </c>
      <c r="B18" s="93" t="s">
        <v>97</v>
      </c>
      <c r="C18" s="94">
        <v>1609447.05</v>
      </c>
      <c r="D18" s="95">
        <v>1897</v>
      </c>
      <c r="E18" s="94">
        <v>848.4170005271482</v>
      </c>
      <c r="F18" s="95">
        <v>1000</v>
      </c>
      <c r="G18" s="93" t="s">
        <v>98</v>
      </c>
      <c r="H18" s="96" t="s">
        <v>99</v>
      </c>
      <c r="I18" s="19"/>
    </row>
    <row r="19" spans="1:9" ht="14.25">
      <c r="A19" s="21">
        <v>17</v>
      </c>
      <c r="B19" s="93" t="s">
        <v>116</v>
      </c>
      <c r="C19" s="94">
        <v>1532883.12</v>
      </c>
      <c r="D19" s="95">
        <v>817</v>
      </c>
      <c r="E19" s="94">
        <v>1876.233929008568</v>
      </c>
      <c r="F19" s="95">
        <v>1000</v>
      </c>
      <c r="G19" s="93" t="s">
        <v>117</v>
      </c>
      <c r="H19" s="96" t="s">
        <v>118</v>
      </c>
      <c r="I19" s="19"/>
    </row>
    <row r="20" spans="1:9" ht="14.25">
      <c r="A20" s="21">
        <v>18</v>
      </c>
      <c r="B20" s="93" t="s">
        <v>165</v>
      </c>
      <c r="C20" s="94">
        <v>1342288.09</v>
      </c>
      <c r="D20" s="95">
        <v>1114</v>
      </c>
      <c r="E20" s="94">
        <v>1204.9264721723519</v>
      </c>
      <c r="F20" s="95">
        <v>1000</v>
      </c>
      <c r="G20" s="93" t="s">
        <v>25</v>
      </c>
      <c r="H20" s="96" t="s">
        <v>65</v>
      </c>
      <c r="I20" s="19"/>
    </row>
    <row r="21" spans="1:9" ht="14.25">
      <c r="A21" s="21">
        <v>19</v>
      </c>
      <c r="B21" s="93" t="s">
        <v>108</v>
      </c>
      <c r="C21" s="94">
        <v>1311372.54</v>
      </c>
      <c r="D21" s="95">
        <v>1197</v>
      </c>
      <c r="E21" s="94">
        <v>1095.5493233082707</v>
      </c>
      <c r="F21" s="95">
        <v>1000</v>
      </c>
      <c r="G21" s="93" t="s">
        <v>20</v>
      </c>
      <c r="H21" s="96" t="s">
        <v>62</v>
      </c>
      <c r="I21" s="19"/>
    </row>
    <row r="22" spans="1:9" ht="14.25">
      <c r="A22" s="21">
        <v>20</v>
      </c>
      <c r="B22" s="93" t="s">
        <v>22</v>
      </c>
      <c r="C22" s="94">
        <v>1296168.79</v>
      </c>
      <c r="D22" s="95">
        <v>27734</v>
      </c>
      <c r="E22" s="94">
        <v>46.73573195355881</v>
      </c>
      <c r="F22" s="95">
        <v>100</v>
      </c>
      <c r="G22" s="93" t="s">
        <v>49</v>
      </c>
      <c r="H22" s="96" t="s">
        <v>50</v>
      </c>
      <c r="I22" s="19"/>
    </row>
    <row r="23" spans="1:9" ht="14.25">
      <c r="A23" s="21">
        <v>21</v>
      </c>
      <c r="B23" s="93" t="s">
        <v>141</v>
      </c>
      <c r="C23" s="94">
        <v>1157376.36</v>
      </c>
      <c r="D23" s="95">
        <v>125</v>
      </c>
      <c r="E23" s="94">
        <v>9259.010880000002</v>
      </c>
      <c r="F23" s="95">
        <v>10000</v>
      </c>
      <c r="G23" s="93" t="s">
        <v>139</v>
      </c>
      <c r="H23" s="96" t="s">
        <v>140</v>
      </c>
      <c r="I23" s="19"/>
    </row>
    <row r="24" spans="1:9" ht="14.25">
      <c r="A24" s="21">
        <v>22</v>
      </c>
      <c r="B24" s="93" t="s">
        <v>18</v>
      </c>
      <c r="C24" s="94">
        <v>1031826.38</v>
      </c>
      <c r="D24" s="95">
        <v>2540</v>
      </c>
      <c r="E24" s="94">
        <v>406.23085826771654</v>
      </c>
      <c r="F24" s="95">
        <v>1000</v>
      </c>
      <c r="G24" s="93" t="s">
        <v>49</v>
      </c>
      <c r="H24" s="96" t="s">
        <v>50</v>
      </c>
      <c r="I24" s="19"/>
    </row>
    <row r="25" spans="1:9" ht="14.25">
      <c r="A25" s="21">
        <v>23</v>
      </c>
      <c r="B25" s="93" t="s">
        <v>26</v>
      </c>
      <c r="C25" s="94">
        <v>1031497.74</v>
      </c>
      <c r="D25" s="95">
        <v>983</v>
      </c>
      <c r="E25" s="94">
        <v>1049.336459816887</v>
      </c>
      <c r="F25" s="95">
        <v>1000</v>
      </c>
      <c r="G25" s="93" t="s">
        <v>27</v>
      </c>
      <c r="H25" s="96" t="s">
        <v>45</v>
      </c>
      <c r="I25" s="19"/>
    </row>
    <row r="26" spans="1:9" ht="14.25">
      <c r="A26" s="21">
        <v>24</v>
      </c>
      <c r="B26" s="93" t="s">
        <v>106</v>
      </c>
      <c r="C26" s="94">
        <v>1026045.09</v>
      </c>
      <c r="D26" s="95">
        <v>1474</v>
      </c>
      <c r="E26" s="94">
        <v>696.0957191316146</v>
      </c>
      <c r="F26" s="95">
        <v>1000</v>
      </c>
      <c r="G26" s="93" t="s">
        <v>20</v>
      </c>
      <c r="H26" s="96" t="s">
        <v>62</v>
      </c>
      <c r="I26" s="19"/>
    </row>
    <row r="27" spans="1:9" ht="14.25">
      <c r="A27" s="21">
        <v>25</v>
      </c>
      <c r="B27" s="93" t="s">
        <v>85</v>
      </c>
      <c r="C27" s="94">
        <v>957707.78</v>
      </c>
      <c r="D27" s="95">
        <v>536</v>
      </c>
      <c r="E27" s="94">
        <v>1786.7682462686569</v>
      </c>
      <c r="F27" s="95">
        <v>1000</v>
      </c>
      <c r="G27" s="93" t="s">
        <v>60</v>
      </c>
      <c r="H27" s="96" t="s">
        <v>83</v>
      </c>
      <c r="I27" s="19"/>
    </row>
    <row r="28" spans="1:9" ht="14.25">
      <c r="A28" s="21">
        <v>26</v>
      </c>
      <c r="B28" s="93" t="s">
        <v>109</v>
      </c>
      <c r="C28" s="94">
        <v>871866.83</v>
      </c>
      <c r="D28" s="95">
        <v>588</v>
      </c>
      <c r="E28" s="94">
        <v>1482.7667176870748</v>
      </c>
      <c r="F28" s="95">
        <v>1000</v>
      </c>
      <c r="G28" s="93" t="s">
        <v>20</v>
      </c>
      <c r="H28" s="96" t="s">
        <v>62</v>
      </c>
      <c r="I28" s="19"/>
    </row>
    <row r="29" spans="1:9" ht="14.25">
      <c r="A29" s="21">
        <v>27</v>
      </c>
      <c r="B29" s="93" t="s">
        <v>31</v>
      </c>
      <c r="C29" s="94">
        <v>686023.63</v>
      </c>
      <c r="D29" s="95">
        <v>9791</v>
      </c>
      <c r="E29" s="94">
        <v>70.06675824737003</v>
      </c>
      <c r="F29" s="95">
        <v>100</v>
      </c>
      <c r="G29" s="93" t="s">
        <v>63</v>
      </c>
      <c r="H29" s="96" t="s">
        <v>142</v>
      </c>
      <c r="I29" s="19"/>
    </row>
    <row r="30" spans="1:9" ht="14.25">
      <c r="A30" s="21">
        <v>28</v>
      </c>
      <c r="B30" s="93" t="s">
        <v>28</v>
      </c>
      <c r="C30" s="94">
        <v>674810.4</v>
      </c>
      <c r="D30" s="95">
        <v>1141</v>
      </c>
      <c r="E30" s="94">
        <v>591.4201577563541</v>
      </c>
      <c r="F30" s="95">
        <v>1000</v>
      </c>
      <c r="G30" s="93" t="s">
        <v>29</v>
      </c>
      <c r="H30" s="96" t="s">
        <v>64</v>
      </c>
      <c r="I30" s="19"/>
    </row>
    <row r="31" spans="1:9" ht="14.25">
      <c r="A31" s="21">
        <v>29</v>
      </c>
      <c r="B31" s="93" t="s">
        <v>114</v>
      </c>
      <c r="C31" s="94">
        <v>536903.04</v>
      </c>
      <c r="D31" s="95">
        <v>15184</v>
      </c>
      <c r="E31" s="94">
        <v>35.35978925184405</v>
      </c>
      <c r="F31" s="95">
        <v>100</v>
      </c>
      <c r="G31" s="93" t="s">
        <v>49</v>
      </c>
      <c r="H31" s="96" t="s">
        <v>50</v>
      </c>
      <c r="I31" s="19"/>
    </row>
    <row r="32" spans="1:9" s="23" customFormat="1" ht="14.25">
      <c r="A32" s="21">
        <v>30</v>
      </c>
      <c r="B32" s="93" t="s">
        <v>86</v>
      </c>
      <c r="C32" s="94">
        <v>188070.38</v>
      </c>
      <c r="D32" s="95">
        <v>4694</v>
      </c>
      <c r="E32" s="94">
        <v>40.066122709842354</v>
      </c>
      <c r="F32" s="95">
        <v>100</v>
      </c>
      <c r="G32" s="93" t="s">
        <v>63</v>
      </c>
      <c r="H32" s="96" t="s">
        <v>142</v>
      </c>
      <c r="I32" s="22"/>
    </row>
    <row r="33" spans="1:8" ht="15" customHeight="1" thickBot="1">
      <c r="A33" s="189" t="s">
        <v>66</v>
      </c>
      <c r="B33" s="190"/>
      <c r="C33" s="108">
        <f>SUM(C3:C32)</f>
        <v>95023233.61999999</v>
      </c>
      <c r="D33" s="109">
        <f>SUM(D3:D32)</f>
        <v>3604696</v>
      </c>
      <c r="E33" s="62" t="s">
        <v>67</v>
      </c>
      <c r="F33" s="62" t="s">
        <v>67</v>
      </c>
      <c r="G33" s="62" t="s">
        <v>67</v>
      </c>
      <c r="H33" s="63" t="s">
        <v>67</v>
      </c>
    </row>
    <row r="34" spans="1:8" ht="15" customHeight="1" thickBot="1">
      <c r="A34" s="191" t="s">
        <v>136</v>
      </c>
      <c r="B34" s="191"/>
      <c r="C34" s="191"/>
      <c r="D34" s="191"/>
      <c r="E34" s="191"/>
      <c r="F34" s="191"/>
      <c r="G34" s="191"/>
      <c r="H34" s="191"/>
    </row>
    <row r="36" spans="2:4" ht="14.25">
      <c r="B36" s="20" t="s">
        <v>73</v>
      </c>
      <c r="C36" s="25">
        <f>C33-SUM(C3:C12)</f>
        <v>24807309.099999994</v>
      </c>
      <c r="D36" s="145">
        <f>C36/$C$33</f>
        <v>0.2610657220865054</v>
      </c>
    </row>
    <row r="37" spans="2:8" ht="14.25">
      <c r="B37" s="93" t="str">
        <f aca="true" t="shared" si="0" ref="B37:C46">B3</f>
        <v>КІНТО-Класичний</v>
      </c>
      <c r="C37" s="94">
        <f t="shared" si="0"/>
        <v>20051361.27</v>
      </c>
      <c r="D37" s="145">
        <f>C37/$C$33</f>
        <v>0.21101535388898504</v>
      </c>
      <c r="H37" s="19"/>
    </row>
    <row r="38" spans="2:8" ht="14.25">
      <c r="B38" s="93" t="str">
        <f t="shared" si="0"/>
        <v>ОТП Класичний</v>
      </c>
      <c r="C38" s="94">
        <f t="shared" si="0"/>
        <v>16722414.06</v>
      </c>
      <c r="D38" s="145">
        <f aca="true" t="shared" si="1" ref="D38:D46">C38/$C$33</f>
        <v>0.1759823721309391</v>
      </c>
      <c r="H38" s="19"/>
    </row>
    <row r="39" spans="2:8" ht="14.25">
      <c r="B39" s="93" t="str">
        <f t="shared" si="0"/>
        <v>Спарта Збалансований</v>
      </c>
      <c r="C39" s="94">
        <f t="shared" si="0"/>
        <v>9095633.81</v>
      </c>
      <c r="D39" s="145">
        <f t="shared" si="1"/>
        <v>0.09572010405764174</v>
      </c>
      <c r="H39" s="19"/>
    </row>
    <row r="40" spans="2:8" ht="14.25">
      <c r="B40" s="93" t="str">
        <f t="shared" si="0"/>
        <v>ФІДО Фонд Облігаційний</v>
      </c>
      <c r="C40" s="94">
        <f t="shared" si="0"/>
        <v>4785456.16</v>
      </c>
      <c r="D40" s="145">
        <f t="shared" si="1"/>
        <v>0.05036090625096116</v>
      </c>
      <c r="H40" s="19"/>
    </row>
    <row r="41" spans="2:8" ht="14.25">
      <c r="B41" s="93" t="str">
        <f t="shared" si="0"/>
        <v>Дельта-Фонд збалансований</v>
      </c>
      <c r="C41" s="94">
        <f t="shared" si="0"/>
        <v>4002062.18</v>
      </c>
      <c r="D41" s="145">
        <f t="shared" si="1"/>
        <v>0.04211667007675549</v>
      </c>
      <c r="H41" s="19"/>
    </row>
    <row r="42" spans="2:8" ht="14.25">
      <c r="B42" s="93" t="str">
        <f t="shared" si="0"/>
        <v>КІНТО-Еквіті</v>
      </c>
      <c r="C42" s="94">
        <f t="shared" si="0"/>
        <v>3677360.63</v>
      </c>
      <c r="D42" s="145">
        <f t="shared" si="1"/>
        <v>0.03869959471918043</v>
      </c>
      <c r="H42" s="19"/>
    </row>
    <row r="43" spans="2:8" ht="14.25">
      <c r="B43" s="93" t="str">
        <f t="shared" si="0"/>
        <v>Преміум-фонд Індексний</v>
      </c>
      <c r="C43" s="94">
        <f t="shared" si="0"/>
        <v>3606314.27</v>
      </c>
      <c r="D43" s="145">
        <f t="shared" si="1"/>
        <v>0.03795192115248078</v>
      </c>
      <c r="H43" s="19"/>
    </row>
    <row r="44" spans="2:8" ht="14.25">
      <c r="B44" s="93" t="str">
        <f t="shared" si="0"/>
        <v>Софіївський</v>
      </c>
      <c r="C44" s="94">
        <f t="shared" si="0"/>
        <v>3366349.17</v>
      </c>
      <c r="D44" s="145">
        <f t="shared" si="1"/>
        <v>0.03542659033749688</v>
      </c>
      <c r="H44" s="19"/>
    </row>
    <row r="45" spans="2:4" ht="14.25">
      <c r="B45" s="93" t="str">
        <f t="shared" si="0"/>
        <v>ОТП Фонд Акцій</v>
      </c>
      <c r="C45" s="94">
        <f t="shared" si="0"/>
        <v>2551919.28</v>
      </c>
      <c r="D45" s="145">
        <f t="shared" si="1"/>
        <v>0.026855740251959657</v>
      </c>
    </row>
    <row r="46" spans="2:4" ht="14.25">
      <c r="B46" s="93" t="str">
        <f t="shared" si="0"/>
        <v>Дельта-Фонд грошового ринку</v>
      </c>
      <c r="C46" s="94">
        <f t="shared" si="0"/>
        <v>2357053.69</v>
      </c>
      <c r="D46" s="145">
        <f t="shared" si="1"/>
        <v>0.024805025047094375</v>
      </c>
    </row>
  </sheetData>
  <mergeCells count="3">
    <mergeCell ref="A1:H1"/>
    <mergeCell ref="A33:B33"/>
    <mergeCell ref="A34:H34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7" r:id="rId17" display="http://upicapital.com/"/>
    <hyperlink ref="H29" r:id="rId18" display="http://www.task.ua/"/>
    <hyperlink ref="H30" r:id="rId19" display="http://www.am.troika.ua/"/>
    <hyperlink ref="H31" r:id="rId20" display="http://univer.ua/"/>
    <hyperlink ref="H23" r:id="rId21" display="http://ukrsibfunds.com"/>
    <hyperlink ref="H22" r:id="rId22" display="http://am.concorde.ua/"/>
    <hyperlink ref="H12" r:id="rId23" display="http://www.vseswit.com.ua/"/>
    <hyperlink ref="H32" r:id="rId24" display="http://univer.ua/"/>
    <hyperlink ref="H20" r:id="rId25" display="http://pioglobal.ua/"/>
    <hyperlink ref="H18" r:id="rId26" display="http://www.seb.ua/"/>
    <hyperlink ref="H33" r:id="rId27" display="http://art-capital.com.ua/"/>
    <hyperlink ref="H19" r:id="rId28" display="http://www.dragon-am.com/"/>
  </hyperlinks>
  <printOptions/>
  <pageMargins left="0.75" right="0.75" top="1" bottom="1" header="0.5" footer="0.5"/>
  <pageSetup horizontalDpi="600" verticalDpi="600" orientation="portrait" paperSize="9" scale="29" r:id="rId30"/>
  <drawing r:id="rId2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6"/>
  <sheetViews>
    <sheetView zoomScale="75" zoomScaleNormal="75" workbookViewId="0" topLeftCell="A1">
      <selection activeCell="E4" activeCellId="1" sqref="B4:B33 E4:E33"/>
    </sheetView>
  </sheetViews>
  <sheetFormatPr defaultColWidth="9.00390625" defaultRowHeight="12.75" outlineLevelRow="1"/>
  <cols>
    <col min="1" max="1" width="4.25390625" style="34" customWidth="1"/>
    <col min="2" max="2" width="61.75390625" style="34" bestFit="1" customWidth="1"/>
    <col min="3" max="4" width="14.75390625" style="35" customWidth="1"/>
    <col min="5" max="8" width="12.75390625" style="36" customWidth="1"/>
    <col min="9" max="9" width="16.125" style="34" bestFit="1" customWidth="1"/>
    <col min="10" max="10" width="18.625" style="34" customWidth="1"/>
    <col min="11" max="11" width="20.75390625" style="34" customWidth="1"/>
    <col min="12" max="16384" width="9.125" style="34" customWidth="1"/>
  </cols>
  <sheetData>
    <row r="1" spans="1:10" s="14" customFormat="1" ht="16.5" thickBot="1">
      <c r="A1" s="193" t="s">
        <v>127</v>
      </c>
      <c r="B1" s="193"/>
      <c r="C1" s="193"/>
      <c r="D1" s="193"/>
      <c r="E1" s="193"/>
      <c r="F1" s="193"/>
      <c r="G1" s="193"/>
      <c r="H1" s="193"/>
      <c r="I1" s="193"/>
      <c r="J1" s="111"/>
    </row>
    <row r="2" spans="1:11" s="20" customFormat="1" ht="15.75" customHeight="1" thickBot="1">
      <c r="A2" s="194" t="s">
        <v>54</v>
      </c>
      <c r="B2" s="112"/>
      <c r="C2" s="113"/>
      <c r="D2" s="114"/>
      <c r="E2" s="196" t="s">
        <v>93</v>
      </c>
      <c r="F2" s="196"/>
      <c r="G2" s="196"/>
      <c r="H2" s="196"/>
      <c r="I2" s="196"/>
      <c r="J2" s="196"/>
      <c r="K2" s="196"/>
    </row>
    <row r="3" spans="1:11" s="24" customFormat="1" ht="60.75" thickBot="1">
      <c r="A3" s="195"/>
      <c r="B3" s="115" t="s">
        <v>34</v>
      </c>
      <c r="C3" s="28" t="s">
        <v>13</v>
      </c>
      <c r="D3" s="28" t="s">
        <v>14</v>
      </c>
      <c r="E3" s="17" t="s">
        <v>128</v>
      </c>
      <c r="F3" s="17" t="s">
        <v>143</v>
      </c>
      <c r="G3" s="17" t="s">
        <v>150</v>
      </c>
      <c r="H3" s="17" t="s">
        <v>122</v>
      </c>
      <c r="I3" s="17" t="s">
        <v>151</v>
      </c>
      <c r="J3" s="17" t="s">
        <v>68</v>
      </c>
      <c r="K3" s="18" t="s">
        <v>129</v>
      </c>
    </row>
    <row r="4" spans="1:11" s="20" customFormat="1" ht="14.25" collapsed="1">
      <c r="A4" s="21">
        <v>1</v>
      </c>
      <c r="B4" s="167" t="s">
        <v>101</v>
      </c>
      <c r="C4" s="168">
        <v>38118</v>
      </c>
      <c r="D4" s="168">
        <v>38182</v>
      </c>
      <c r="E4" s="169">
        <v>0.03037365924301505</v>
      </c>
      <c r="F4" s="169">
        <v>0.026220425536636505</v>
      </c>
      <c r="G4" s="169">
        <v>0.10476022451986733</v>
      </c>
      <c r="H4" s="169">
        <v>0.00168101742169946</v>
      </c>
      <c r="I4" s="169">
        <v>-0.05481498141358454</v>
      </c>
      <c r="J4" s="170">
        <v>2.666031862145076</v>
      </c>
      <c r="K4" s="135">
        <v>0.14437894676145646</v>
      </c>
    </row>
    <row r="5" spans="1:11" s="20" customFormat="1" ht="14.25" collapsed="1">
      <c r="A5" s="21">
        <v>2</v>
      </c>
      <c r="B5" s="167" t="s">
        <v>18</v>
      </c>
      <c r="C5" s="168">
        <v>38492</v>
      </c>
      <c r="D5" s="168">
        <v>38629</v>
      </c>
      <c r="E5" s="169">
        <v>0.18150307534553023</v>
      </c>
      <c r="F5" s="169">
        <v>0.22588102658348608</v>
      </c>
      <c r="G5" s="169">
        <v>0.2025086187282341</v>
      </c>
      <c r="H5" s="169">
        <v>0.0983355151992018</v>
      </c>
      <c r="I5" s="169">
        <v>-0.40508304230414305</v>
      </c>
      <c r="J5" s="170">
        <v>-0.5937691417322902</v>
      </c>
      <c r="K5" s="136">
        <v>-0.10159766090077726</v>
      </c>
    </row>
    <row r="6" spans="1:11" s="20" customFormat="1" ht="14.25" collapsed="1">
      <c r="A6" s="21">
        <v>3</v>
      </c>
      <c r="B6" s="167" t="s">
        <v>82</v>
      </c>
      <c r="C6" s="168">
        <v>38828</v>
      </c>
      <c r="D6" s="168">
        <v>39028</v>
      </c>
      <c r="E6" s="169">
        <v>0.010476598856322905</v>
      </c>
      <c r="F6" s="169">
        <v>0.032347470459940686</v>
      </c>
      <c r="G6" s="169">
        <v>0.06436111773387299</v>
      </c>
      <c r="H6" s="169">
        <v>0.15073541326222384</v>
      </c>
      <c r="I6" s="169">
        <v>0.26069752993835316</v>
      </c>
      <c r="J6" s="170">
        <v>1.318702356091006</v>
      </c>
      <c r="K6" s="136">
        <v>0.12183890392819108</v>
      </c>
    </row>
    <row r="7" spans="1:11" s="20" customFormat="1" ht="14.25" collapsed="1">
      <c r="A7" s="21">
        <v>4</v>
      </c>
      <c r="B7" s="167" t="s">
        <v>109</v>
      </c>
      <c r="C7" s="168">
        <v>38919</v>
      </c>
      <c r="D7" s="168">
        <v>39092</v>
      </c>
      <c r="E7" s="169">
        <v>0.1564027585055059</v>
      </c>
      <c r="F7" s="169">
        <v>0.1490547764837662</v>
      </c>
      <c r="G7" s="169">
        <v>0.19313588321942832</v>
      </c>
      <c r="H7" s="169">
        <v>0.12863951226045534</v>
      </c>
      <c r="I7" s="169">
        <v>-0.047774582843504</v>
      </c>
      <c r="J7" s="170">
        <v>0.4827667176870747</v>
      </c>
      <c r="K7" s="136">
        <v>0.05672187901823289</v>
      </c>
    </row>
    <row r="8" spans="1:11" s="20" customFormat="1" ht="14.25" collapsed="1">
      <c r="A8" s="21">
        <v>5</v>
      </c>
      <c r="B8" s="167" t="s">
        <v>106</v>
      </c>
      <c r="C8" s="168">
        <v>38919</v>
      </c>
      <c r="D8" s="168">
        <v>39092</v>
      </c>
      <c r="E8" s="169">
        <v>0.22542395102875634</v>
      </c>
      <c r="F8" s="169">
        <v>0.221097906280614</v>
      </c>
      <c r="G8" s="169">
        <v>0.2884954089325631</v>
      </c>
      <c r="H8" s="169">
        <v>0.13430654968350075</v>
      </c>
      <c r="I8" s="169">
        <v>-0.3510341568189207</v>
      </c>
      <c r="J8" s="170">
        <v>-0.3039042808683876</v>
      </c>
      <c r="K8" s="136">
        <v>-0.04947401214421565</v>
      </c>
    </row>
    <row r="9" spans="1:11" s="20" customFormat="1" ht="14.25" collapsed="1">
      <c r="A9" s="21">
        <v>6</v>
      </c>
      <c r="B9" s="167" t="s">
        <v>164</v>
      </c>
      <c r="C9" s="168">
        <v>39066</v>
      </c>
      <c r="D9" s="168">
        <v>39258</v>
      </c>
      <c r="E9" s="169">
        <v>0.01036181933983582</v>
      </c>
      <c r="F9" s="169">
        <v>0.03250505581793761</v>
      </c>
      <c r="G9" s="169">
        <v>0.06522443254994226</v>
      </c>
      <c r="H9" s="169">
        <v>0.1216874685002336</v>
      </c>
      <c r="I9" s="169">
        <v>0.2823212576108274</v>
      </c>
      <c r="J9" s="170">
        <v>1.2257935627906646</v>
      </c>
      <c r="K9" s="136">
        <v>0.12714637974544285</v>
      </c>
    </row>
    <row r="10" spans="1:11" s="20" customFormat="1" ht="14.25" collapsed="1">
      <c r="A10" s="21">
        <v>7</v>
      </c>
      <c r="B10" s="167" t="s">
        <v>105</v>
      </c>
      <c r="C10" s="168">
        <v>39252</v>
      </c>
      <c r="D10" s="168">
        <v>39420</v>
      </c>
      <c r="E10" s="169">
        <v>0.029819777517508195</v>
      </c>
      <c r="F10" s="169">
        <v>0.012649191094103784</v>
      </c>
      <c r="G10" s="169">
        <v>0.009878278334803259</v>
      </c>
      <c r="H10" s="169">
        <v>0.039867354771120134</v>
      </c>
      <c r="I10" s="169">
        <v>0.004741450696003735</v>
      </c>
      <c r="J10" s="170">
        <v>-0.09413770561106771</v>
      </c>
      <c r="K10" s="136">
        <v>-0.015716629290440598</v>
      </c>
    </row>
    <row r="11" spans="1:11" s="20" customFormat="1" ht="14.25" collapsed="1">
      <c r="A11" s="21">
        <v>8</v>
      </c>
      <c r="B11" s="167" t="s">
        <v>21</v>
      </c>
      <c r="C11" s="168">
        <v>39252</v>
      </c>
      <c r="D11" s="168">
        <v>39420</v>
      </c>
      <c r="E11" s="169">
        <v>0.046313872453022764</v>
      </c>
      <c r="F11" s="169">
        <v>0.047336968843719074</v>
      </c>
      <c r="G11" s="169">
        <v>0.038335628886246864</v>
      </c>
      <c r="H11" s="169">
        <v>0.05977048718202882</v>
      </c>
      <c r="I11" s="169">
        <v>0.051841213062555846</v>
      </c>
      <c r="J11" s="170">
        <v>0.062400366339262936</v>
      </c>
      <c r="K11" s="136">
        <v>0.00974593785405009</v>
      </c>
    </row>
    <row r="12" spans="1:11" s="20" customFormat="1" ht="14.25" collapsed="1">
      <c r="A12" s="21">
        <v>9</v>
      </c>
      <c r="B12" s="167" t="s">
        <v>114</v>
      </c>
      <c r="C12" s="168">
        <v>39269</v>
      </c>
      <c r="D12" s="168">
        <v>39443</v>
      </c>
      <c r="E12" s="169">
        <v>0.07127674127455297</v>
      </c>
      <c r="F12" s="169">
        <v>0.07051990940016095</v>
      </c>
      <c r="G12" s="169">
        <v>0.06725370978733669</v>
      </c>
      <c r="H12" s="169">
        <v>0.02750879170758247</v>
      </c>
      <c r="I12" s="169">
        <v>-0.13793052765386782</v>
      </c>
      <c r="J12" s="170">
        <v>-0.6464021074815549</v>
      </c>
      <c r="K12" s="136">
        <v>-0.15487561363525726</v>
      </c>
    </row>
    <row r="13" spans="1:11" s="20" customFormat="1" ht="14.25" collapsed="1">
      <c r="A13" s="21">
        <v>10</v>
      </c>
      <c r="B13" s="167" t="s">
        <v>22</v>
      </c>
      <c r="C13" s="168">
        <v>39269</v>
      </c>
      <c r="D13" s="168">
        <v>39471</v>
      </c>
      <c r="E13" s="169">
        <v>0.008455361721250165</v>
      </c>
      <c r="F13" s="169">
        <v>-0.0003345415168526378</v>
      </c>
      <c r="G13" s="169">
        <v>-0.008174886436687845</v>
      </c>
      <c r="H13" s="169">
        <v>-0.009087809439731198</v>
      </c>
      <c r="I13" s="169">
        <v>-0.06695335085857101</v>
      </c>
      <c r="J13" s="170">
        <v>-0.5326426804644139</v>
      </c>
      <c r="K13" s="136">
        <v>-0.11721231657310505</v>
      </c>
    </row>
    <row r="14" spans="1:11" s="20" customFormat="1" ht="14.25" collapsed="1">
      <c r="A14" s="21">
        <v>11</v>
      </c>
      <c r="B14" s="167" t="s">
        <v>23</v>
      </c>
      <c r="C14" s="168">
        <v>39378</v>
      </c>
      <c r="D14" s="168">
        <v>39478</v>
      </c>
      <c r="E14" s="169">
        <v>0.024406794325589676</v>
      </c>
      <c r="F14" s="169">
        <v>0.049868739260088724</v>
      </c>
      <c r="G14" s="169">
        <v>0.01936686164778534</v>
      </c>
      <c r="H14" s="169">
        <v>-0.06217314603938906</v>
      </c>
      <c r="I14" s="169">
        <v>-0.28785387410650687</v>
      </c>
      <c r="J14" s="170">
        <v>-0.6573573140142468</v>
      </c>
      <c r="K14" s="136">
        <v>-0.1614649276740967</v>
      </c>
    </row>
    <row r="15" spans="1:11" s="20" customFormat="1" ht="14.25" collapsed="1">
      <c r="A15" s="21">
        <v>12</v>
      </c>
      <c r="B15" s="167" t="s">
        <v>24</v>
      </c>
      <c r="C15" s="168">
        <v>39413</v>
      </c>
      <c r="D15" s="168">
        <v>39589</v>
      </c>
      <c r="E15" s="169">
        <v>0.009421196127544551</v>
      </c>
      <c r="F15" s="169">
        <v>0.04462180847883168</v>
      </c>
      <c r="G15" s="169">
        <v>0.0779112157410653</v>
      </c>
      <c r="H15" s="169">
        <v>0.17665719152581927</v>
      </c>
      <c r="I15" s="169">
        <v>0.33349349650332005</v>
      </c>
      <c r="J15" s="170">
        <v>0.7241379585523735</v>
      </c>
      <c r="K15" s="136">
        <v>0.09886160474939332</v>
      </c>
    </row>
    <row r="16" spans="1:11" s="20" customFormat="1" ht="14.25" collapsed="1">
      <c r="A16" s="21">
        <v>13</v>
      </c>
      <c r="B16" s="167" t="s">
        <v>26</v>
      </c>
      <c r="C16" s="168">
        <v>39429</v>
      </c>
      <c r="D16" s="168">
        <v>39618</v>
      </c>
      <c r="E16" s="169">
        <v>0.07723644540643582</v>
      </c>
      <c r="F16" s="169">
        <v>0.09448198218753268</v>
      </c>
      <c r="G16" s="169">
        <v>0.09573114321179244</v>
      </c>
      <c r="H16" s="169">
        <v>0.04163829144629405</v>
      </c>
      <c r="I16" s="169">
        <v>-0.014583289291220547</v>
      </c>
      <c r="J16" s="170">
        <v>0.04933645981689705</v>
      </c>
      <c r="K16" s="136">
        <v>0.008486615502590222</v>
      </c>
    </row>
    <row r="17" spans="1:11" s="20" customFormat="1" ht="14.25" collapsed="1">
      <c r="A17" s="21">
        <v>14</v>
      </c>
      <c r="B17" s="167" t="s">
        <v>28</v>
      </c>
      <c r="C17" s="168">
        <v>39429</v>
      </c>
      <c r="D17" s="168">
        <v>39651</v>
      </c>
      <c r="E17" s="169">
        <v>0.12374608406004195</v>
      </c>
      <c r="F17" s="169">
        <v>0.06392298590208756</v>
      </c>
      <c r="G17" s="169">
        <v>0.09055854351164139</v>
      </c>
      <c r="H17" s="169">
        <v>0.0303879882915421</v>
      </c>
      <c r="I17" s="169">
        <v>-0.11513114981433603</v>
      </c>
      <c r="J17" s="170">
        <v>-0.40857984224364563</v>
      </c>
      <c r="K17" s="136">
        <v>-0.089401645519251</v>
      </c>
    </row>
    <row r="18" spans="1:11" s="20" customFormat="1" ht="14.25" collapsed="1">
      <c r="A18" s="21">
        <v>15</v>
      </c>
      <c r="B18" s="167" t="s">
        <v>85</v>
      </c>
      <c r="C18" s="168">
        <v>39527</v>
      </c>
      <c r="D18" s="168">
        <v>39715</v>
      </c>
      <c r="E18" s="169">
        <v>0.009943747106992529</v>
      </c>
      <c r="F18" s="169">
        <v>0.04122433157434191</v>
      </c>
      <c r="G18" s="169">
        <v>0.07477420722662909</v>
      </c>
      <c r="H18" s="169">
        <v>0.15614100613491266</v>
      </c>
      <c r="I18" s="169">
        <v>0.2794583376653921</v>
      </c>
      <c r="J18" s="170">
        <v>0.7867682462686374</v>
      </c>
      <c r="K18" s="136">
        <v>0.1127480046936451</v>
      </c>
    </row>
    <row r="19" spans="1:11" s="20" customFormat="1" ht="14.25" collapsed="1">
      <c r="A19" s="21">
        <v>16</v>
      </c>
      <c r="B19" s="167" t="s">
        <v>138</v>
      </c>
      <c r="C19" s="168">
        <v>39630</v>
      </c>
      <c r="D19" s="168">
        <v>39717</v>
      </c>
      <c r="E19" s="169">
        <v>0</v>
      </c>
      <c r="F19" s="169">
        <v>0</v>
      </c>
      <c r="G19" s="169">
        <v>3.695193200980995E-06</v>
      </c>
      <c r="H19" s="169">
        <v>-0.002584251874049537</v>
      </c>
      <c r="I19" s="169" t="s">
        <v>30</v>
      </c>
      <c r="J19" s="170">
        <v>0.3254111198542855</v>
      </c>
      <c r="K19" s="136">
        <v>0.05327832279689759</v>
      </c>
    </row>
    <row r="20" spans="1:11" s="20" customFormat="1" ht="14.25" collapsed="1">
      <c r="A20" s="21">
        <v>17</v>
      </c>
      <c r="B20" s="167" t="s">
        <v>31</v>
      </c>
      <c r="C20" s="168">
        <v>39560</v>
      </c>
      <c r="D20" s="168">
        <v>39770</v>
      </c>
      <c r="E20" s="169">
        <v>0.16651888152373684</v>
      </c>
      <c r="F20" s="169">
        <v>0.17154705150399496</v>
      </c>
      <c r="G20" s="169">
        <v>0.1812612325249332</v>
      </c>
      <c r="H20" s="169">
        <v>0.04818274710300474</v>
      </c>
      <c r="I20" s="169">
        <v>-0.15689936434831642</v>
      </c>
      <c r="J20" s="170">
        <v>-0.29933241752630846</v>
      </c>
      <c r="K20" s="136">
        <v>-0.06512605861628029</v>
      </c>
    </row>
    <row r="21" spans="1:11" s="20" customFormat="1" ht="14.25">
      <c r="A21" s="21">
        <v>18</v>
      </c>
      <c r="B21" s="167" t="s">
        <v>103</v>
      </c>
      <c r="C21" s="168">
        <v>39884</v>
      </c>
      <c r="D21" s="168">
        <v>40001</v>
      </c>
      <c r="E21" s="169">
        <v>0.09132666783600163</v>
      </c>
      <c r="F21" s="169">
        <v>0.0988725343902972</v>
      </c>
      <c r="G21" s="169">
        <v>0.10812464581726289</v>
      </c>
      <c r="H21" s="169">
        <v>-0.018028878496607947</v>
      </c>
      <c r="I21" s="169">
        <v>-0.1774734684420406</v>
      </c>
      <c r="J21" s="170">
        <v>-0.276679655782871</v>
      </c>
      <c r="K21" s="136">
        <v>-0.06729548992994272</v>
      </c>
    </row>
    <row r="22" spans="1:11" s="20" customFormat="1" ht="14.25">
      <c r="A22" s="21">
        <v>19</v>
      </c>
      <c r="B22" s="167" t="s">
        <v>33</v>
      </c>
      <c r="C22" s="168">
        <v>40031</v>
      </c>
      <c r="D22" s="168">
        <v>40129</v>
      </c>
      <c r="E22" s="169">
        <v>0.17260009748586058</v>
      </c>
      <c r="F22" s="169">
        <v>0.18051973842157</v>
      </c>
      <c r="G22" s="169">
        <v>0.17591067898523627</v>
      </c>
      <c r="H22" s="169">
        <v>0.04630569700054288</v>
      </c>
      <c r="I22" s="169">
        <v>-0.2975461228695966</v>
      </c>
      <c r="J22" s="170">
        <v>-0.5772141230162864</v>
      </c>
      <c r="K22" s="136">
        <v>-0.1814908021205941</v>
      </c>
    </row>
    <row r="23" spans="1:11" s="20" customFormat="1" ht="14.25">
      <c r="A23" s="21">
        <v>20</v>
      </c>
      <c r="B23" s="167" t="s">
        <v>80</v>
      </c>
      <c r="C23" s="168">
        <v>40253</v>
      </c>
      <c r="D23" s="168">
        <v>40366</v>
      </c>
      <c r="E23" s="169">
        <v>0.2510136100773295</v>
      </c>
      <c r="F23" s="169">
        <v>0.25450646953112344</v>
      </c>
      <c r="G23" s="169">
        <v>0.2864559052916227</v>
      </c>
      <c r="H23" s="169">
        <v>0.22277323433454255</v>
      </c>
      <c r="I23" s="169">
        <v>0.08144536051355766</v>
      </c>
      <c r="J23" s="170">
        <v>-0.22828203554912707</v>
      </c>
      <c r="K23" s="136">
        <v>-0.06854697927472486</v>
      </c>
    </row>
    <row r="24" spans="1:11" s="20" customFormat="1" ht="14.25" collapsed="1">
      <c r="A24" s="21">
        <v>21</v>
      </c>
      <c r="B24" s="167" t="s">
        <v>81</v>
      </c>
      <c r="C24" s="168">
        <v>40114</v>
      </c>
      <c r="D24" s="168">
        <v>40401</v>
      </c>
      <c r="E24" s="169">
        <v>0.25867456695299706</v>
      </c>
      <c r="F24" s="169">
        <v>0.27762917949627797</v>
      </c>
      <c r="G24" s="169">
        <v>0.3306879030563745</v>
      </c>
      <c r="H24" s="169">
        <v>0.09025562673221077</v>
      </c>
      <c r="I24" s="169">
        <v>-0.005338542387141598</v>
      </c>
      <c r="J24" s="170">
        <v>-0.2691382609639572</v>
      </c>
      <c r="K24" s="136">
        <v>-0.08445289809801171</v>
      </c>
    </row>
    <row r="25" spans="1:11" s="20" customFormat="1" ht="14.25" collapsed="1">
      <c r="A25" s="21">
        <v>22</v>
      </c>
      <c r="B25" s="167" t="s">
        <v>84</v>
      </c>
      <c r="C25" s="168">
        <v>40226</v>
      </c>
      <c r="D25" s="168">
        <v>40430</v>
      </c>
      <c r="E25" s="169">
        <v>0.010016305018358818</v>
      </c>
      <c r="F25" s="169">
        <v>0.03800260585634185</v>
      </c>
      <c r="G25" s="169">
        <v>0.0700973289245741</v>
      </c>
      <c r="H25" s="169">
        <v>0.1666885088244745</v>
      </c>
      <c r="I25" s="169">
        <v>0.35873879912815276</v>
      </c>
      <c r="J25" s="170">
        <v>0.6430978554957658</v>
      </c>
      <c r="K25" s="136">
        <v>0.1536651469818009</v>
      </c>
    </row>
    <row r="26" spans="1:11" s="20" customFormat="1" ht="14.25" collapsed="1">
      <c r="A26" s="21">
        <v>23</v>
      </c>
      <c r="B26" s="167" t="s">
        <v>86</v>
      </c>
      <c r="C26" s="168">
        <v>40268</v>
      </c>
      <c r="D26" s="168">
        <v>40430</v>
      </c>
      <c r="E26" s="169">
        <v>0.20980397895859504</v>
      </c>
      <c r="F26" s="169">
        <v>0.20477281819588056</v>
      </c>
      <c r="G26" s="169">
        <v>0.25302816179004695</v>
      </c>
      <c r="H26" s="169">
        <v>0.022895430098155867</v>
      </c>
      <c r="I26" s="169">
        <v>-0.3425118697427233</v>
      </c>
      <c r="J26" s="170">
        <v>-0.5993387729015746</v>
      </c>
      <c r="K26" s="136">
        <v>-0.23147586924900698</v>
      </c>
    </row>
    <row r="27" spans="1:11" s="20" customFormat="1" ht="14.25" collapsed="1">
      <c r="A27" s="21">
        <v>24</v>
      </c>
      <c r="B27" s="167" t="s">
        <v>108</v>
      </c>
      <c r="C27" s="168">
        <v>40427</v>
      </c>
      <c r="D27" s="168">
        <v>40543</v>
      </c>
      <c r="E27" s="169">
        <v>0.08299843901756665</v>
      </c>
      <c r="F27" s="169">
        <v>0.0978534581576036</v>
      </c>
      <c r="G27" s="169">
        <v>0.11161253302325203</v>
      </c>
      <c r="H27" s="169">
        <v>0.10595350001510706</v>
      </c>
      <c r="I27" s="169">
        <v>0.09336908871306449</v>
      </c>
      <c r="J27" s="170">
        <v>0.09554932330827204</v>
      </c>
      <c r="K27" s="136">
        <v>0.029258299639889573</v>
      </c>
    </row>
    <row r="28" spans="1:11" s="20" customFormat="1" ht="14.25" collapsed="1">
      <c r="A28" s="21">
        <v>25</v>
      </c>
      <c r="B28" s="167" t="s">
        <v>141</v>
      </c>
      <c r="C28" s="168">
        <v>40333</v>
      </c>
      <c r="D28" s="168">
        <v>40572</v>
      </c>
      <c r="E28" s="169">
        <v>0</v>
      </c>
      <c r="F28" s="169">
        <v>0</v>
      </c>
      <c r="G28" s="169">
        <v>0</v>
      </c>
      <c r="H28" s="169">
        <v>-0.005643393996911161</v>
      </c>
      <c r="I28" s="169" t="s">
        <v>30</v>
      </c>
      <c r="J28" s="170">
        <v>-0.0740989120000024</v>
      </c>
      <c r="K28" s="136">
        <v>-0.024647273227714317</v>
      </c>
    </row>
    <row r="29" spans="1:11" s="20" customFormat="1" ht="14.25" collapsed="1">
      <c r="A29" s="21">
        <v>26</v>
      </c>
      <c r="B29" s="167" t="s">
        <v>97</v>
      </c>
      <c r="C29" s="168">
        <v>40444</v>
      </c>
      <c r="D29" s="168">
        <v>40638</v>
      </c>
      <c r="E29" s="169">
        <v>0.1805647548049112</v>
      </c>
      <c r="F29" s="169">
        <v>0.18762028123095154</v>
      </c>
      <c r="G29" s="169">
        <v>0.10203000497271919</v>
      </c>
      <c r="H29" s="169">
        <v>0.012463090386534148</v>
      </c>
      <c r="I29" s="169">
        <v>-0.05238800000866339</v>
      </c>
      <c r="J29" s="170">
        <v>-0.15158299947285236</v>
      </c>
      <c r="K29" s="136">
        <v>-0.05503140650686433</v>
      </c>
    </row>
    <row r="30" spans="1:11" s="20" customFormat="1" ht="14.25" collapsed="1">
      <c r="A30" s="21">
        <v>27</v>
      </c>
      <c r="B30" s="167" t="s">
        <v>107</v>
      </c>
      <c r="C30" s="168">
        <v>40427</v>
      </c>
      <c r="D30" s="168">
        <v>40708</v>
      </c>
      <c r="E30" s="169">
        <v>0.0821707509075369</v>
      </c>
      <c r="F30" s="169">
        <v>0.1031729273206703</v>
      </c>
      <c r="G30" s="169">
        <v>0.11634328927181747</v>
      </c>
      <c r="H30" s="169">
        <v>0.16824597884216774</v>
      </c>
      <c r="I30" s="169">
        <v>0.33326069432789196</v>
      </c>
      <c r="J30" s="170">
        <v>0.4303187341772139</v>
      </c>
      <c r="K30" s="136">
        <v>0.14105359155036568</v>
      </c>
    </row>
    <row r="31" spans="1:11" s="20" customFormat="1" ht="14.25" collapsed="1">
      <c r="A31" s="21">
        <v>28</v>
      </c>
      <c r="B31" s="167" t="s">
        <v>116</v>
      </c>
      <c r="C31" s="168">
        <v>40716</v>
      </c>
      <c r="D31" s="168">
        <v>40897</v>
      </c>
      <c r="E31" s="169">
        <v>0.02809234438957997</v>
      </c>
      <c r="F31" s="169">
        <v>0.048033823795967656</v>
      </c>
      <c r="G31" s="169">
        <v>0.06382002855911417</v>
      </c>
      <c r="H31" s="169">
        <v>0.12349710547569237</v>
      </c>
      <c r="I31" s="169">
        <v>0.696831154977982</v>
      </c>
      <c r="J31" s="170">
        <v>0.8762339290085743</v>
      </c>
      <c r="K31" s="136">
        <v>0.33208372617358073</v>
      </c>
    </row>
    <row r="32" spans="1:11" s="20" customFormat="1" ht="14.25" collapsed="1">
      <c r="A32" s="21">
        <v>29</v>
      </c>
      <c r="B32" s="167" t="s">
        <v>158</v>
      </c>
      <c r="C32" s="168">
        <v>41026</v>
      </c>
      <c r="D32" s="168">
        <v>41242</v>
      </c>
      <c r="E32" s="169">
        <v>0.1616578631520611</v>
      </c>
      <c r="F32" s="169">
        <v>0.16609944106482866</v>
      </c>
      <c r="G32" s="169">
        <v>0.16259135455997709</v>
      </c>
      <c r="H32" s="169">
        <v>0.06790359830080805</v>
      </c>
      <c r="I32" s="169" t="s">
        <v>30</v>
      </c>
      <c r="J32" s="170">
        <v>0.09988283276450582</v>
      </c>
      <c r="K32" s="136">
        <v>0.07918344179862213</v>
      </c>
    </row>
    <row r="33" spans="1:11" s="20" customFormat="1" ht="14.25" collapsed="1">
      <c r="A33" s="21">
        <v>30</v>
      </c>
      <c r="B33" s="167" t="s">
        <v>165</v>
      </c>
      <c r="C33" s="168">
        <v>41127</v>
      </c>
      <c r="D33" s="168">
        <v>41332</v>
      </c>
      <c r="E33" s="169">
        <v>0.008808563442500361</v>
      </c>
      <c r="F33" s="169">
        <v>0.03946415712289286</v>
      </c>
      <c r="G33" s="169">
        <v>0.07271246478352178</v>
      </c>
      <c r="H33" s="169" t="s">
        <v>30</v>
      </c>
      <c r="I33" s="169" t="s">
        <v>30</v>
      </c>
      <c r="J33" s="170">
        <v>0.2049264721723476</v>
      </c>
      <c r="K33" s="136">
        <v>0.20431291084261072</v>
      </c>
    </row>
    <row r="34" spans="1:12" s="20" customFormat="1" ht="15.75" thickBot="1">
      <c r="A34" s="166"/>
      <c r="B34" s="171" t="s">
        <v>159</v>
      </c>
      <c r="C34" s="172" t="s">
        <v>67</v>
      </c>
      <c r="D34" s="172" t="s">
        <v>67</v>
      </c>
      <c r="E34" s="173">
        <f aca="true" t="shared" si="0" ref="E34:J34">AVERAGE(E4:E33)</f>
        <v>0.09064695686263134</v>
      </c>
      <c r="F34" s="173">
        <f t="shared" si="0"/>
        <v>0.09931641741582652</v>
      </c>
      <c r="G34" s="173">
        <f t="shared" si="0"/>
        <v>0.11395998714493913</v>
      </c>
      <c r="H34" s="173">
        <f t="shared" si="0"/>
        <v>0.07396564222941951</v>
      </c>
      <c r="I34" s="173">
        <f t="shared" si="0"/>
        <v>0.010110848470537103</v>
      </c>
      <c r="J34" s="173">
        <f t="shared" si="0"/>
        <v>0.14262991822811238</v>
      </c>
      <c r="K34" s="172" t="s">
        <v>67</v>
      </c>
      <c r="L34" s="174"/>
    </row>
    <row r="35" spans="1:11" s="20" customFormat="1" ht="14.25">
      <c r="A35" s="197" t="s">
        <v>130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</row>
    <row r="36" spans="1:11" s="20" customFormat="1" ht="15" thickBot="1">
      <c r="A36" s="192" t="s">
        <v>131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</row>
    <row r="37" s="20" customFormat="1" ht="14.25" collapsed="1">
      <c r="J37" s="19"/>
    </row>
    <row r="38" spans="4:10" s="20" customFormat="1" ht="14.25" hidden="1" outlineLevel="1" collapsed="1">
      <c r="D38" s="20" t="s">
        <v>144</v>
      </c>
      <c r="E38" s="118">
        <f>AVERAGE(E4:E33)</f>
        <v>0.09064695686263134</v>
      </c>
      <c r="J38" s="19"/>
    </row>
    <row r="39" spans="4:10" s="20" customFormat="1" ht="14.25" hidden="1" outlineLevel="1" collapsed="1">
      <c r="D39" s="20" t="s">
        <v>145</v>
      </c>
      <c r="E39" s="119" t="e">
        <f>AVERAGE(#REF!)</f>
        <v>#REF!</v>
      </c>
      <c r="J39" s="19"/>
    </row>
    <row r="40" spans="5:10" s="20" customFormat="1" ht="14.25" collapsed="1">
      <c r="E40" s="118"/>
      <c r="F40" s="118"/>
      <c r="J40" s="19"/>
    </row>
    <row r="41" spans="5:10" s="20" customFormat="1" ht="14.25" collapsed="1">
      <c r="E41" s="119"/>
      <c r="I41" s="119"/>
      <c r="J41" s="19"/>
    </row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 collapsed="1"/>
    <row r="48" s="20" customFormat="1" ht="14.25" collapsed="1"/>
    <row r="49" s="20" customFormat="1" ht="14.25" collapsed="1"/>
    <row r="50" s="20" customFormat="1" ht="14.25" collapsed="1"/>
    <row r="51" s="20" customFormat="1" ht="14.25" collapsed="1"/>
    <row r="52" s="20" customFormat="1" ht="14.25" collapsed="1"/>
    <row r="53" s="20" customFormat="1" ht="14.25" collapsed="1"/>
    <row r="54" s="20" customFormat="1" ht="14.25" collapsed="1"/>
    <row r="55" s="20" customFormat="1" ht="14.25"/>
    <row r="56" s="20" customFormat="1" ht="14.25"/>
    <row r="57" spans="3:8" s="31" customFormat="1" ht="14.25">
      <c r="C57" s="32"/>
      <c r="D57" s="32"/>
      <c r="E57" s="33"/>
      <c r="F57" s="33"/>
      <c r="G57" s="33"/>
      <c r="H57" s="33"/>
    </row>
    <row r="58" spans="3:8" s="31" customFormat="1" ht="14.25">
      <c r="C58" s="32"/>
      <c r="D58" s="32"/>
      <c r="E58" s="33"/>
      <c r="F58" s="33"/>
      <c r="G58" s="33"/>
      <c r="H58" s="33"/>
    </row>
    <row r="59" spans="3:8" s="31" customFormat="1" ht="14.25">
      <c r="C59" s="32"/>
      <c r="D59" s="32"/>
      <c r="E59" s="33"/>
      <c r="F59" s="33"/>
      <c r="G59" s="33"/>
      <c r="H59" s="33"/>
    </row>
    <row r="60" spans="3:8" s="31" customFormat="1" ht="14.25">
      <c r="C60" s="32"/>
      <c r="D60" s="32"/>
      <c r="E60" s="33"/>
      <c r="F60" s="33"/>
      <c r="G60" s="33"/>
      <c r="H60" s="33"/>
    </row>
    <row r="61" spans="3:8" s="31" customFormat="1" ht="14.25">
      <c r="C61" s="32"/>
      <c r="D61" s="32"/>
      <c r="E61" s="33"/>
      <c r="F61" s="33"/>
      <c r="G61" s="33"/>
      <c r="H61" s="33"/>
    </row>
    <row r="62" spans="3:8" s="31" customFormat="1" ht="14.25">
      <c r="C62" s="32"/>
      <c r="D62" s="32"/>
      <c r="E62" s="33"/>
      <c r="F62" s="33"/>
      <c r="G62" s="33"/>
      <c r="H62" s="33"/>
    </row>
    <row r="63" spans="3:8" s="31" customFormat="1" ht="14.25">
      <c r="C63" s="32"/>
      <c r="D63" s="32"/>
      <c r="E63" s="33"/>
      <c r="F63" s="33"/>
      <c r="G63" s="33"/>
      <c r="H63" s="33"/>
    </row>
    <row r="64" spans="3:8" s="31" customFormat="1" ht="14.25">
      <c r="C64" s="32"/>
      <c r="D64" s="32"/>
      <c r="E64" s="33"/>
      <c r="F64" s="33"/>
      <c r="G64" s="33"/>
      <c r="H64" s="33"/>
    </row>
    <row r="65" spans="3:8" s="31" customFormat="1" ht="14.25">
      <c r="C65" s="32"/>
      <c r="D65" s="32"/>
      <c r="E65" s="33"/>
      <c r="F65" s="33"/>
      <c r="G65" s="33"/>
      <c r="H65" s="33"/>
    </row>
    <row r="66" spans="3:8" s="31" customFormat="1" ht="14.25">
      <c r="C66" s="32"/>
      <c r="D66" s="32"/>
      <c r="E66" s="33"/>
      <c r="F66" s="33"/>
      <c r="G66" s="33"/>
      <c r="H66" s="33"/>
    </row>
    <row r="67" spans="3:8" s="31" customFormat="1" ht="14.25">
      <c r="C67" s="32"/>
      <c r="D67" s="32"/>
      <c r="E67" s="33"/>
      <c r="F67" s="33"/>
      <c r="G67" s="33"/>
      <c r="H67" s="33"/>
    </row>
    <row r="68" spans="3:8" s="31" customFormat="1" ht="14.25">
      <c r="C68" s="32"/>
      <c r="D68" s="32"/>
      <c r="E68" s="33"/>
      <c r="F68" s="33"/>
      <c r="G68" s="33"/>
      <c r="H68" s="33"/>
    </row>
    <row r="69" spans="3:8" s="31" customFormat="1" ht="14.25">
      <c r="C69" s="32"/>
      <c r="D69" s="32"/>
      <c r="E69" s="33"/>
      <c r="F69" s="33"/>
      <c r="G69" s="33"/>
      <c r="H69" s="33"/>
    </row>
    <row r="70" spans="3:8" s="31" customFormat="1" ht="14.25">
      <c r="C70" s="32"/>
      <c r="D70" s="32"/>
      <c r="E70" s="33"/>
      <c r="F70" s="33"/>
      <c r="G70" s="33"/>
      <c r="H70" s="33"/>
    </row>
    <row r="71" spans="3:8" s="31" customFormat="1" ht="14.25">
      <c r="C71" s="32"/>
      <c r="D71" s="32"/>
      <c r="E71" s="33"/>
      <c r="F71" s="33"/>
      <c r="G71" s="33"/>
      <c r="H71" s="33"/>
    </row>
    <row r="72" spans="3:8" s="31" customFormat="1" ht="14.25">
      <c r="C72" s="32"/>
      <c r="D72" s="32"/>
      <c r="E72" s="33"/>
      <c r="F72" s="33"/>
      <c r="G72" s="33"/>
      <c r="H72" s="33"/>
    </row>
    <row r="73" spans="3:8" s="31" customFormat="1" ht="14.25">
      <c r="C73" s="32"/>
      <c r="D73" s="32"/>
      <c r="E73" s="33"/>
      <c r="F73" s="33"/>
      <c r="G73" s="33"/>
      <c r="H73" s="33"/>
    </row>
    <row r="74" spans="3:8" s="31" customFormat="1" ht="14.25">
      <c r="C74" s="32"/>
      <c r="D74" s="32"/>
      <c r="E74" s="33"/>
      <c r="F74" s="33"/>
      <c r="G74" s="33"/>
      <c r="H74" s="33"/>
    </row>
    <row r="75" spans="3:8" s="31" customFormat="1" ht="14.25">
      <c r="C75" s="32"/>
      <c r="D75" s="32"/>
      <c r="E75" s="33"/>
      <c r="F75" s="33"/>
      <c r="G75" s="33"/>
      <c r="H75" s="33"/>
    </row>
    <row r="76" spans="3:8" s="31" customFormat="1" ht="14.25">
      <c r="C76" s="32"/>
      <c r="D76" s="32"/>
      <c r="E76" s="33"/>
      <c r="F76" s="33"/>
      <c r="G76" s="33"/>
      <c r="H76" s="33"/>
    </row>
  </sheetData>
  <mergeCells count="5">
    <mergeCell ref="A36:K36"/>
    <mergeCell ref="A1:I1"/>
    <mergeCell ref="A2:A3"/>
    <mergeCell ref="E2:K2"/>
    <mergeCell ref="A35:K3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0"/>
  <sheetViews>
    <sheetView zoomScale="75" zoomScaleNormal="75" workbookViewId="0" topLeftCell="A34">
      <selection activeCell="F34" sqref="F34"/>
    </sheetView>
  </sheetViews>
  <sheetFormatPr defaultColWidth="9.00390625" defaultRowHeight="12.75"/>
  <cols>
    <col min="1" max="1" width="3.875" style="31" customWidth="1"/>
    <col min="2" max="2" width="61.875" style="31" bestFit="1" customWidth="1"/>
    <col min="3" max="3" width="24.75390625" style="31" customWidth="1"/>
    <col min="4" max="4" width="24.75390625" style="43" customWidth="1"/>
    <col min="5" max="7" width="24.75390625" style="31" customWidth="1"/>
    <col min="8" max="16384" width="9.125" style="31" customWidth="1"/>
  </cols>
  <sheetData>
    <row r="1" spans="1:7" ht="16.5" thickBot="1">
      <c r="A1" s="198" t="s">
        <v>124</v>
      </c>
      <c r="B1" s="198"/>
      <c r="C1" s="198"/>
      <c r="D1" s="198"/>
      <c r="E1" s="198"/>
      <c r="F1" s="198"/>
      <c r="G1" s="198"/>
    </row>
    <row r="2" spans="1:7" ht="15.75" thickBot="1">
      <c r="A2" s="194" t="s">
        <v>54</v>
      </c>
      <c r="B2" s="100"/>
      <c r="C2" s="199" t="s">
        <v>35</v>
      </c>
      <c r="D2" s="200"/>
      <c r="E2" s="199" t="s">
        <v>36</v>
      </c>
      <c r="F2" s="200"/>
      <c r="G2" s="101"/>
    </row>
    <row r="3" spans="1:7" ht="45.75" thickBot="1">
      <c r="A3" s="195"/>
      <c r="B3" s="44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137</v>
      </c>
    </row>
    <row r="4" spans="1:8" ht="15" customHeight="1">
      <c r="A4" s="21">
        <v>1</v>
      </c>
      <c r="B4" s="39" t="s">
        <v>106</v>
      </c>
      <c r="C4" s="40">
        <v>205.78838</v>
      </c>
      <c r="D4" s="106">
        <v>0.2508828973797727</v>
      </c>
      <c r="E4" s="41">
        <v>30</v>
      </c>
      <c r="F4" s="106">
        <v>0.02077562326869806</v>
      </c>
      <c r="G4" s="42">
        <v>19.937323895183532</v>
      </c>
      <c r="H4" s="59"/>
    </row>
    <row r="5" spans="1:8" ht="14.25" customHeight="1">
      <c r="A5" s="21">
        <v>2</v>
      </c>
      <c r="B5" s="39" t="s">
        <v>33</v>
      </c>
      <c r="C5" s="40">
        <v>303.62944999999996</v>
      </c>
      <c r="D5" s="106">
        <v>0.17506210916569562</v>
      </c>
      <c r="E5" s="41">
        <v>101</v>
      </c>
      <c r="F5" s="106">
        <v>0.002099617495426576</v>
      </c>
      <c r="G5" s="42">
        <v>6.254629923247684</v>
      </c>
      <c r="H5" s="59"/>
    </row>
    <row r="6" spans="1:7" ht="14.25">
      <c r="A6" s="21">
        <v>3</v>
      </c>
      <c r="B6" s="39" t="s">
        <v>81</v>
      </c>
      <c r="C6" s="40">
        <v>691.8300699999999</v>
      </c>
      <c r="D6" s="106">
        <v>0.25867456695298974</v>
      </c>
      <c r="E6" s="41">
        <v>0</v>
      </c>
      <c r="F6" s="106">
        <v>0</v>
      </c>
      <c r="G6" s="42">
        <v>0</v>
      </c>
    </row>
    <row r="7" spans="1:7" ht="14.25">
      <c r="A7" s="21">
        <v>4</v>
      </c>
      <c r="B7" s="39" t="s">
        <v>103</v>
      </c>
      <c r="C7" s="40">
        <v>307.73654</v>
      </c>
      <c r="D7" s="106">
        <v>0.09132666783611462</v>
      </c>
      <c r="E7" s="41">
        <v>0</v>
      </c>
      <c r="F7" s="106">
        <v>0</v>
      </c>
      <c r="G7" s="42">
        <v>0</v>
      </c>
    </row>
    <row r="8" spans="1:7" ht="14.25">
      <c r="A8" s="21">
        <v>5</v>
      </c>
      <c r="B8" s="39" t="s">
        <v>158</v>
      </c>
      <c r="C8" s="40">
        <v>224.23461000000012</v>
      </c>
      <c r="D8" s="106">
        <v>0.16165786315206074</v>
      </c>
      <c r="E8" s="41">
        <v>0</v>
      </c>
      <c r="F8" s="106">
        <v>0</v>
      </c>
      <c r="G8" s="42">
        <v>0</v>
      </c>
    </row>
    <row r="9" spans="1:7" ht="14.25">
      <c r="A9" s="21">
        <v>6</v>
      </c>
      <c r="B9" s="39" t="s">
        <v>21</v>
      </c>
      <c r="C9" s="40">
        <v>177.14665000000034</v>
      </c>
      <c r="D9" s="106">
        <v>0.0463138724530213</v>
      </c>
      <c r="E9" s="41">
        <v>0</v>
      </c>
      <c r="F9" s="106">
        <v>0</v>
      </c>
      <c r="G9" s="42">
        <v>0</v>
      </c>
    </row>
    <row r="10" spans="1:8" ht="14.25">
      <c r="A10" s="21">
        <v>7</v>
      </c>
      <c r="B10" s="39" t="s">
        <v>107</v>
      </c>
      <c r="C10" s="40">
        <v>154.43789999999993</v>
      </c>
      <c r="D10" s="106">
        <v>0.08217075090753781</v>
      </c>
      <c r="E10" s="41">
        <v>0</v>
      </c>
      <c r="F10" s="106">
        <v>0</v>
      </c>
      <c r="G10" s="42">
        <v>0</v>
      </c>
      <c r="H10" s="59"/>
    </row>
    <row r="11" spans="1:7" ht="14.25">
      <c r="A11" s="21">
        <v>8</v>
      </c>
      <c r="B11" s="39" t="s">
        <v>109</v>
      </c>
      <c r="C11" s="40">
        <v>117.91944999999996</v>
      </c>
      <c r="D11" s="106">
        <v>0.1564027585055073</v>
      </c>
      <c r="E11" s="41">
        <v>0</v>
      </c>
      <c r="F11" s="106">
        <v>0</v>
      </c>
      <c r="G11" s="42">
        <v>0</v>
      </c>
    </row>
    <row r="12" spans="1:7" ht="14.25">
      <c r="A12" s="21">
        <v>9</v>
      </c>
      <c r="B12" s="39" t="s">
        <v>108</v>
      </c>
      <c r="C12" s="40">
        <v>100.50048999999999</v>
      </c>
      <c r="D12" s="106">
        <v>0.08299843901756589</v>
      </c>
      <c r="E12" s="41">
        <v>0</v>
      </c>
      <c r="F12" s="106">
        <v>0</v>
      </c>
      <c r="G12" s="42">
        <v>0</v>
      </c>
    </row>
    <row r="13" spans="1:7" ht="14.25">
      <c r="A13" s="21">
        <v>10</v>
      </c>
      <c r="B13" s="39" t="s">
        <v>31</v>
      </c>
      <c r="C13" s="40">
        <v>97.92888</v>
      </c>
      <c r="D13" s="106">
        <v>0.16651888152376806</v>
      </c>
      <c r="E13" s="41">
        <v>0</v>
      </c>
      <c r="F13" s="106">
        <v>0</v>
      </c>
      <c r="G13" s="42">
        <v>0</v>
      </c>
    </row>
    <row r="14" spans="1:7" ht="14.25">
      <c r="A14" s="21">
        <v>11</v>
      </c>
      <c r="B14" s="39" t="s">
        <v>28</v>
      </c>
      <c r="C14" s="40">
        <v>74.30962</v>
      </c>
      <c r="D14" s="106">
        <v>0.12374608406004067</v>
      </c>
      <c r="E14" s="41">
        <v>0</v>
      </c>
      <c r="F14" s="106">
        <v>0</v>
      </c>
      <c r="G14" s="42">
        <v>0</v>
      </c>
    </row>
    <row r="15" spans="1:7" ht="14.25">
      <c r="A15" s="21">
        <v>12</v>
      </c>
      <c r="B15" s="39" t="s">
        <v>26</v>
      </c>
      <c r="C15" s="40">
        <v>73.95704000000003</v>
      </c>
      <c r="D15" s="106">
        <v>0.07723644540644595</v>
      </c>
      <c r="E15" s="41">
        <v>0</v>
      </c>
      <c r="F15" s="106">
        <v>0</v>
      </c>
      <c r="G15" s="42">
        <v>0</v>
      </c>
    </row>
    <row r="16" spans="1:7" ht="14.25">
      <c r="A16" s="21">
        <v>13</v>
      </c>
      <c r="B16" s="39" t="s">
        <v>105</v>
      </c>
      <c r="C16" s="40">
        <v>68.25156999999984</v>
      </c>
      <c r="D16" s="106">
        <v>0.02981977751750765</v>
      </c>
      <c r="E16" s="41">
        <v>0</v>
      </c>
      <c r="F16" s="106">
        <v>0</v>
      </c>
      <c r="G16" s="42">
        <v>0</v>
      </c>
    </row>
    <row r="17" spans="1:7" ht="14.25">
      <c r="A17" s="21">
        <v>14</v>
      </c>
      <c r="B17" s="39" t="s">
        <v>164</v>
      </c>
      <c r="C17" s="40">
        <v>49.0775</v>
      </c>
      <c r="D17" s="106">
        <v>0.01036181933984138</v>
      </c>
      <c r="E17" s="41">
        <v>0</v>
      </c>
      <c r="F17" s="106">
        <v>0</v>
      </c>
      <c r="G17" s="42">
        <v>0</v>
      </c>
    </row>
    <row r="18" spans="1:7" ht="14.25">
      <c r="A18" s="21">
        <v>15</v>
      </c>
      <c r="B18" s="39" t="s">
        <v>86</v>
      </c>
      <c r="C18" s="40">
        <v>32.61513000000001</v>
      </c>
      <c r="D18" s="106">
        <v>0.20980397895857494</v>
      </c>
      <c r="E18" s="41">
        <v>0</v>
      </c>
      <c r="F18" s="106">
        <v>0</v>
      </c>
      <c r="G18" s="42">
        <v>0</v>
      </c>
    </row>
    <row r="19" spans="1:7" ht="14.25">
      <c r="A19" s="21">
        <v>16</v>
      </c>
      <c r="B19" s="39" t="s">
        <v>84</v>
      </c>
      <c r="C19" s="40">
        <v>21.199220000000206</v>
      </c>
      <c r="D19" s="106">
        <v>0.010016305018369141</v>
      </c>
      <c r="E19" s="41">
        <v>0</v>
      </c>
      <c r="F19" s="106">
        <v>0</v>
      </c>
      <c r="G19" s="42">
        <v>0</v>
      </c>
    </row>
    <row r="20" spans="1:7" ht="14.25">
      <c r="A20" s="21">
        <v>17</v>
      </c>
      <c r="B20" s="39" t="s">
        <v>82</v>
      </c>
      <c r="C20" s="40">
        <v>17.958069999999832</v>
      </c>
      <c r="D20" s="106">
        <v>0.010476598856321236</v>
      </c>
      <c r="E20" s="41">
        <v>0</v>
      </c>
      <c r="F20" s="106">
        <v>0</v>
      </c>
      <c r="G20" s="42">
        <v>0</v>
      </c>
    </row>
    <row r="21" spans="1:7" ht="13.5" customHeight="1">
      <c r="A21" s="21">
        <v>18</v>
      </c>
      <c r="B21" s="39" t="s">
        <v>165</v>
      </c>
      <c r="C21" s="40">
        <v>11.72039000000013</v>
      </c>
      <c r="D21" s="106">
        <v>0.008808563442506632</v>
      </c>
      <c r="E21" s="41">
        <v>0</v>
      </c>
      <c r="F21" s="106">
        <v>0</v>
      </c>
      <c r="G21" s="42">
        <v>0</v>
      </c>
    </row>
    <row r="22" spans="1:7" ht="14.25">
      <c r="A22" s="21">
        <v>19</v>
      </c>
      <c r="B22" s="39" t="s">
        <v>85</v>
      </c>
      <c r="C22" s="40">
        <v>9.42944000000006</v>
      </c>
      <c r="D22" s="106">
        <v>0.009943747106993988</v>
      </c>
      <c r="E22" s="41">
        <v>0</v>
      </c>
      <c r="F22" s="106">
        <v>0</v>
      </c>
      <c r="G22" s="42">
        <v>0</v>
      </c>
    </row>
    <row r="23" spans="1:7" ht="14.25">
      <c r="A23" s="21">
        <v>20</v>
      </c>
      <c r="B23" s="39" t="s">
        <v>138</v>
      </c>
      <c r="C23" s="40">
        <v>0</v>
      </c>
      <c r="D23" s="106">
        <v>0</v>
      </c>
      <c r="E23" s="41">
        <v>0</v>
      </c>
      <c r="F23" s="106">
        <v>0</v>
      </c>
      <c r="G23" s="42">
        <v>0</v>
      </c>
    </row>
    <row r="24" spans="1:7" ht="14.25">
      <c r="A24" s="21">
        <v>21</v>
      </c>
      <c r="B24" s="39" t="s">
        <v>141</v>
      </c>
      <c r="C24" s="40">
        <v>0</v>
      </c>
      <c r="D24" s="106">
        <v>0</v>
      </c>
      <c r="E24" s="41">
        <v>0</v>
      </c>
      <c r="F24" s="106">
        <v>0</v>
      </c>
      <c r="G24" s="42">
        <v>0</v>
      </c>
    </row>
    <row r="25" spans="1:7" ht="14.25">
      <c r="A25" s="21">
        <v>22</v>
      </c>
      <c r="B25" s="39" t="s">
        <v>23</v>
      </c>
      <c r="C25" s="40">
        <v>82.57671100000013</v>
      </c>
      <c r="D25" s="106">
        <v>0.023434410087973333</v>
      </c>
      <c r="E25" s="41">
        <v>-10</v>
      </c>
      <c r="F25" s="106">
        <v>-0.0009492168960607499</v>
      </c>
      <c r="G25" s="42">
        <v>-3.3400681338396043</v>
      </c>
    </row>
    <row r="26" spans="1:7" ht="14.25">
      <c r="A26" s="21">
        <v>23</v>
      </c>
      <c r="B26" s="39" t="s">
        <v>116</v>
      </c>
      <c r="C26" s="40">
        <v>34.58575</v>
      </c>
      <c r="D26" s="106">
        <v>0.023083368290234666</v>
      </c>
      <c r="E26" s="41">
        <v>-4</v>
      </c>
      <c r="F26" s="106">
        <v>-0.0048721071863581</v>
      </c>
      <c r="G26" s="42">
        <v>-7.31103156537244</v>
      </c>
    </row>
    <row r="27" spans="1:7" ht="14.25">
      <c r="A27" s="21">
        <v>24</v>
      </c>
      <c r="B27" s="39" t="s">
        <v>18</v>
      </c>
      <c r="C27" s="40">
        <v>148.53873</v>
      </c>
      <c r="D27" s="106">
        <v>0.16816574985510097</v>
      </c>
      <c r="E27" s="41">
        <v>-29</v>
      </c>
      <c r="F27" s="106">
        <v>-0.011288439081354613</v>
      </c>
      <c r="G27" s="42">
        <v>-10.2286778909333</v>
      </c>
    </row>
    <row r="28" spans="1:7" ht="14.25">
      <c r="A28" s="21">
        <v>25</v>
      </c>
      <c r="B28" s="39" t="s">
        <v>22</v>
      </c>
      <c r="C28" s="40">
        <v>-2.10859999999986</v>
      </c>
      <c r="D28" s="106">
        <v>-0.001624152139012342</v>
      </c>
      <c r="E28" s="41">
        <v>-280</v>
      </c>
      <c r="F28" s="106">
        <v>-0.009995002498750625</v>
      </c>
      <c r="G28" s="42">
        <v>-12.994633195726578</v>
      </c>
    </row>
    <row r="29" spans="1:7" ht="14.25">
      <c r="A29" s="21">
        <v>26</v>
      </c>
      <c r="B29" s="39" t="s">
        <v>97</v>
      </c>
      <c r="C29" s="40">
        <v>197.29291000000012</v>
      </c>
      <c r="D29" s="106">
        <v>0.1397106055292237</v>
      </c>
      <c r="E29" s="41">
        <v>-68</v>
      </c>
      <c r="F29" s="106">
        <v>-0.03460559796437659</v>
      </c>
      <c r="G29" s="42">
        <v>-56.332930888309505</v>
      </c>
    </row>
    <row r="30" spans="1:7" ht="14.25">
      <c r="A30" s="21">
        <v>27</v>
      </c>
      <c r="B30" s="39" t="s">
        <v>101</v>
      </c>
      <c r="C30" s="40">
        <v>520.2764800000004</v>
      </c>
      <c r="D30" s="106">
        <v>0.02663838110345946</v>
      </c>
      <c r="E30" s="41">
        <v>-199</v>
      </c>
      <c r="F30" s="106">
        <v>-0.0036251685065763106</v>
      </c>
      <c r="G30" s="42">
        <v>-70.61654010094107</v>
      </c>
    </row>
    <row r="31" spans="1:7" ht="14.25">
      <c r="A31" s="21">
        <v>28</v>
      </c>
      <c r="B31" s="39" t="s">
        <v>114</v>
      </c>
      <c r="C31" s="40">
        <v>-103.30358999999997</v>
      </c>
      <c r="D31" s="106">
        <v>-0.16135976286281192</v>
      </c>
      <c r="E31" s="41">
        <v>-4212</v>
      </c>
      <c r="F31" s="106">
        <v>-0.21715817694369974</v>
      </c>
      <c r="G31" s="42">
        <v>-139.1688383646113</v>
      </c>
    </row>
    <row r="32" spans="1:7" ht="14.25">
      <c r="A32" s="21">
        <v>29</v>
      </c>
      <c r="B32" s="39" t="s">
        <v>24</v>
      </c>
      <c r="C32" s="40">
        <v>16.014950000001118</v>
      </c>
      <c r="D32" s="106">
        <v>0.0009586117208474327</v>
      </c>
      <c r="E32" s="41">
        <v>-82</v>
      </c>
      <c r="F32" s="106">
        <v>-0.008383600858807893</v>
      </c>
      <c r="G32" s="42">
        <v>-140.6050423561918</v>
      </c>
    </row>
    <row r="33" spans="1:7" ht="14.25">
      <c r="A33" s="21">
        <v>30</v>
      </c>
      <c r="B33" s="39" t="s">
        <v>80</v>
      </c>
      <c r="C33" s="40">
        <v>-1859.5939399999997</v>
      </c>
      <c r="D33" s="106">
        <v>-0.42153198851798973</v>
      </c>
      <c r="E33" s="41">
        <v>-3844596</v>
      </c>
      <c r="F33" s="106">
        <v>-0.5376005450122416</v>
      </c>
      <c r="G33" s="42">
        <v>-2429.3924641790727</v>
      </c>
    </row>
    <row r="34" spans="1:8" ht="15.75" thickBot="1">
      <c r="A34" s="99"/>
      <c r="B34" s="102" t="s">
        <v>66</v>
      </c>
      <c r="C34" s="103">
        <f>SUM(C4:C33)</f>
        <v>1773.949801000002</v>
      </c>
      <c r="D34" s="107">
        <v>0.019023736465829586</v>
      </c>
      <c r="E34" s="104">
        <f>SUM(E4:E33)</f>
        <v>-3849349</v>
      </c>
      <c r="F34" s="107">
        <v>-0.5164107541609958</v>
      </c>
      <c r="G34" s="105">
        <f>SUM(G4:G33)</f>
        <v>-2843.798272856567</v>
      </c>
      <c r="H34" s="59"/>
    </row>
    <row r="35" spans="2:8" ht="14.25">
      <c r="B35" s="75"/>
      <c r="C35" s="76"/>
      <c r="D35" s="77"/>
      <c r="E35" s="78"/>
      <c r="F35" s="77"/>
      <c r="G35" s="76"/>
      <c r="H35" s="59"/>
    </row>
    <row r="54" spans="2:5" ht="15">
      <c r="B54" s="67"/>
      <c r="C54" s="68"/>
      <c r="D54" s="69"/>
      <c r="E54" s="70"/>
    </row>
    <row r="55" spans="2:5" ht="15">
      <c r="B55" s="67"/>
      <c r="C55" s="68"/>
      <c r="D55" s="69"/>
      <c r="E55" s="70"/>
    </row>
    <row r="56" spans="2:5" ht="15">
      <c r="B56" s="67"/>
      <c r="C56" s="68"/>
      <c r="D56" s="69"/>
      <c r="E56" s="70"/>
    </row>
    <row r="57" spans="2:5" ht="15">
      <c r="B57" s="67"/>
      <c r="C57" s="68"/>
      <c r="D57" s="69"/>
      <c r="E57" s="70"/>
    </row>
    <row r="58" spans="2:5" ht="15">
      <c r="B58" s="67"/>
      <c r="C58" s="68"/>
      <c r="D58" s="69"/>
      <c r="E58" s="70"/>
    </row>
    <row r="59" spans="2:5" ht="15">
      <c r="B59" s="67"/>
      <c r="C59" s="68"/>
      <c r="D59" s="69"/>
      <c r="E59" s="70"/>
    </row>
    <row r="60" spans="2:5" ht="15.75" thickBot="1">
      <c r="B60" s="89"/>
      <c r="C60" s="89"/>
      <c r="D60" s="89"/>
      <c r="E60" s="89"/>
    </row>
    <row r="63" ht="14.25" customHeight="1"/>
    <row r="64" ht="14.25">
      <c r="F64" s="59"/>
    </row>
    <row r="66" ht="14.25">
      <c r="F66"/>
    </row>
    <row r="67" ht="14.25">
      <c r="F67"/>
    </row>
    <row r="68" spans="2:6" ht="30.75" thickBot="1">
      <c r="B68" s="44" t="s">
        <v>34</v>
      </c>
      <c r="C68" s="37" t="s">
        <v>74</v>
      </c>
      <c r="D68" s="37" t="s">
        <v>75</v>
      </c>
      <c r="E68" s="66" t="s">
        <v>70</v>
      </c>
      <c r="F68"/>
    </row>
    <row r="69" spans="2:5" ht="14.25">
      <c r="B69" s="39" t="str">
        <f aca="true" t="shared" si="0" ref="B69:D73">B4</f>
        <v>УНІВЕР.УА/Ярослав Мудрий: Фонд Акцiй</v>
      </c>
      <c r="C69" s="40">
        <f t="shared" si="0"/>
        <v>205.78838</v>
      </c>
      <c r="D69" s="106">
        <f t="shared" si="0"/>
        <v>0.2508828973797727</v>
      </c>
      <c r="E69" s="42">
        <f>G4</f>
        <v>19.937323895183532</v>
      </c>
    </row>
    <row r="70" spans="2:5" ht="14.25">
      <c r="B70" s="39" t="str">
        <f t="shared" si="0"/>
        <v>Аргентум</v>
      </c>
      <c r="C70" s="40">
        <f t="shared" si="0"/>
        <v>303.62944999999996</v>
      </c>
      <c r="D70" s="106">
        <f t="shared" si="0"/>
        <v>0.17506210916569562</v>
      </c>
      <c r="E70" s="42">
        <f>G5</f>
        <v>6.254629923247684</v>
      </c>
    </row>
    <row r="71" spans="2:5" ht="14.25">
      <c r="B71" s="39" t="str">
        <f t="shared" si="0"/>
        <v>Софіївський</v>
      </c>
      <c r="C71" s="40">
        <f t="shared" si="0"/>
        <v>691.8300699999999</v>
      </c>
      <c r="D71" s="106">
        <f t="shared" si="0"/>
        <v>0.25867456695298974</v>
      </c>
      <c r="E71" s="42">
        <f>G6</f>
        <v>0</v>
      </c>
    </row>
    <row r="72" spans="2:5" ht="14.25">
      <c r="B72" s="39" t="str">
        <f t="shared" si="0"/>
        <v>КІНТО-Еквіті</v>
      </c>
      <c r="C72" s="40">
        <f t="shared" si="0"/>
        <v>307.73654</v>
      </c>
      <c r="D72" s="106">
        <f t="shared" si="0"/>
        <v>0.09132666783611462</v>
      </c>
      <c r="E72" s="42">
        <f>G7</f>
        <v>0</v>
      </c>
    </row>
    <row r="73" spans="2:5" ht="14.25">
      <c r="B73" s="141" t="str">
        <f t="shared" si="0"/>
        <v>КІНТО-Казначейський</v>
      </c>
      <c r="C73" s="142">
        <f t="shared" si="0"/>
        <v>224.23461000000012</v>
      </c>
      <c r="D73" s="143">
        <f t="shared" si="0"/>
        <v>0.16165786315206074</v>
      </c>
      <c r="E73" s="144">
        <f>G8</f>
        <v>0</v>
      </c>
    </row>
    <row r="74" spans="2:5" ht="14.25">
      <c r="B74" s="138" t="str">
        <f>B29</f>
        <v>ВСІ</v>
      </c>
      <c r="C74" s="40">
        <f aca="true" t="shared" si="1" ref="C74:D77">C29</f>
        <v>197.29291000000012</v>
      </c>
      <c r="D74" s="106">
        <f t="shared" si="1"/>
        <v>0.1397106055292237</v>
      </c>
      <c r="E74" s="42">
        <f>G29</f>
        <v>-56.332930888309505</v>
      </c>
    </row>
    <row r="75" spans="2:5" ht="14.25">
      <c r="B75" s="138" t="str">
        <f>B30</f>
        <v>КІНТО-Класичний</v>
      </c>
      <c r="C75" s="40">
        <f t="shared" si="1"/>
        <v>520.2764800000004</v>
      </c>
      <c r="D75" s="106">
        <f t="shared" si="1"/>
        <v>0.02663838110345946</v>
      </c>
      <c r="E75" s="42">
        <f>G30</f>
        <v>-70.61654010094107</v>
      </c>
    </row>
    <row r="76" spans="2:5" ht="14.25">
      <c r="B76" s="138" t="str">
        <f>B31</f>
        <v>Конкорд Стабільність</v>
      </c>
      <c r="C76" s="40">
        <f t="shared" si="1"/>
        <v>-103.30358999999997</v>
      </c>
      <c r="D76" s="106">
        <f t="shared" si="1"/>
        <v>-0.16135976286281192</v>
      </c>
      <c r="E76" s="42">
        <f>G31</f>
        <v>-139.1688383646113</v>
      </c>
    </row>
    <row r="77" spans="2:5" ht="14.25">
      <c r="B77" s="138" t="str">
        <f>B32</f>
        <v>ОТП Класичний</v>
      </c>
      <c r="C77" s="40">
        <f t="shared" si="1"/>
        <v>16.014950000001118</v>
      </c>
      <c r="D77" s="106">
        <f t="shared" si="1"/>
        <v>0.0009586117208474327</v>
      </c>
      <c r="E77" s="42">
        <f>G32</f>
        <v>-140.6050423561918</v>
      </c>
    </row>
    <row r="78" spans="2:5" ht="14.25">
      <c r="B78" s="138" t="str">
        <f>B33</f>
        <v>ОТП Фонд Акцій</v>
      </c>
      <c r="C78" s="40">
        <f>C33</f>
        <v>-1859.5939399999997</v>
      </c>
      <c r="D78" s="106">
        <f>D33</f>
        <v>-0.42153198851798973</v>
      </c>
      <c r="E78" s="42">
        <f>G33</f>
        <v>-2429.3924641790727</v>
      </c>
    </row>
    <row r="79" spans="2:5" ht="14.25">
      <c r="B79" s="151" t="s">
        <v>73</v>
      </c>
      <c r="C79" s="152">
        <f>C34-SUM(C69:C78)</f>
        <v>1270.0439410000004</v>
      </c>
      <c r="D79" s="153"/>
      <c r="E79" s="152">
        <f>G34-SUM(E69:E78)</f>
        <v>-33.87441078587199</v>
      </c>
    </row>
    <row r="80" spans="2:5" ht="15">
      <c r="B80" s="149" t="s">
        <v>66</v>
      </c>
      <c r="C80" s="150">
        <f>SUM(C69:C79)</f>
        <v>1773.949801000002</v>
      </c>
      <c r="D80" s="150"/>
      <c r="E80" s="150">
        <f>SUM(E69:E79)</f>
        <v>-2843.798272856567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20"/>
  <sheetViews>
    <sheetView zoomScale="80" zoomScaleNormal="80" workbookViewId="0" topLeftCell="A1">
      <selection activeCell="A8" sqref="A8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3" t="s">
        <v>34</v>
      </c>
      <c r="B1" s="74" t="s">
        <v>119</v>
      </c>
      <c r="C1" s="10"/>
    </row>
    <row r="2" spans="1:3" ht="14.25">
      <c r="A2" s="175" t="s">
        <v>138</v>
      </c>
      <c r="B2" s="176">
        <v>0</v>
      </c>
      <c r="C2" s="10"/>
    </row>
    <row r="3" spans="1:3" ht="14.25">
      <c r="A3" s="154" t="s">
        <v>141</v>
      </c>
      <c r="B3" s="162">
        <v>0</v>
      </c>
      <c r="C3" s="10"/>
    </row>
    <row r="4" spans="1:3" ht="14.25">
      <c r="A4" s="154" t="s">
        <v>22</v>
      </c>
      <c r="B4" s="162">
        <v>0.008455361721250165</v>
      </c>
      <c r="C4" s="10"/>
    </row>
    <row r="5" spans="1:3" ht="14.25">
      <c r="A5" s="154" t="s">
        <v>165</v>
      </c>
      <c r="B5" s="163">
        <v>0.008808563442500361</v>
      </c>
      <c r="C5" s="10"/>
    </row>
    <row r="6" spans="1:3" ht="14.25">
      <c r="A6" s="154" t="s">
        <v>24</v>
      </c>
      <c r="B6" s="163">
        <v>0.009421196127544551</v>
      </c>
      <c r="C6" s="10"/>
    </row>
    <row r="7" spans="1:3" ht="14.25">
      <c r="A7" s="155" t="s">
        <v>85</v>
      </c>
      <c r="B7" s="164">
        <v>0.009943747106992529</v>
      </c>
      <c r="C7" s="10"/>
    </row>
    <row r="8" spans="1:3" ht="14.25">
      <c r="A8" s="154" t="s">
        <v>84</v>
      </c>
      <c r="B8" s="163">
        <v>0.010016305018358818</v>
      </c>
      <c r="C8" s="10"/>
    </row>
    <row r="9" spans="1:3" ht="14.25">
      <c r="A9" s="154" t="s">
        <v>164</v>
      </c>
      <c r="B9" s="163">
        <v>0.01036181933983582</v>
      </c>
      <c r="C9" s="10"/>
    </row>
    <row r="10" spans="1:3" ht="14.25">
      <c r="A10" s="154" t="s">
        <v>82</v>
      </c>
      <c r="B10" s="163">
        <v>0.010476598856322905</v>
      </c>
      <c r="C10" s="10"/>
    </row>
    <row r="11" spans="1:3" ht="14.25">
      <c r="A11" s="154" t="s">
        <v>23</v>
      </c>
      <c r="B11" s="163">
        <v>0.024406794325589676</v>
      </c>
      <c r="C11" s="10"/>
    </row>
    <row r="12" spans="1:3" ht="14.25">
      <c r="A12" s="154" t="s">
        <v>116</v>
      </c>
      <c r="B12" s="163">
        <v>0.02809234438957997</v>
      </c>
      <c r="C12" s="10"/>
    </row>
    <row r="13" spans="1:3" ht="14.25">
      <c r="A13" s="154" t="s">
        <v>105</v>
      </c>
      <c r="B13" s="163">
        <v>0.029819777517508195</v>
      </c>
      <c r="C13" s="10"/>
    </row>
    <row r="14" spans="1:3" ht="14.25">
      <c r="A14" s="154" t="s">
        <v>101</v>
      </c>
      <c r="B14" s="163">
        <v>0.03037365924301505</v>
      </c>
      <c r="C14" s="10"/>
    </row>
    <row r="15" spans="1:3" ht="14.25">
      <c r="A15" s="155" t="s">
        <v>21</v>
      </c>
      <c r="B15" s="164">
        <v>0.046313872453022764</v>
      </c>
      <c r="C15" s="10"/>
    </row>
    <row r="16" spans="1:3" ht="14.25">
      <c r="A16" s="154" t="s">
        <v>114</v>
      </c>
      <c r="B16" s="163">
        <v>0.07127674127455297</v>
      </c>
      <c r="C16" s="10"/>
    </row>
    <row r="17" spans="1:3" ht="14.25">
      <c r="A17" s="154" t="s">
        <v>26</v>
      </c>
      <c r="B17" s="163">
        <v>0.07723644540643582</v>
      </c>
      <c r="C17" s="10"/>
    </row>
    <row r="18" spans="1:3" ht="14.25">
      <c r="A18" s="154" t="s">
        <v>107</v>
      </c>
      <c r="B18" s="163">
        <v>0.0821707509075369</v>
      </c>
      <c r="C18" s="10"/>
    </row>
    <row r="19" spans="1:3" ht="14.25">
      <c r="A19" s="154" t="s">
        <v>108</v>
      </c>
      <c r="B19" s="163">
        <v>0.08299843901756665</v>
      </c>
      <c r="C19" s="10"/>
    </row>
    <row r="20" spans="1:3" ht="14.25">
      <c r="A20" s="155" t="s">
        <v>103</v>
      </c>
      <c r="B20" s="164">
        <v>0.09132666783600163</v>
      </c>
      <c r="C20" s="10"/>
    </row>
    <row r="21" spans="1:3" ht="14.25">
      <c r="A21" s="154" t="s">
        <v>28</v>
      </c>
      <c r="B21" s="163">
        <v>0.12374608406004195</v>
      </c>
      <c r="C21" s="10"/>
    </row>
    <row r="22" spans="1:3" ht="14.25">
      <c r="A22" s="154" t="s">
        <v>109</v>
      </c>
      <c r="B22" s="163">
        <v>0.1564027585055059</v>
      </c>
      <c r="C22" s="10"/>
    </row>
    <row r="23" spans="1:3" ht="14.25">
      <c r="A23" s="154" t="s">
        <v>158</v>
      </c>
      <c r="B23" s="163">
        <v>0.1616578631520611</v>
      </c>
      <c r="C23" s="10"/>
    </row>
    <row r="24" spans="1:3" ht="14.25">
      <c r="A24" s="154" t="s">
        <v>31</v>
      </c>
      <c r="B24" s="163">
        <v>0.16651888152373684</v>
      </c>
      <c r="C24" s="10"/>
    </row>
    <row r="25" spans="1:3" ht="14.25">
      <c r="A25" s="154" t="s">
        <v>33</v>
      </c>
      <c r="B25" s="163">
        <v>0.17260009748586058</v>
      </c>
      <c r="C25" s="10"/>
    </row>
    <row r="26" spans="1:3" ht="14.25">
      <c r="A26" s="154" t="s">
        <v>97</v>
      </c>
      <c r="B26" s="163">
        <v>0.1805647548049112</v>
      </c>
      <c r="C26" s="10"/>
    </row>
    <row r="27" spans="1:3" ht="14.25">
      <c r="A27" s="154" t="s">
        <v>18</v>
      </c>
      <c r="B27" s="163">
        <v>0.18150307534553023</v>
      </c>
      <c r="C27" s="10"/>
    </row>
    <row r="28" spans="1:3" ht="14.25">
      <c r="A28" s="154" t="s">
        <v>86</v>
      </c>
      <c r="B28" s="163">
        <v>0.20980397895859504</v>
      </c>
      <c r="C28" s="10"/>
    </row>
    <row r="29" spans="1:3" ht="14.25">
      <c r="A29" s="154" t="s">
        <v>106</v>
      </c>
      <c r="B29" s="163">
        <v>0.22542395102875634</v>
      </c>
      <c r="C29" s="10"/>
    </row>
    <row r="30" spans="1:3" ht="14.25">
      <c r="A30" s="154" t="s">
        <v>80</v>
      </c>
      <c r="B30" s="163">
        <v>0.2510136100773295</v>
      </c>
      <c r="C30" s="10"/>
    </row>
    <row r="31" spans="1:3" ht="14.25">
      <c r="A31" s="154" t="s">
        <v>81</v>
      </c>
      <c r="B31" s="163">
        <v>0.25867456695299706</v>
      </c>
      <c r="C31" s="10"/>
    </row>
    <row r="32" spans="1:3" ht="14.25">
      <c r="A32" s="156" t="s">
        <v>39</v>
      </c>
      <c r="B32" s="162">
        <v>0.09064695686263134</v>
      </c>
      <c r="C32" s="10"/>
    </row>
    <row r="33" spans="1:3" ht="14.25">
      <c r="A33" s="156" t="s">
        <v>1</v>
      </c>
      <c r="B33" s="162">
        <v>0.25805653908840553</v>
      </c>
      <c r="C33" s="10"/>
    </row>
    <row r="34" spans="1:3" ht="14.25">
      <c r="A34" s="156" t="s">
        <v>0</v>
      </c>
      <c r="B34" s="162">
        <v>0.30425701213447387</v>
      </c>
      <c r="C34" s="64"/>
    </row>
    <row r="35" spans="1:3" ht="14.25">
      <c r="A35" s="156" t="s">
        <v>40</v>
      </c>
      <c r="B35" s="162">
        <v>0.26367769725460977</v>
      </c>
      <c r="C35" s="9"/>
    </row>
    <row r="36" spans="1:3" ht="14.25">
      <c r="A36" s="156" t="s">
        <v>41</v>
      </c>
      <c r="B36" s="162">
        <v>0.25800656944689626</v>
      </c>
      <c r="C36" s="84"/>
    </row>
    <row r="37" spans="1:3" ht="14.25">
      <c r="A37" s="156" t="s">
        <v>42</v>
      </c>
      <c r="B37" s="162">
        <v>0.015342465753424659</v>
      </c>
      <c r="C37" s="10"/>
    </row>
    <row r="38" spans="1:3" ht="15" thickBot="1">
      <c r="A38" s="157" t="s">
        <v>166</v>
      </c>
      <c r="B38" s="165">
        <v>0.32609703745961127</v>
      </c>
      <c r="C38" s="10"/>
    </row>
    <row r="39" spans="2:3" ht="12.75">
      <c r="B39" s="10"/>
      <c r="C39" s="10"/>
    </row>
    <row r="40" ht="12.75">
      <c r="C40" s="10"/>
    </row>
    <row r="41" spans="2:3" ht="12.75">
      <c r="B41" s="10"/>
      <c r="C41" s="10"/>
    </row>
    <row r="42" ht="12.75">
      <c r="C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1"/>
  <sheetViews>
    <sheetView zoomScale="85" zoomScaleNormal="85" workbookViewId="0" topLeftCell="A1">
      <selection activeCell="A11" sqref="A11:IV11"/>
    </sheetView>
  </sheetViews>
  <sheetFormatPr defaultColWidth="9.00390625" defaultRowHeight="12.75"/>
  <cols>
    <col min="1" max="1" width="4.75390625" style="33" customWidth="1"/>
    <col min="2" max="2" width="48.875" style="31" bestFit="1" customWidth="1"/>
    <col min="3" max="4" width="12.75390625" style="33" customWidth="1"/>
    <col min="5" max="5" width="16.75390625" style="43" customWidth="1"/>
    <col min="6" max="6" width="14.75390625" style="48" customWidth="1"/>
    <col min="7" max="7" width="14.75390625" style="43" customWidth="1"/>
    <col min="8" max="8" width="12.75390625" style="48" customWidth="1"/>
    <col min="9" max="9" width="47.875" style="31" bestFit="1" customWidth="1"/>
    <col min="10" max="10" width="34.75390625" style="31" customWidth="1"/>
    <col min="11" max="20" width="4.75390625" style="31" customWidth="1"/>
    <col min="21" max="16384" width="9.125" style="31" customWidth="1"/>
  </cols>
  <sheetData>
    <row r="1" spans="1:13" s="45" customFormat="1" ht="16.5" thickBot="1">
      <c r="A1" s="188" t="s">
        <v>148</v>
      </c>
      <c r="B1" s="188"/>
      <c r="C1" s="188"/>
      <c r="D1" s="188"/>
      <c r="E1" s="188"/>
      <c r="F1" s="188"/>
      <c r="G1" s="188"/>
      <c r="H1" s="188"/>
      <c r="I1" s="188"/>
      <c r="J1" s="188"/>
      <c r="K1" s="13"/>
      <c r="L1" s="14"/>
      <c r="M1" s="14"/>
    </row>
    <row r="2" spans="1:10" ht="30.75" thickBot="1">
      <c r="A2" s="15" t="s">
        <v>54</v>
      </c>
      <c r="B2" s="15" t="s">
        <v>34</v>
      </c>
      <c r="C2" s="46" t="s">
        <v>46</v>
      </c>
      <c r="D2" s="46" t="s">
        <v>47</v>
      </c>
      <c r="E2" s="46" t="s">
        <v>55</v>
      </c>
      <c r="F2" s="46" t="s">
        <v>56</v>
      </c>
      <c r="G2" s="46" t="s">
        <v>57</v>
      </c>
      <c r="H2" s="46" t="s">
        <v>15</v>
      </c>
      <c r="I2" s="46" t="s">
        <v>16</v>
      </c>
      <c r="J2" s="27" t="s">
        <v>17</v>
      </c>
    </row>
    <row r="3" spans="1:10" ht="14.25">
      <c r="A3" s="21">
        <v>1</v>
      </c>
      <c r="B3" s="120" t="s">
        <v>77</v>
      </c>
      <c r="C3" s="121" t="s">
        <v>51</v>
      </c>
      <c r="D3" s="122" t="s">
        <v>52</v>
      </c>
      <c r="E3" s="123">
        <v>10759408.35</v>
      </c>
      <c r="F3" s="124">
        <v>38782</v>
      </c>
      <c r="G3" s="123">
        <v>277.43304496931563</v>
      </c>
      <c r="H3" s="58">
        <v>100</v>
      </c>
      <c r="I3" s="120" t="s">
        <v>78</v>
      </c>
      <c r="J3" s="125" t="s">
        <v>79</v>
      </c>
    </row>
    <row r="4" spans="1:10" ht="14.25" customHeight="1">
      <c r="A4" s="21">
        <v>2</v>
      </c>
      <c r="B4" s="120" t="s">
        <v>44</v>
      </c>
      <c r="C4" s="121" t="s">
        <v>51</v>
      </c>
      <c r="D4" s="122" t="s">
        <v>52</v>
      </c>
      <c r="E4" s="123">
        <v>2564273.64</v>
      </c>
      <c r="F4" s="124">
        <v>46371</v>
      </c>
      <c r="G4" s="123">
        <v>55.29908002846607</v>
      </c>
      <c r="H4" s="92">
        <v>100</v>
      </c>
      <c r="I4" s="120" t="s">
        <v>49</v>
      </c>
      <c r="J4" s="125" t="s">
        <v>50</v>
      </c>
    </row>
    <row r="5" spans="1:10" ht="14.25">
      <c r="A5" s="21">
        <v>3</v>
      </c>
      <c r="B5" s="120" t="s">
        <v>152</v>
      </c>
      <c r="C5" s="121" t="s">
        <v>51</v>
      </c>
      <c r="D5" s="122" t="s">
        <v>52</v>
      </c>
      <c r="E5" s="123">
        <v>2292074.89</v>
      </c>
      <c r="F5" s="124">
        <v>1399</v>
      </c>
      <c r="G5" s="123">
        <v>1638.3666118656183</v>
      </c>
      <c r="H5" s="58">
        <v>1000</v>
      </c>
      <c r="I5" s="120" t="s">
        <v>153</v>
      </c>
      <c r="J5" s="125" t="s">
        <v>154</v>
      </c>
    </row>
    <row r="6" spans="1:10" ht="14.25">
      <c r="A6" s="21">
        <v>4</v>
      </c>
      <c r="B6" s="120" t="s">
        <v>92</v>
      </c>
      <c r="C6" s="121" t="s">
        <v>51</v>
      </c>
      <c r="D6" s="122" t="s">
        <v>52</v>
      </c>
      <c r="E6" s="123">
        <v>2240539.13</v>
      </c>
      <c r="F6" s="124">
        <v>52363</v>
      </c>
      <c r="G6" s="123">
        <v>42.78859366346466</v>
      </c>
      <c r="H6" s="58">
        <v>100</v>
      </c>
      <c r="I6" s="120" t="s">
        <v>58</v>
      </c>
      <c r="J6" s="125" t="s">
        <v>59</v>
      </c>
    </row>
    <row r="7" spans="1:10" s="47" customFormat="1" ht="14.25" collapsed="1">
      <c r="A7" s="21">
        <v>5</v>
      </c>
      <c r="B7" s="120" t="s">
        <v>167</v>
      </c>
      <c r="C7" s="121" t="s">
        <v>51</v>
      </c>
      <c r="D7" s="122" t="s">
        <v>52</v>
      </c>
      <c r="E7" s="123">
        <v>1759858.6803</v>
      </c>
      <c r="F7" s="124">
        <v>2971</v>
      </c>
      <c r="G7" s="123">
        <v>592.3455672500841</v>
      </c>
      <c r="H7" s="58">
        <v>1000</v>
      </c>
      <c r="I7" s="120" t="s">
        <v>27</v>
      </c>
      <c r="J7" s="125" t="s">
        <v>45</v>
      </c>
    </row>
    <row r="8" spans="1:10" s="47" customFormat="1" ht="14.25">
      <c r="A8" s="21">
        <v>6</v>
      </c>
      <c r="B8" s="120" t="s">
        <v>43</v>
      </c>
      <c r="C8" s="121" t="s">
        <v>51</v>
      </c>
      <c r="D8" s="122" t="s">
        <v>52</v>
      </c>
      <c r="E8" s="123">
        <v>1125812.29</v>
      </c>
      <c r="F8" s="124">
        <v>863</v>
      </c>
      <c r="G8" s="123">
        <v>1304.5333603707995</v>
      </c>
      <c r="H8" s="58">
        <v>1000</v>
      </c>
      <c r="I8" s="120" t="s">
        <v>32</v>
      </c>
      <c r="J8" s="125" t="s">
        <v>142</v>
      </c>
    </row>
    <row r="9" spans="1:10" s="47" customFormat="1" ht="14.25">
      <c r="A9" s="21">
        <v>7</v>
      </c>
      <c r="B9" s="120" t="s">
        <v>94</v>
      </c>
      <c r="C9" s="121" t="s">
        <v>51</v>
      </c>
      <c r="D9" s="122" t="s">
        <v>52</v>
      </c>
      <c r="E9" s="123">
        <v>750483.3501</v>
      </c>
      <c r="F9" s="124">
        <v>684</v>
      </c>
      <c r="G9" s="123">
        <v>1097.197880263158</v>
      </c>
      <c r="H9" s="58">
        <v>1000</v>
      </c>
      <c r="I9" s="120" t="s">
        <v>95</v>
      </c>
      <c r="J9" s="125" t="s">
        <v>64</v>
      </c>
    </row>
    <row r="10" spans="1:10" s="47" customFormat="1" ht="14.25">
      <c r="A10" s="21">
        <v>8</v>
      </c>
      <c r="B10" s="120" t="s">
        <v>110</v>
      </c>
      <c r="C10" s="121" t="s">
        <v>51</v>
      </c>
      <c r="D10" s="122" t="s">
        <v>52</v>
      </c>
      <c r="E10" s="123">
        <v>711721.8</v>
      </c>
      <c r="F10" s="124">
        <v>910</v>
      </c>
      <c r="G10" s="123">
        <v>782.1118681318682</v>
      </c>
      <c r="H10" s="58">
        <v>1000</v>
      </c>
      <c r="I10" s="120" t="s">
        <v>20</v>
      </c>
      <c r="J10" s="125" t="s">
        <v>62</v>
      </c>
    </row>
    <row r="11" spans="1:10" ht="15.75" thickBot="1">
      <c r="A11" s="189" t="s">
        <v>66</v>
      </c>
      <c r="B11" s="190"/>
      <c r="C11" s="126" t="s">
        <v>67</v>
      </c>
      <c r="D11" s="126" t="s">
        <v>67</v>
      </c>
      <c r="E11" s="108">
        <f>SUM(E3:E10)</f>
        <v>22204172.130400002</v>
      </c>
      <c r="F11" s="109">
        <f>SUM(F3:F10)</f>
        <v>144343</v>
      </c>
      <c r="G11" s="126" t="s">
        <v>67</v>
      </c>
      <c r="H11" s="126" t="s">
        <v>67</v>
      </c>
      <c r="I11" s="126" t="s">
        <v>67</v>
      </c>
      <c r="J11" s="127" t="s">
        <v>67</v>
      </c>
    </row>
  </sheetData>
  <mergeCells count="2">
    <mergeCell ref="A1:J1"/>
    <mergeCell ref="A11:B11"/>
  </mergeCells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11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3"/>
  <sheetViews>
    <sheetView zoomScale="85" zoomScaleNormal="85" workbookViewId="0" topLeftCell="A1">
      <selection activeCell="E4" activeCellId="1" sqref="B4:B11 E4:E11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9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1" t="s">
        <v>132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1" ht="15.75" customHeight="1" thickBot="1">
      <c r="A2" s="194" t="s">
        <v>54</v>
      </c>
      <c r="B2" s="112"/>
      <c r="C2" s="113"/>
      <c r="D2" s="114"/>
      <c r="E2" s="196" t="s">
        <v>93</v>
      </c>
      <c r="F2" s="196"/>
      <c r="G2" s="196"/>
      <c r="H2" s="196"/>
      <c r="I2" s="196"/>
      <c r="J2" s="196"/>
      <c r="K2" s="196"/>
    </row>
    <row r="3" spans="1:11" ht="45.75" thickBot="1">
      <c r="A3" s="195"/>
      <c r="B3" s="115" t="s">
        <v>34</v>
      </c>
      <c r="C3" s="28" t="s">
        <v>13</v>
      </c>
      <c r="D3" s="28" t="s">
        <v>14</v>
      </c>
      <c r="E3" s="17" t="s">
        <v>128</v>
      </c>
      <c r="F3" s="17" t="s">
        <v>143</v>
      </c>
      <c r="G3" s="17" t="s">
        <v>150</v>
      </c>
      <c r="H3" s="17" t="s">
        <v>122</v>
      </c>
      <c r="I3" s="17" t="s">
        <v>151</v>
      </c>
      <c r="J3" s="17" t="s">
        <v>68</v>
      </c>
      <c r="K3" s="18" t="s">
        <v>129</v>
      </c>
    </row>
    <row r="4" spans="1:11" ht="14.25" collapsed="1">
      <c r="A4" s="21">
        <v>1</v>
      </c>
      <c r="B4" s="29" t="s">
        <v>94</v>
      </c>
      <c r="C4" s="116">
        <v>38441</v>
      </c>
      <c r="D4" s="116">
        <v>38625</v>
      </c>
      <c r="E4" s="110">
        <v>0.08231821985315291</v>
      </c>
      <c r="F4" s="110">
        <v>0.019285207680898253</v>
      </c>
      <c r="G4" s="110">
        <v>0.005805159196689891</v>
      </c>
      <c r="H4" s="110">
        <v>0.10841720139198463</v>
      </c>
      <c r="I4" s="110">
        <v>0.024926125715748704</v>
      </c>
      <c r="J4" s="117">
        <v>0.09719788026315745</v>
      </c>
      <c r="K4" s="186">
        <v>0.011078566710819748</v>
      </c>
    </row>
    <row r="5" spans="1:11" ht="14.25" collapsed="1">
      <c r="A5" s="21">
        <v>2</v>
      </c>
      <c r="B5" s="29" t="s">
        <v>77</v>
      </c>
      <c r="C5" s="116">
        <v>38862</v>
      </c>
      <c r="D5" s="116">
        <v>38958</v>
      </c>
      <c r="E5" s="110">
        <v>0.11190200983041665</v>
      </c>
      <c r="F5" s="110">
        <v>0.12790737750585546</v>
      </c>
      <c r="G5" s="110">
        <v>0.11400961693829559</v>
      </c>
      <c r="H5" s="110">
        <v>-0.064869214916208</v>
      </c>
      <c r="I5" s="110">
        <v>-0.025147913513075215</v>
      </c>
      <c r="J5" s="117">
        <v>1.7743304496931689</v>
      </c>
      <c r="K5" s="187">
        <v>0.14560221925914218</v>
      </c>
    </row>
    <row r="6" spans="1:11" ht="14.25">
      <c r="A6" s="21">
        <v>3</v>
      </c>
      <c r="B6" s="29" t="s">
        <v>167</v>
      </c>
      <c r="C6" s="116">
        <v>39048</v>
      </c>
      <c r="D6" s="116">
        <v>39140</v>
      </c>
      <c r="E6" s="110">
        <v>0.1234912566866726</v>
      </c>
      <c r="F6" s="110" t="s">
        <v>30</v>
      </c>
      <c r="G6" s="110" t="s">
        <v>30</v>
      </c>
      <c r="H6" s="110" t="s">
        <v>30</v>
      </c>
      <c r="I6" s="110">
        <v>-0.25586674686111455</v>
      </c>
      <c r="J6" s="117">
        <v>-0.4076544327499112</v>
      </c>
      <c r="K6" s="187">
        <v>-0.07199815894422901</v>
      </c>
    </row>
    <row r="7" spans="1:11" ht="14.25">
      <c r="A7" s="21">
        <v>4</v>
      </c>
      <c r="B7" s="29" t="s">
        <v>43</v>
      </c>
      <c r="C7" s="116">
        <v>39100</v>
      </c>
      <c r="D7" s="116">
        <v>39268</v>
      </c>
      <c r="E7" s="110">
        <v>0.09130424574949192</v>
      </c>
      <c r="F7" s="110">
        <v>0.11487557769153711</v>
      </c>
      <c r="G7" s="110">
        <v>0.17608841766530547</v>
      </c>
      <c r="H7" s="110">
        <v>0.15450549239787104</v>
      </c>
      <c r="I7" s="110">
        <v>0.08059435779571844</v>
      </c>
      <c r="J7" s="117">
        <v>0.30453336037082335</v>
      </c>
      <c r="K7" s="187">
        <v>0.040739492007861866</v>
      </c>
    </row>
    <row r="8" spans="1:11" ht="14.25">
      <c r="A8" s="21">
        <v>5</v>
      </c>
      <c r="B8" s="29" t="s">
        <v>44</v>
      </c>
      <c r="C8" s="116">
        <v>39269</v>
      </c>
      <c r="D8" s="116">
        <v>39420</v>
      </c>
      <c r="E8" s="110">
        <v>-0.0017605677194217906</v>
      </c>
      <c r="F8" s="110">
        <v>-0.005352482726012298</v>
      </c>
      <c r="G8" s="110">
        <v>-0.011004562204230628</v>
      </c>
      <c r="H8" s="110">
        <v>-0.06444081358054665</v>
      </c>
      <c r="I8" s="110">
        <v>-0.08799256852488213</v>
      </c>
      <c r="J8" s="117">
        <v>-0.4470091997153349</v>
      </c>
      <c r="K8" s="187">
        <v>-0.0905556376176575</v>
      </c>
    </row>
    <row r="9" spans="1:11" s="20" customFormat="1" ht="14.25">
      <c r="A9" s="21">
        <v>6</v>
      </c>
      <c r="B9" s="29" t="s">
        <v>110</v>
      </c>
      <c r="C9" s="116">
        <v>39647</v>
      </c>
      <c r="D9" s="116">
        <v>39861</v>
      </c>
      <c r="E9" s="110">
        <v>0.17585997884475257</v>
      </c>
      <c r="F9" s="110">
        <v>0.06365562809940228</v>
      </c>
      <c r="G9" s="110">
        <v>0.06580870063261313</v>
      </c>
      <c r="H9" s="110">
        <v>0.0028546703338194757</v>
      </c>
      <c r="I9" s="110">
        <v>-0.21252949918104447</v>
      </c>
      <c r="J9" s="117">
        <v>-0.21788813186812983</v>
      </c>
      <c r="K9" s="136">
        <v>-0.047657387837758636</v>
      </c>
    </row>
    <row r="10" spans="1:11" s="20" customFormat="1" ht="14.25">
      <c r="A10" s="21">
        <v>7</v>
      </c>
      <c r="B10" s="29" t="s">
        <v>92</v>
      </c>
      <c r="C10" s="116">
        <v>40253</v>
      </c>
      <c r="D10" s="116">
        <v>40445</v>
      </c>
      <c r="E10" s="110">
        <v>0.17415444483575793</v>
      </c>
      <c r="F10" s="110">
        <v>0.1580716806035194</v>
      </c>
      <c r="G10" s="110">
        <v>0.17375252158534282</v>
      </c>
      <c r="H10" s="110">
        <v>0.019410719889262573</v>
      </c>
      <c r="I10" s="110">
        <v>-0.22422708106288547</v>
      </c>
      <c r="J10" s="117">
        <v>-0.5721140633653526</v>
      </c>
      <c r="K10" s="136">
        <v>-0.21908183257885883</v>
      </c>
    </row>
    <row r="11" spans="1:11" ht="14.25" collapsed="1">
      <c r="A11" s="21">
        <v>8</v>
      </c>
      <c r="B11" s="29" t="s">
        <v>152</v>
      </c>
      <c r="C11" s="116">
        <v>40716</v>
      </c>
      <c r="D11" s="116">
        <v>40995</v>
      </c>
      <c r="E11" s="110">
        <v>0.029476936625379757</v>
      </c>
      <c r="F11" s="110">
        <v>0.05537950914552092</v>
      </c>
      <c r="G11" s="110">
        <v>0.06303714316025166</v>
      </c>
      <c r="H11" s="110">
        <v>0.09842898753556106</v>
      </c>
      <c r="I11" s="110" t="s">
        <v>30</v>
      </c>
      <c r="J11" s="117">
        <v>0.638366611865613</v>
      </c>
      <c r="K11" s="137">
        <v>0.29217986460377254</v>
      </c>
    </row>
    <row r="12" spans="1:11" ht="15.75" thickBot="1">
      <c r="A12" s="166"/>
      <c r="B12" s="171" t="s">
        <v>159</v>
      </c>
      <c r="C12" s="172" t="s">
        <v>67</v>
      </c>
      <c r="D12" s="172" t="s">
        <v>67</v>
      </c>
      <c r="E12" s="173">
        <f aca="true" t="shared" si="0" ref="E12:J12">AVERAGE(E4:E11)</f>
        <v>0.09834331558827532</v>
      </c>
      <c r="F12" s="173">
        <f t="shared" si="0"/>
        <v>0.07626035685724587</v>
      </c>
      <c r="G12" s="173">
        <f t="shared" si="0"/>
        <v>0.08392814242489542</v>
      </c>
      <c r="H12" s="173">
        <f t="shared" si="0"/>
        <v>0.03632957757882059</v>
      </c>
      <c r="I12" s="173">
        <f t="shared" si="0"/>
        <v>-0.10003476080450495</v>
      </c>
      <c r="J12" s="173">
        <f t="shared" si="0"/>
        <v>0.14622030931175428</v>
      </c>
      <c r="K12" s="172" t="s">
        <v>67</v>
      </c>
    </row>
    <row r="13" spans="1:11" ht="15" thickBot="1">
      <c r="A13" s="202" t="s">
        <v>130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</row>
    <row r="14" spans="2:9" ht="14.25">
      <c r="B14" s="31"/>
      <c r="C14" s="32"/>
      <c r="D14" s="32"/>
      <c r="E14" s="31"/>
      <c r="F14" s="31"/>
      <c r="G14" s="31"/>
      <c r="H14" s="31"/>
      <c r="I14" s="31"/>
    </row>
    <row r="15" spans="2:9" ht="14.25">
      <c r="B15" s="31"/>
      <c r="C15" s="32"/>
      <c r="D15" s="32"/>
      <c r="E15" s="31"/>
      <c r="F15" s="31"/>
      <c r="G15" s="31"/>
      <c r="H15" s="31"/>
      <c r="I15" s="31"/>
    </row>
    <row r="16" spans="2:9" ht="14.25">
      <c r="B16" s="31"/>
      <c r="C16" s="32"/>
      <c r="D16" s="32"/>
      <c r="E16" s="132"/>
      <c r="F16" s="31"/>
      <c r="G16" s="31"/>
      <c r="H16" s="31"/>
      <c r="I16" s="31"/>
    </row>
    <row r="17" spans="2:9" ht="14.25">
      <c r="B17" s="31"/>
      <c r="C17" s="32"/>
      <c r="D17" s="32"/>
      <c r="E17" s="31"/>
      <c r="F17" s="31"/>
      <c r="G17" s="31"/>
      <c r="H17" s="31"/>
      <c r="I17" s="31"/>
    </row>
    <row r="18" spans="2:9" ht="14.25">
      <c r="B18" s="31"/>
      <c r="C18" s="32"/>
      <c r="D18" s="32"/>
      <c r="E18" s="31"/>
      <c r="F18" s="31"/>
      <c r="G18" s="31"/>
      <c r="H18" s="31"/>
      <c r="I18" s="31"/>
    </row>
    <row r="19" spans="2:9" ht="14.25">
      <c r="B19" s="31"/>
      <c r="C19" s="32"/>
      <c r="D19" s="32"/>
      <c r="E19" s="31"/>
      <c r="F19" s="31"/>
      <c r="G19" s="31"/>
      <c r="H19" s="31"/>
      <c r="I19" s="31"/>
    </row>
    <row r="20" spans="2:9" ht="14.25">
      <c r="B20" s="31"/>
      <c r="C20" s="32"/>
      <c r="D20" s="32"/>
      <c r="E20" s="31"/>
      <c r="F20" s="31"/>
      <c r="G20" s="31"/>
      <c r="H20" s="31"/>
      <c r="I20" s="31"/>
    </row>
    <row r="21" spans="2:9" ht="14.25">
      <c r="B21" s="31"/>
      <c r="C21" s="32"/>
      <c r="D21" s="32"/>
      <c r="E21" s="31"/>
      <c r="F21" s="31"/>
      <c r="G21" s="31"/>
      <c r="H21" s="31"/>
      <c r="I21" s="31"/>
    </row>
    <row r="22" spans="2:9" ht="14.25">
      <c r="B22" s="31"/>
      <c r="C22" s="32"/>
      <c r="D22" s="32"/>
      <c r="E22" s="31"/>
      <c r="F22" s="31"/>
      <c r="G22" s="31"/>
      <c r="H22" s="31"/>
      <c r="I22" s="31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</sheetData>
  <mergeCells count="4">
    <mergeCell ref="A2:A3"/>
    <mergeCell ref="A1:J1"/>
    <mergeCell ref="E2:K2"/>
    <mergeCell ref="A13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8"/>
  <sheetViews>
    <sheetView zoomScale="85" zoomScaleNormal="85" workbookViewId="0" topLeftCell="A1">
      <selection activeCell="G11" sqref="G11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3" customFormat="1" ht="16.5" thickBot="1">
      <c r="A1" s="198" t="s">
        <v>125</v>
      </c>
      <c r="B1" s="198"/>
      <c r="C1" s="198"/>
      <c r="D1" s="198"/>
      <c r="E1" s="198"/>
      <c r="F1" s="198"/>
      <c r="G1" s="198"/>
    </row>
    <row r="2" spans="1:7" s="33" customFormat="1" ht="15.75" customHeight="1" thickBot="1">
      <c r="A2" s="194" t="s">
        <v>54</v>
      </c>
      <c r="B2" s="100"/>
      <c r="C2" s="199" t="s">
        <v>35</v>
      </c>
      <c r="D2" s="200"/>
      <c r="E2" s="199" t="s">
        <v>36</v>
      </c>
      <c r="F2" s="200"/>
      <c r="G2" s="101"/>
    </row>
    <row r="3" spans="1:7" s="33" customFormat="1" ht="45.75" thickBot="1">
      <c r="A3" s="195"/>
      <c r="B3" s="37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137</v>
      </c>
    </row>
    <row r="4" spans="1:7" s="33" customFormat="1" ht="14.25">
      <c r="A4" s="21">
        <v>1</v>
      </c>
      <c r="B4" s="39" t="s">
        <v>92</v>
      </c>
      <c r="C4" s="40">
        <v>343.6211599999999</v>
      </c>
      <c r="D4" s="110">
        <v>0.18114708460482343</v>
      </c>
      <c r="E4" s="41">
        <v>310</v>
      </c>
      <c r="F4" s="110">
        <v>0.005955468464833919</v>
      </c>
      <c r="G4" s="42">
        <v>16.45248058005975</v>
      </c>
    </row>
    <row r="5" spans="1:7" s="33" customFormat="1" ht="14.25">
      <c r="A5" s="21">
        <v>2</v>
      </c>
      <c r="B5" s="39" t="s">
        <v>77</v>
      </c>
      <c r="C5" s="40">
        <v>1082.828709999999</v>
      </c>
      <c r="D5" s="110">
        <v>0.11190200983040728</v>
      </c>
      <c r="E5" s="41">
        <v>0</v>
      </c>
      <c r="F5" s="110">
        <v>0</v>
      </c>
      <c r="G5" s="42">
        <v>0</v>
      </c>
    </row>
    <row r="6" spans="1:7" s="33" customFormat="1" ht="14.25">
      <c r="A6" s="21">
        <v>3</v>
      </c>
      <c r="B6" s="39" t="s">
        <v>167</v>
      </c>
      <c r="C6" s="40">
        <v>193.4391199999999</v>
      </c>
      <c r="D6" s="110">
        <v>0.123491256686652</v>
      </c>
      <c r="E6" s="41">
        <v>0</v>
      </c>
      <c r="F6" s="110">
        <v>0</v>
      </c>
      <c r="G6" s="42">
        <v>0</v>
      </c>
    </row>
    <row r="7" spans="1:7" s="33" customFormat="1" ht="14.25">
      <c r="A7" s="21">
        <v>4</v>
      </c>
      <c r="B7" s="39" t="s">
        <v>110</v>
      </c>
      <c r="C7" s="40">
        <v>106.44412</v>
      </c>
      <c r="D7" s="110">
        <v>0.17585997884475105</v>
      </c>
      <c r="E7" s="41">
        <v>0</v>
      </c>
      <c r="F7" s="110">
        <v>0</v>
      </c>
      <c r="G7" s="42">
        <v>0</v>
      </c>
    </row>
    <row r="8" spans="1:7" s="33" customFormat="1" ht="14.25">
      <c r="A8" s="21">
        <v>5</v>
      </c>
      <c r="B8" s="39" t="s">
        <v>43</v>
      </c>
      <c r="C8" s="40">
        <v>94.19137</v>
      </c>
      <c r="D8" s="110">
        <v>0.09130424574949489</v>
      </c>
      <c r="E8" s="41">
        <v>0</v>
      </c>
      <c r="F8" s="110">
        <v>0</v>
      </c>
      <c r="G8" s="42">
        <v>0</v>
      </c>
    </row>
    <row r="9" spans="1:7" s="33" customFormat="1" ht="14.25">
      <c r="A9" s="21">
        <v>6</v>
      </c>
      <c r="B9" s="39" t="s">
        <v>152</v>
      </c>
      <c r="C9" s="40">
        <v>65.62881000000006</v>
      </c>
      <c r="D9" s="110">
        <v>0.029476936625386432</v>
      </c>
      <c r="E9" s="41">
        <v>0</v>
      </c>
      <c r="F9" s="110">
        <v>0</v>
      </c>
      <c r="G9" s="42">
        <v>0</v>
      </c>
    </row>
    <row r="10" spans="1:7" s="33" customFormat="1" ht="14.25">
      <c r="A10" s="21">
        <v>7</v>
      </c>
      <c r="B10" s="39" t="s">
        <v>94</v>
      </c>
      <c r="C10" s="40">
        <v>57.07975</v>
      </c>
      <c r="D10" s="110">
        <v>0.0823182198531536</v>
      </c>
      <c r="E10" s="41">
        <v>0</v>
      </c>
      <c r="F10" s="110">
        <v>0</v>
      </c>
      <c r="G10" s="42">
        <v>0</v>
      </c>
    </row>
    <row r="11" spans="1:7" s="33" customFormat="1" ht="14.25">
      <c r="A11" s="21">
        <v>8</v>
      </c>
      <c r="B11" s="39" t="s">
        <v>44</v>
      </c>
      <c r="C11" s="40">
        <v>-59.088199999999716</v>
      </c>
      <c r="D11" s="110">
        <v>-0.02252384672943162</v>
      </c>
      <c r="E11" s="41">
        <v>-985</v>
      </c>
      <c r="F11" s="110">
        <v>-0.020799898640087845</v>
      </c>
      <c r="G11" s="42">
        <v>-54.470058957323744</v>
      </c>
    </row>
    <row r="12" spans="1:7" s="33" customFormat="1" ht="15.75" thickBot="1">
      <c r="A12" s="128"/>
      <c r="B12" s="102" t="s">
        <v>66</v>
      </c>
      <c r="C12" s="129">
        <f>SUM(C4:C11)</f>
        <v>1884.1448399999997</v>
      </c>
      <c r="D12" s="107">
        <v>0.09272353885519362</v>
      </c>
      <c r="E12" s="104">
        <f>SUM(E4:E11)</f>
        <v>-675</v>
      </c>
      <c r="F12" s="107">
        <v>-0.0046545946020494005</v>
      </c>
      <c r="G12" s="105">
        <f>SUM(G4:G11)</f>
        <v>-38.017578377263995</v>
      </c>
    </row>
    <row r="13" s="33" customFormat="1" ht="14.25">
      <c r="D13" s="43"/>
    </row>
    <row r="14" s="33" customFormat="1" ht="14.25">
      <c r="D14" s="43"/>
    </row>
    <row r="15" s="33" customFormat="1" ht="14.25">
      <c r="D15" s="43"/>
    </row>
    <row r="16" s="33" customFormat="1" ht="14.25">
      <c r="D16" s="43"/>
    </row>
    <row r="17" s="33" customFormat="1" ht="14.25">
      <c r="D17" s="43"/>
    </row>
    <row r="18" s="33" customFormat="1" ht="14.25">
      <c r="D18" s="43"/>
    </row>
    <row r="19" s="33" customFormat="1" ht="14.25">
      <c r="D19" s="43"/>
    </row>
    <row r="20" s="33" customFormat="1" ht="14.25">
      <c r="D20" s="43"/>
    </row>
    <row r="21" s="33" customFormat="1" ht="14.25">
      <c r="D21" s="43"/>
    </row>
    <row r="22" s="33" customFormat="1" ht="14.25">
      <c r="D22" s="43"/>
    </row>
    <row r="23" s="33" customFormat="1" ht="14.25">
      <c r="D23" s="43"/>
    </row>
    <row r="24" s="33" customFormat="1" ht="14.25">
      <c r="D24" s="43"/>
    </row>
    <row r="25" s="33" customFormat="1" ht="14.25">
      <c r="D25" s="43"/>
    </row>
    <row r="26" s="33" customFormat="1" ht="14.25">
      <c r="D26" s="43"/>
    </row>
    <row r="27" s="33" customFormat="1" ht="14.25">
      <c r="D27" s="43"/>
    </row>
    <row r="28" s="33" customFormat="1" ht="14.25">
      <c r="D28" s="43"/>
    </row>
    <row r="29" s="33" customFormat="1" ht="14.25">
      <c r="D29" s="43"/>
    </row>
    <row r="30" s="33" customFormat="1" ht="14.25">
      <c r="D30" s="43"/>
    </row>
    <row r="31" s="33" customFormat="1" ht="14.25">
      <c r="D31" s="43"/>
    </row>
    <row r="32" s="33" customFormat="1" ht="14.25">
      <c r="D32" s="43"/>
    </row>
    <row r="33" s="33" customFormat="1" ht="14.25">
      <c r="D33" s="43"/>
    </row>
    <row r="34" s="33" customFormat="1" ht="14.25"/>
    <row r="35" s="33" customFormat="1" ht="14.25"/>
    <row r="36" spans="8:9" s="33" customFormat="1" ht="14.25">
      <c r="H36" s="24"/>
      <c r="I36" s="24"/>
    </row>
    <row r="39" spans="2:5" ht="30.75" thickBot="1">
      <c r="B39" s="44" t="s">
        <v>34</v>
      </c>
      <c r="C39" s="37" t="s">
        <v>74</v>
      </c>
      <c r="D39" s="37" t="s">
        <v>75</v>
      </c>
      <c r="E39" s="38" t="s">
        <v>70</v>
      </c>
    </row>
    <row r="40" spans="1:5" ht="14.25">
      <c r="A40" s="24">
        <v>1</v>
      </c>
      <c r="B40" s="39" t="str">
        <f aca="true" t="shared" si="0" ref="B40:D47">B4</f>
        <v>Аурум</v>
      </c>
      <c r="C40" s="133">
        <f t="shared" si="0"/>
        <v>343.6211599999999</v>
      </c>
      <c r="D40" s="110">
        <f t="shared" si="0"/>
        <v>0.18114708460482343</v>
      </c>
      <c r="E40" s="134">
        <f aca="true" t="shared" si="1" ref="E40:E47">G4</f>
        <v>16.45248058005975</v>
      </c>
    </row>
    <row r="41" spans="1:5" ht="14.25">
      <c r="A41" s="24">
        <v>2</v>
      </c>
      <c r="B41" s="39" t="str">
        <f t="shared" si="0"/>
        <v>Платинум</v>
      </c>
      <c r="C41" s="133">
        <f t="shared" si="0"/>
        <v>1082.828709999999</v>
      </c>
      <c r="D41" s="110">
        <f t="shared" si="0"/>
        <v>0.11190200983040728</v>
      </c>
      <c r="E41" s="134">
        <f t="shared" si="1"/>
        <v>0</v>
      </c>
    </row>
    <row r="42" spans="1:5" ht="14.25">
      <c r="A42" s="24">
        <v>3</v>
      </c>
      <c r="B42" s="39" t="str">
        <f t="shared" si="0"/>
        <v>ТАСК Український Капітал</v>
      </c>
      <c r="C42" s="133">
        <f t="shared" si="0"/>
        <v>193.4391199999999</v>
      </c>
      <c r="D42" s="110">
        <f t="shared" si="0"/>
        <v>0.123491256686652</v>
      </c>
      <c r="E42" s="134">
        <f t="shared" si="1"/>
        <v>0</v>
      </c>
    </row>
    <row r="43" spans="1:5" ht="14.25">
      <c r="A43" s="24">
        <v>4</v>
      </c>
      <c r="B43" s="39" t="str">
        <f t="shared" si="0"/>
        <v>УНІВЕР.УА/Отаман: Фонд Перспективних Акцій</v>
      </c>
      <c r="C43" s="133">
        <f t="shared" si="0"/>
        <v>106.44412</v>
      </c>
      <c r="D43" s="110">
        <f t="shared" si="0"/>
        <v>0.17585997884475105</v>
      </c>
      <c r="E43" s="134">
        <f t="shared" si="1"/>
        <v>0</v>
      </c>
    </row>
    <row r="44" spans="1:5" ht="14.25">
      <c r="A44" s="24">
        <v>5</v>
      </c>
      <c r="B44" s="39" t="str">
        <f t="shared" si="0"/>
        <v>Збалансований фонд "Паритет"</v>
      </c>
      <c r="C44" s="133">
        <f t="shared" si="0"/>
        <v>94.19137</v>
      </c>
      <c r="D44" s="110">
        <f t="shared" si="0"/>
        <v>0.09130424574949489</v>
      </c>
      <c r="E44" s="134">
        <f t="shared" si="1"/>
        <v>0</v>
      </c>
    </row>
    <row r="45" spans="1:5" ht="14.25">
      <c r="A45" s="24">
        <v>6</v>
      </c>
      <c r="B45" s="39" t="str">
        <f t="shared" si="0"/>
        <v>Оріон</v>
      </c>
      <c r="C45" s="133">
        <f t="shared" si="0"/>
        <v>65.62881000000006</v>
      </c>
      <c r="D45" s="110">
        <f t="shared" si="0"/>
        <v>0.029476936625386432</v>
      </c>
      <c r="E45" s="134">
        <f t="shared" si="1"/>
        <v>0</v>
      </c>
    </row>
    <row r="46" spans="1:5" ht="14.25">
      <c r="A46" s="24">
        <v>7</v>
      </c>
      <c r="B46" s="39" t="str">
        <f t="shared" si="0"/>
        <v>Оптімум</v>
      </c>
      <c r="C46" s="133">
        <f t="shared" si="0"/>
        <v>57.07975</v>
      </c>
      <c r="D46" s="110">
        <f t="shared" si="0"/>
        <v>0.0823182198531536</v>
      </c>
      <c r="E46" s="134">
        <f t="shared" si="1"/>
        <v>0</v>
      </c>
    </row>
    <row r="47" spans="1:5" ht="14.25">
      <c r="A47" s="24">
        <v>8</v>
      </c>
      <c r="B47" s="39" t="str">
        <f t="shared" si="0"/>
        <v>Конкорд Перспектива</v>
      </c>
      <c r="C47" s="133">
        <f t="shared" si="0"/>
        <v>-59.088199999999716</v>
      </c>
      <c r="D47" s="110">
        <f t="shared" si="0"/>
        <v>-0.02252384672943162</v>
      </c>
      <c r="E47" s="134">
        <f t="shared" si="1"/>
        <v>-54.470058957323744</v>
      </c>
    </row>
    <row r="48" spans="2:5" ht="14.25">
      <c r="B48" s="39"/>
      <c r="C48" s="133"/>
      <c r="D48" s="110"/>
      <c r="E48" s="134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="85" zoomScaleNormal="85" workbookViewId="0" topLeftCell="A1">
      <selection activeCell="B7" sqref="B7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34</v>
      </c>
      <c r="B1" s="74" t="s">
        <v>119</v>
      </c>
      <c r="C1" s="10"/>
      <c r="D1" s="10"/>
    </row>
    <row r="2" spans="1:4" ht="14.25">
      <c r="A2" s="29" t="s">
        <v>44</v>
      </c>
      <c r="B2" s="158">
        <v>-0.0017605677194217906</v>
      </c>
      <c r="C2" s="10"/>
      <c r="D2" s="10"/>
    </row>
    <row r="3" spans="1:4" ht="14.25">
      <c r="A3" s="29" t="s">
        <v>152</v>
      </c>
      <c r="B3" s="158">
        <v>0.029476936625379757</v>
      </c>
      <c r="C3" s="10"/>
      <c r="D3" s="10"/>
    </row>
    <row r="4" spans="1:4" ht="14.25">
      <c r="A4" s="29" t="s">
        <v>94</v>
      </c>
      <c r="B4" s="158">
        <v>0.08231821985315291</v>
      </c>
      <c r="C4" s="10"/>
      <c r="D4" s="10"/>
    </row>
    <row r="5" spans="1:4" ht="14.25">
      <c r="A5" s="29" t="s">
        <v>43</v>
      </c>
      <c r="B5" s="158">
        <v>0.09130424574949192</v>
      </c>
      <c r="C5" s="10"/>
      <c r="D5" s="10"/>
    </row>
    <row r="6" spans="1:4" ht="14.25">
      <c r="A6" s="29" t="s">
        <v>77</v>
      </c>
      <c r="B6" s="158">
        <v>0.11190200983041665</v>
      </c>
      <c r="C6" s="10"/>
      <c r="D6" s="10"/>
    </row>
    <row r="7" spans="1:4" ht="14.25">
      <c r="A7" s="29" t="s">
        <v>167</v>
      </c>
      <c r="B7" s="158">
        <v>0.1234912566866726</v>
      </c>
      <c r="C7" s="10"/>
      <c r="D7" s="10"/>
    </row>
    <row r="8" spans="1:4" ht="14.25">
      <c r="A8" s="29" t="s">
        <v>92</v>
      </c>
      <c r="B8" s="158">
        <v>0.17415444483575793</v>
      </c>
      <c r="C8" s="10"/>
      <c r="D8" s="10"/>
    </row>
    <row r="9" spans="1:4" ht="14.25">
      <c r="A9" s="97" t="s">
        <v>110</v>
      </c>
      <c r="B9" s="161">
        <v>0.17585997884475257</v>
      </c>
      <c r="C9" s="10"/>
      <c r="D9" s="10"/>
    </row>
    <row r="10" spans="1:4" ht="14.25">
      <c r="A10" s="29" t="s">
        <v>39</v>
      </c>
      <c r="B10" s="159">
        <v>0.09834331558827532</v>
      </c>
      <c r="C10" s="10"/>
      <c r="D10" s="10"/>
    </row>
    <row r="11" spans="1:4" ht="14.25">
      <c r="A11" s="29" t="s">
        <v>1</v>
      </c>
      <c r="B11" s="159">
        <v>0.25805653908840553</v>
      </c>
      <c r="C11" s="10"/>
      <c r="D11" s="10"/>
    </row>
    <row r="12" spans="1:4" ht="14.25">
      <c r="A12" s="29" t="s">
        <v>0</v>
      </c>
      <c r="B12" s="159">
        <v>0.30425701213447387</v>
      </c>
      <c r="C12" s="10"/>
      <c r="D12" s="10"/>
    </row>
    <row r="13" spans="1:4" ht="14.25">
      <c r="A13" s="29" t="s">
        <v>40</v>
      </c>
      <c r="B13" s="159">
        <v>0.26367769725460977</v>
      </c>
      <c r="C13" s="10"/>
      <c r="D13" s="10"/>
    </row>
    <row r="14" spans="1:4" ht="14.25">
      <c r="A14" s="29" t="s">
        <v>41</v>
      </c>
      <c r="B14" s="159">
        <v>0.25800656944689626</v>
      </c>
      <c r="C14" s="10"/>
      <c r="D14" s="10"/>
    </row>
    <row r="15" spans="1:4" ht="14.25">
      <c r="A15" s="29" t="s">
        <v>42</v>
      </c>
      <c r="B15" s="159">
        <v>0.015342465753424659</v>
      </c>
      <c r="C15" s="10"/>
      <c r="D15" s="10"/>
    </row>
    <row r="16" spans="1:4" ht="15" thickBot="1">
      <c r="A16" s="86" t="s">
        <v>166</v>
      </c>
      <c r="B16" s="160">
        <v>0.32609703745961127</v>
      </c>
      <c r="C16" s="10"/>
      <c r="D16" s="10"/>
    </row>
    <row r="17" spans="2:4" ht="12.75">
      <c r="B17" s="10"/>
      <c r="C17" s="10"/>
      <c r="D17" s="10"/>
    </row>
    <row r="18" spans="1:4" ht="14.25">
      <c r="A18" s="60"/>
      <c r="B18" s="61"/>
      <c r="C18" s="10"/>
      <c r="D18" s="10"/>
    </row>
    <row r="19" spans="1:4" ht="14.25">
      <c r="A19" s="60"/>
      <c r="B19" s="61"/>
      <c r="C19" s="10"/>
      <c r="D19" s="10"/>
    </row>
    <row r="20" spans="1:4" ht="14.25">
      <c r="A20" s="60"/>
      <c r="B20" s="61"/>
      <c r="C20" s="10"/>
      <c r="D20" s="10"/>
    </row>
    <row r="21" spans="1:4" ht="14.25">
      <c r="A21" s="60"/>
      <c r="B21" s="61"/>
      <c r="C21" s="10"/>
      <c r="D21" s="10"/>
    </row>
    <row r="22" spans="1:4" ht="14.25">
      <c r="A22" s="60"/>
      <c r="B22" s="61"/>
      <c r="C22" s="10"/>
      <c r="D22" s="10"/>
    </row>
    <row r="23" ht="12.75">
      <c r="B23" s="10"/>
    </row>
    <row r="27" spans="1:2" ht="12.75">
      <c r="A27" s="7"/>
      <c r="B27" s="8"/>
    </row>
    <row r="28" ht="12.75">
      <c r="B28" s="8"/>
    </row>
    <row r="29" ht="12.75">
      <c r="B29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2014-03-06T12:14:59Z</dcterms:modified>
  <cp:category/>
  <cp:version/>
  <cp:contentType/>
  <cp:contentStatus/>
</cp:coreProperties>
</file>