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<sst xmlns="http://schemas.openxmlformats.org/spreadsheetml/2006/main" count="392" uniqueCount="137">
  <si>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</si>
  <si>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</si>
  <si>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</si>
  <si>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</si>
  <si>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</si>
  <si>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</si>
  <si>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</si>
  <si>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</si>
  <si>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</si>
  <si>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</si>
  <si>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</si>
  <si>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</si>
  <si>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</si>
  <si>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</si>
  <si>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</si>
  <si>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</si>
  <si>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</si>
  <si>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</si>
  <si>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</si>
  <si>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</si>
  <si>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</si>
  <si>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</si>
  <si>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</si>
  <si>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</si>
  <si>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</si>
  <si>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</si>
  <si>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</si>
  <si>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</si>
  <si>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</si>
  <si>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</si>
  <si>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</si>
  <si>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</si>
  <si>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</si>
  <si>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</si>
  <si>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</si>
  <si>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</si>
  <si>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</si>
  <si>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</si>
  <si>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</si>
  <si>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</si>
  <si>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</si>
  <si>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</si>
  <si>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</si>
  <si>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</si>
  <si>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</si>
  <si>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</si>
  <si>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</si>
  <si>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</si>
  <si>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</si>
  <si>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</si>
  <si>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</si>
  <si>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</si>
  <si>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</si>
  <si>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</si>
  <si>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</si>
  <si>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</si>
  <si>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</si>
  <si>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</si>
  <si>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</si>
  <si>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</si>
  <si>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</si>
  <si>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</si>
  <si>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</si>
  <si>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</si>
  <si>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</si>
  <si>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</si>
  <si>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</si>
  <si>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</si>
  <si>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</si>
  <si>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</si>
  <si>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</si>
  <si>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</si>
  <si>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</si>
  <si>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</si>
  <si>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</si>
  <si>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</si>
  <si>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</si>
  <si>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</si>
  <si>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</si>
  <si>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</si>
  <si>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</si>
  <si>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</si>
  <si>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</si>
  <si>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</si>
  <si>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</si>
  <si>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</si>
  <si>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</si>
  <si>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</si>
  <si>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</si>
  <si>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</si>
  <si>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</si>
  <si>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</si>
  <si>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</si>
  <si>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</si>
  <si>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</si>
  <si>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</si>
  <si>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</si>
  <si>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</si>
  <si>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</si>
  <si>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</si>
  <si>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</si>
  <si>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</si>
  <si>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</si>
  <si>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</si>
  <si>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</si>
  <si>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</si>
  <si>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</si>
  <si>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</si>
  <si>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</si>
  <si>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</si>
  <si>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</si>
  <si>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</si>
  <si>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</si>
  <si>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</si>
  <si>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</si>
  <si>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</si>
  <si>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</si>
  <si>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</si>
  <si>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</si>
  <si>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</si>
  <si>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</si>
  <si>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</si>
  <si>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</si>
  <si>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</si>
  <si>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</si>
  <si>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</si>
  <si>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</si>
  <si>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</si>
  <si>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</si>
  <si>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з початку 2016 року</t>
  </si>
  <si>
    <t>ТОВ КУА "ОЗОН"</t>
  </si>
  <si>
    <t>http://ozoncap.com/</t>
  </si>
  <si>
    <t>вересень</t>
  </si>
  <si>
    <t>Бонум Оптімум</t>
  </si>
  <si>
    <t>ТОВ КУА "Бонум Груп"</t>
  </si>
  <si>
    <t>http://bonum-group.com/</t>
  </si>
  <si>
    <t>жовтень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</si>
</sst>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thin">
        <color indexed="10"/>
      </bottom>
    </border>
    <border>
      <left style="dotted">
        <color indexed="23"/>
      </left>
      <right style="dotted">
        <color indexed="23"/>
      </right>
      <top>
        <color indexed="63"/>
      </top>
      <bottom style="thin">
        <color indexed="10"/>
      </bottom>
    </border>
    <border>
      <left style="dotted">
        <color indexed="2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10" fontId="11" fillId="0" borderId="0" xfId="0" applyNumberFormat="1" applyFont="1" applyAlignment="1">
      <alignment horizontal="right" vertical="center" inden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4" xfId="0" applyFont="1" applyFill="1" applyBorder="1" applyAlignment="1">
      <alignment horizontal="left" vertical="center" wrapText="1" shrinkToFit="1"/>
    </xf>
    <xf numFmtId="4" fontId="11" fillId="0" borderId="45" xfId="0" applyNumberFormat="1" applyFont="1" applyFill="1" applyBorder="1" applyAlignment="1">
      <alignment horizontal="right" vertical="center" indent="1"/>
    </xf>
    <xf numFmtId="10" fontId="11" fillId="0" borderId="45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6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2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47" xfId="0" applyFont="1" applyFill="1" applyBorder="1" applyAlignment="1">
      <alignment horizontal="left" vertical="center" wrapText="1" shrinkToFit="1"/>
    </xf>
    <xf numFmtId="4" fontId="11" fillId="0" borderId="48" xfId="0" applyNumberFormat="1" applyFont="1" applyFill="1" applyBorder="1" applyAlignment="1">
      <alignment horizontal="right" vertical="center" indent="1"/>
    </xf>
    <xf numFmtId="10" fontId="22" fillId="0" borderId="48" xfId="21" applyNumberFormat="1" applyFont="1" applyFill="1" applyBorder="1" applyAlignment="1">
      <alignment horizontal="right" vertical="center" wrapText="1" indent="1"/>
      <protection/>
    </xf>
    <xf numFmtId="4" fontId="11" fillId="0" borderId="49" xfId="0" applyNumberFormat="1" applyFont="1" applyFill="1" applyBorder="1" applyAlignment="1">
      <alignment horizontal="right" vertical="center" indent="1"/>
    </xf>
    <xf numFmtId="4" fontId="11" fillId="0" borderId="19" xfId="0" applyNumberFormat="1" applyFont="1" applyFill="1" applyBorder="1" applyAlignment="1">
      <alignment horizontal="right" vertical="center" indent="1"/>
    </xf>
    <xf numFmtId="10" fontId="20" fillId="0" borderId="39" xfId="0" applyNumberFormat="1" applyFont="1" applyBorder="1" applyAlignment="1">
      <alignment horizontal="right" vertical="center" indent="1"/>
    </xf>
    <xf numFmtId="10" fontId="20" fillId="0" borderId="21" xfId="0" applyNumberFormat="1" applyFont="1" applyBorder="1" applyAlignment="1">
      <alignment horizontal="right" vertical="center" indent="1"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11" fillId="0" borderId="51" xfId="26" applyNumberFormat="1" applyFont="1" applyFill="1" applyBorder="1" applyAlignment="1">
      <alignment horizontal="right" vertical="center" indent="1"/>
    </xf>
    <xf numFmtId="4" fontId="11" fillId="0" borderId="52" xfId="0" applyNumberFormat="1" applyFont="1" applyFill="1" applyBorder="1" applyAlignment="1">
      <alignment horizontal="right" vertical="center" indent="1"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53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6" xfId="0" applyBorder="1" applyAlignment="1">
      <alignment/>
    </xf>
    <xf numFmtId="0" fontId="10" fillId="0" borderId="38" xfId="0" applyFont="1" applyFill="1" applyBorder="1" applyAlignment="1">
      <alignment horizontal="left" vertical="center"/>
    </xf>
    <xf numFmtId="0" fontId="10" fillId="0" borderId="5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1360591"/>
        <c:axId val="12245320"/>
      </c:barChart>
      <c:catAx>
        <c:axId val="136059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12245320"/>
        <c:crosses val="autoZero"/>
        <c:auto val="1"/>
        <c:lblOffset val="0"/>
        <c:noMultiLvlLbl val="0"/>
      </c:catAx>
      <c:valAx>
        <c:axId val="12245320"/>
        <c:scaling>
          <c:orientation val="minMax"/>
          <c:max val="0.2"/>
          <c:min val="-0.08"/>
        </c:scaling>
        <c:axPos val="l"/>
        <c:delete val="0"/>
        <c:numFmt formatCode="0%" sourceLinked="0"/>
        <c:majorTickMark val="out"/>
        <c:minorTickMark val="none"/>
        <c:tickLblPos val="nextTo"/>
        <c:crossAx val="13605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725"/>
          <c:w val="1"/>
          <c:h val="0.62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43099017"/>
        <c:axId val="52346834"/>
      </c:barChart>
      <c:catAx>
        <c:axId val="430990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46834"/>
        <c:crosses val="autoZero"/>
        <c:auto val="0"/>
        <c:lblOffset val="100"/>
        <c:tickLblSkip val="1"/>
        <c:noMultiLvlLbl val="0"/>
      </c:catAx>
      <c:valAx>
        <c:axId val="52346834"/>
        <c:scaling>
          <c:orientation val="minMax"/>
          <c:max val="0.32"/>
          <c:min val="-0.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990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В_ВЧА!$B$25:$B$35</c:f>
              <c:strCache/>
            </c:strRef>
          </c:cat>
          <c:val>
            <c:numRef>
              <c:f>В_ВЧА!$C$25:$C$35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В_ВЧА!$B$25:$B$35</c:f>
              <c:strCache/>
            </c:strRef>
          </c:cat>
          <c:val>
            <c:numRef>
              <c:f>В_ВЧА!$D$25:$D$35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75"/>
          <c:w val="0.97075"/>
          <c:h val="0.5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ВЧА'!$C$58:$C$68</c:f>
              <c:numCache/>
            </c:numRef>
          </c:val>
        </c:ser>
        <c:ser>
          <c:idx val="0"/>
          <c:order val="1"/>
          <c:tx>
            <c:strRef>
              <c:f>'В_динаміка ВЧА'!$E$57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ВЧА'!$E$58:$E$68</c:f>
              <c:numCache/>
            </c:numRef>
          </c:val>
        </c:ser>
        <c:overlap val="-30"/>
        <c:axId val="1359459"/>
        <c:axId val="12235132"/>
      </c:barChart>
      <c:lineChart>
        <c:grouping val="standard"/>
        <c:varyColors val="0"/>
        <c:ser>
          <c:idx val="2"/>
          <c:order val="2"/>
          <c:tx>
            <c:strRef>
              <c:f>'В_динаміка ВЧА'!$D$57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ВЧА'!$B$58:$B$67</c:f>
              <c:strCache/>
            </c:strRef>
          </c:cat>
          <c:val>
            <c:numRef>
              <c:f>'В_динаміка ВЧА'!$D$58:$D$67</c:f>
              <c:numCache/>
            </c:numRef>
          </c:val>
          <c:smooth val="0"/>
        </c:ser>
        <c:axId val="43007325"/>
        <c:axId val="51521606"/>
      </c:lineChart>
      <c:catAx>
        <c:axId val="13594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2235132"/>
        <c:crosses val="autoZero"/>
        <c:auto val="0"/>
        <c:lblOffset val="40"/>
        <c:noMultiLvlLbl val="0"/>
      </c:catAx>
      <c:valAx>
        <c:axId val="12235132"/>
        <c:scaling>
          <c:orientation val="minMax"/>
          <c:max val="190"/>
          <c:min val="-60"/>
        </c:scaling>
        <c:axPos val="l"/>
        <c:delete val="0"/>
        <c:numFmt formatCode="#,##0" sourceLinked="0"/>
        <c:majorTickMark val="in"/>
        <c:minorTickMark val="none"/>
        <c:tickLblPos val="nextTo"/>
        <c:crossAx val="1359459"/>
        <c:crossesAt val="1"/>
        <c:crossBetween val="between"/>
        <c:dispUnits/>
      </c:valAx>
      <c:catAx>
        <c:axId val="43007325"/>
        <c:scaling>
          <c:orientation val="minMax"/>
        </c:scaling>
        <c:axPos val="b"/>
        <c:delete val="1"/>
        <c:majorTickMark val="in"/>
        <c:minorTickMark val="none"/>
        <c:tickLblPos val="nextTo"/>
        <c:crossAx val="51521606"/>
        <c:crosses val="autoZero"/>
        <c:auto val="0"/>
        <c:lblOffset val="100"/>
        <c:noMultiLvlLbl val="0"/>
      </c:catAx>
      <c:valAx>
        <c:axId val="51521606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4300732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35"/>
          <c:y val="0.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"/>
          <c:w val="1"/>
          <c:h val="0.9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'В_діаграма(дох)'!$A$2:$A$27</c:f>
              <c:strCache/>
            </c:strRef>
          </c:cat>
          <c:val>
            <c:numRef>
              <c:f>'В_діаграма(дох)'!$B$2:$B$27</c:f>
              <c:numCache/>
            </c:numRef>
          </c:val>
        </c:ser>
        <c:gapWidth val="60"/>
        <c:axId val="61041271"/>
        <c:axId val="12500528"/>
      </c:barChart>
      <c:catAx>
        <c:axId val="61041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00528"/>
        <c:crosses val="autoZero"/>
        <c:auto val="0"/>
        <c:lblOffset val="0"/>
        <c:tickLblSkip val="1"/>
        <c:noMultiLvlLbl val="0"/>
      </c:catAx>
      <c:valAx>
        <c:axId val="12500528"/>
        <c:scaling>
          <c:orientation val="minMax"/>
          <c:max val="0.14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412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ВЧА'!$B$37:$B$41</c:f>
              <c:strCache/>
            </c:strRef>
          </c:cat>
          <c:val>
            <c:numRef>
              <c:f>'І_динаміка ВЧА'!$C$37:$C$41</c:f>
              <c:numCache/>
            </c:numRef>
          </c:val>
        </c:ser>
        <c:ser>
          <c:idx val="0"/>
          <c:order val="1"/>
          <c:tx>
            <c:strRef>
              <c:f>'І_динаміка ВЧА'!$E$36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ВЧА'!$B$37:$B$41</c:f>
              <c:strCache/>
            </c:strRef>
          </c:cat>
          <c:val>
            <c:numRef>
              <c:f>'І_динаміка ВЧА'!$E$37:$E$41</c:f>
              <c:numCache/>
            </c:numRef>
          </c:val>
        </c:ser>
        <c:overlap val="-20"/>
        <c:axId val="45395889"/>
        <c:axId val="5909818"/>
      </c:barChart>
      <c:lineChart>
        <c:grouping val="standard"/>
        <c:varyColors val="0"/>
        <c:ser>
          <c:idx val="2"/>
          <c:order val="2"/>
          <c:tx>
            <c:strRef>
              <c:f>'І_динаміка ВЧА'!$D$36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ВЧА'!$D$37:$D$41</c:f>
              <c:numCache/>
            </c:numRef>
          </c:val>
          <c:smooth val="0"/>
        </c:ser>
        <c:axId val="53188363"/>
        <c:axId val="8933220"/>
      </c:lineChart>
      <c:catAx>
        <c:axId val="453958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909818"/>
        <c:crosses val="autoZero"/>
        <c:auto val="0"/>
        <c:lblOffset val="100"/>
        <c:noMultiLvlLbl val="0"/>
      </c:catAx>
      <c:valAx>
        <c:axId val="5909818"/>
        <c:scaling>
          <c:orientation val="minMax"/>
          <c:max val="35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5395889"/>
        <c:crossesAt val="1"/>
        <c:crossBetween val="between"/>
        <c:dispUnits/>
      </c:valAx>
      <c:catAx>
        <c:axId val="53188363"/>
        <c:scaling>
          <c:orientation val="minMax"/>
        </c:scaling>
        <c:axPos val="b"/>
        <c:delete val="1"/>
        <c:majorTickMark val="in"/>
        <c:minorTickMark val="none"/>
        <c:tickLblPos val="nextTo"/>
        <c:crossAx val="8933220"/>
        <c:crosses val="autoZero"/>
        <c:auto val="0"/>
        <c:lblOffset val="100"/>
        <c:noMultiLvlLbl val="0"/>
      </c:catAx>
      <c:valAx>
        <c:axId val="8933220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31883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2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18"/>
          <c:w val="0.964"/>
          <c:h val="0.8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'І_діаграма(дох)'!$A$2:$A$13</c:f>
              <c:strCache/>
            </c:strRef>
          </c:cat>
          <c:val>
            <c:numRef>
              <c:f>'І_діаграма(дох)'!$B$2:$B$13</c:f>
              <c:numCache/>
            </c:numRef>
          </c:val>
        </c:ser>
        <c:gapWidth val="60"/>
        <c:axId val="13290117"/>
        <c:axId val="52502190"/>
      </c:barChart>
      <c:catAx>
        <c:axId val="13290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502190"/>
        <c:crosses val="autoZero"/>
        <c:auto val="0"/>
        <c:lblOffset val="100"/>
        <c:tickLblSkip val="1"/>
        <c:noMultiLvlLbl val="0"/>
      </c:catAx>
      <c:valAx>
        <c:axId val="52502190"/>
        <c:scaling>
          <c:orientation val="minMax"/>
          <c:max val="0.11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290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ВЧА'!$B$36:$B$38</c:f>
              <c:strCache/>
            </c:strRef>
          </c:cat>
          <c:val>
            <c:numRef>
              <c:f>'3_динаміка ВЧА'!$C$36:$C$38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ВЧА'!$B$36:$B$38</c:f>
              <c:strCache/>
            </c:strRef>
          </c:cat>
          <c:val>
            <c:numRef>
              <c:f>'3_динаміка ВЧА'!$E$36:$E$38</c:f>
              <c:numCache/>
            </c:numRef>
          </c:val>
        </c:ser>
        <c:overlap val="-20"/>
        <c:axId val="2757663"/>
        <c:axId val="24818968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ВЧА'!$D$36:$D$38</c:f>
              <c:numCache/>
            </c:numRef>
          </c:val>
          <c:smooth val="0"/>
        </c:ser>
        <c:axId val="22044121"/>
        <c:axId val="64179362"/>
      </c:lineChart>
      <c:catAx>
        <c:axId val="27576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24818968"/>
        <c:crosses val="autoZero"/>
        <c:auto val="0"/>
        <c:lblOffset val="100"/>
        <c:noMultiLvlLbl val="0"/>
      </c:catAx>
      <c:valAx>
        <c:axId val="24818968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757663"/>
        <c:crossesAt val="1"/>
        <c:crossBetween val="between"/>
        <c:dispUnits/>
      </c:valAx>
      <c:catAx>
        <c:axId val="22044121"/>
        <c:scaling>
          <c:orientation val="minMax"/>
        </c:scaling>
        <c:axPos val="b"/>
        <c:delete val="1"/>
        <c:majorTickMark val="in"/>
        <c:minorTickMark val="none"/>
        <c:tickLblPos val="nextTo"/>
        <c:crossAx val="64179362"/>
        <c:crosses val="autoZero"/>
        <c:auto val="0"/>
        <c:lblOffset val="100"/>
        <c:noMultiLvlLbl val="0"/>
      </c:catAx>
      <c:valAx>
        <c:axId val="64179362"/>
        <c:scaling>
          <c:orientation val="minMax"/>
          <c:max val="0.66"/>
          <c:min val="-0.2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204412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45"/>
          <c:w val="1"/>
          <c:h val="0.82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'З_діаграма(дох)'!$A$2:$A$11</c:f>
              <c:strCache/>
            </c:strRef>
          </c:cat>
          <c:val>
            <c:numRef>
              <c:f>'З_діаграма(дох)'!$B$2:$B$11</c:f>
              <c:numCache/>
            </c:numRef>
          </c:val>
        </c:ser>
        <c:gapWidth val="60"/>
        <c:axId val="40743347"/>
        <c:axId val="31145804"/>
      </c:barChart>
      <c:catAx>
        <c:axId val="40743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45804"/>
        <c:crosses val="autoZero"/>
        <c:auto val="0"/>
        <c:lblOffset val="100"/>
        <c:tickLblSkip val="1"/>
        <c:noMultiLvlLbl val="0"/>
      </c:catAx>
      <c:valAx>
        <c:axId val="31145804"/>
        <c:scaling>
          <c:orientation val="minMax"/>
          <c:max val="0.11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433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35</xdr:row>
      <xdr:rowOff>95250</xdr:rowOff>
    </xdr:from>
    <xdr:to>
      <xdr:col>4</xdr:col>
      <xdr:colOff>609600</xdr:colOff>
      <xdr:row>59</xdr:row>
      <xdr:rowOff>95250</xdr:rowOff>
    </xdr:to>
    <xdr:graphicFrame>
      <xdr:nvGraphicFramePr>
        <xdr:cNvPr id="1" name="Chart 2"/>
        <xdr:cNvGraphicFramePr/>
      </xdr:nvGraphicFramePr>
      <xdr:xfrm>
        <a:off x="304800" y="6667500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104775</xdr:rowOff>
    </xdr:from>
    <xdr:to>
      <xdr:col>12</xdr:col>
      <xdr:colOff>390525</xdr:colOff>
      <xdr:row>48</xdr:row>
      <xdr:rowOff>161925</xdr:rowOff>
    </xdr:to>
    <xdr:graphicFrame>
      <xdr:nvGraphicFramePr>
        <xdr:cNvPr id="1" name="Chart 7"/>
        <xdr:cNvGraphicFramePr/>
      </xdr:nvGraphicFramePr>
      <xdr:xfrm>
        <a:off x="47625" y="4733925"/>
        <a:ext cx="1825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390525</xdr:colOff>
      <xdr:row>51</xdr:row>
      <xdr:rowOff>38100</xdr:rowOff>
    </xdr:to>
    <xdr:graphicFrame>
      <xdr:nvGraphicFramePr>
        <xdr:cNvPr id="1" name="Chart 1"/>
        <xdr:cNvGraphicFramePr/>
      </xdr:nvGraphicFramePr>
      <xdr:xfrm>
        <a:off x="5905500" y="190500"/>
        <a:ext cx="10658475" cy="864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19050</xdr:rowOff>
    </xdr:from>
    <xdr:to>
      <xdr:col>9</xdr:col>
      <xdr:colOff>666750</xdr:colOff>
      <xdr:row>29</xdr:row>
      <xdr:rowOff>152400</xdr:rowOff>
    </xdr:to>
    <xdr:graphicFrame>
      <xdr:nvGraphicFramePr>
        <xdr:cNvPr id="1" name="Chart 8"/>
        <xdr:cNvGraphicFramePr/>
      </xdr:nvGraphicFramePr>
      <xdr:xfrm>
        <a:off x="85725" y="2295525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9525</xdr:rowOff>
    </xdr:from>
    <xdr:to>
      <xdr:col>9</xdr:col>
      <xdr:colOff>647700</xdr:colOff>
      <xdr:row>25</xdr:row>
      <xdr:rowOff>152400</xdr:rowOff>
    </xdr:to>
    <xdr:graphicFrame>
      <xdr:nvGraphicFramePr>
        <xdr:cNvPr id="1" name="Chart 8"/>
        <xdr:cNvGraphicFramePr/>
      </xdr:nvGraphicFramePr>
      <xdr:xfrm>
        <a:off x="323850" y="192405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pioglobal.ua/" TargetMode="External" /><Relationship Id="rId4" Type="http://schemas.openxmlformats.org/officeDocument/2006/relationships/hyperlink" Target="http://www.kinto.com/" TargetMode="External" /><Relationship Id="rId5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www.seb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am.eavex.com.ua/" TargetMode="External" /><Relationship Id="rId12" Type="http://schemas.openxmlformats.org/officeDocument/2006/relationships/hyperlink" Target="http://www.altus.ua/" TargetMode="External" /><Relationship Id="rId13" Type="http://schemas.openxmlformats.org/officeDocument/2006/relationships/hyperlink" Target="http://www.vseswit.com.ua/" TargetMode="External" /><Relationship Id="rId14" Type="http://schemas.openxmlformats.org/officeDocument/2006/relationships/hyperlink" Target="http://www.seb.ua/" TargetMode="External" /><Relationship Id="rId15" Type="http://schemas.openxmlformats.org/officeDocument/2006/relationships/hyperlink" Target="http://art-capital.com.ua/" TargetMode="External" /><Relationship Id="rId16" Type="http://schemas.openxmlformats.org/officeDocument/2006/relationships/hyperlink" Target="http://www.dragon-am.com/" TargetMode="External" /><Relationship Id="rId17" Type="http://schemas.openxmlformats.org/officeDocument/2006/relationships/drawing" Target="../drawings/drawing2.xm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m.concorde.ua/" TargetMode="External" /><Relationship Id="rId2" Type="http://schemas.openxmlformats.org/officeDocument/2006/relationships/hyperlink" Target="http://www.dragon-am.com/" TargetMode="External" /><Relationship Id="rId3" Type="http://schemas.openxmlformats.org/officeDocument/2006/relationships/hyperlink" Target="http://dragon-am.com/" TargetMode="External" /><Relationship Id="rId4" Type="http://schemas.openxmlformats.org/officeDocument/2006/relationships/hyperlink" Target="http://www.sem.biz.ua/" TargetMode="External" /><Relationship Id="rId5" Type="http://schemas.openxmlformats.org/officeDocument/2006/relationships/hyperlink" Target="http://www.kua-absolut.com/" TargetMode="Externa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85" zoomScaleNormal="85" workbookViewId="0" topLeftCell="A2">
      <selection activeCell="F5" sqref="F5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9" t="s">
        <v>111</v>
      </c>
      <c r="B1" s="79"/>
      <c r="C1" s="79"/>
      <c r="D1" s="80"/>
      <c r="E1" s="80"/>
      <c r="F1" s="80"/>
    </row>
    <row r="2" spans="1:9" ht="15.75" thickBot="1">
      <c r="A2" s="25" t="s">
        <v>65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4" t="s">
        <v>132</v>
      </c>
      <c r="B3" s="95">
        <v>0.07492717902755985</v>
      </c>
      <c r="C3" s="95">
        <v>0.13950348125747225</v>
      </c>
      <c r="D3" s="95">
        <v>0.03580803788646266</v>
      </c>
      <c r="E3" s="95">
        <v>0.023433967225590657</v>
      </c>
      <c r="F3" s="95">
        <v>0.050990449064129806</v>
      </c>
      <c r="G3" s="62"/>
      <c r="H3" s="62"/>
      <c r="I3" s="2"/>
      <c r="J3" s="2"/>
      <c r="K3" s="2"/>
      <c r="L3" s="2"/>
    </row>
    <row r="4" spans="1:12" ht="14.25">
      <c r="A4" s="94" t="s">
        <v>136</v>
      </c>
      <c r="B4" s="95">
        <v>0.10401467461541669</v>
      </c>
      <c r="C4" s="95">
        <v>0.04727636305284322</v>
      </c>
      <c r="D4" s="95">
        <v>0.022925638098047953</v>
      </c>
      <c r="E4" s="95">
        <v>0.028974840472661967</v>
      </c>
      <c r="F4" s="95">
        <v>0.022591654697054597</v>
      </c>
      <c r="G4" s="62"/>
      <c r="H4" s="62"/>
      <c r="I4" s="2"/>
      <c r="J4" s="2"/>
      <c r="K4" s="2"/>
      <c r="L4" s="2"/>
    </row>
    <row r="5" spans="1:12" ht="15" thickBot="1">
      <c r="A5" s="83" t="s">
        <v>129</v>
      </c>
      <c r="B5" s="85">
        <v>0.10020772746157047</v>
      </c>
      <c r="C5" s="85">
        <v>0.23703088093780056</v>
      </c>
      <c r="D5" s="85">
        <v>0.14027429449992337</v>
      </c>
      <c r="E5" s="85">
        <v>0.030055454985598473</v>
      </c>
      <c r="F5" s="85">
        <v>0.0607331882664498</v>
      </c>
      <c r="G5" s="62"/>
      <c r="H5" s="62"/>
      <c r="I5" s="2"/>
      <c r="J5" s="2"/>
      <c r="K5" s="2"/>
      <c r="L5" s="2"/>
    </row>
    <row r="6" spans="1:14" ht="14.25">
      <c r="A6" s="77"/>
      <c r="B6" s="76"/>
      <c r="C6" s="76"/>
      <c r="D6" s="78"/>
      <c r="E6" s="78"/>
      <c r="F6" s="78"/>
      <c r="G6" s="10"/>
      <c r="J6" s="2"/>
      <c r="K6" s="2"/>
      <c r="L6" s="2"/>
      <c r="M6" s="2"/>
      <c r="N6" s="2"/>
    </row>
    <row r="7" spans="1:14" ht="14.25">
      <c r="A7" s="77"/>
      <c r="B7" s="78"/>
      <c r="C7" s="78"/>
      <c r="D7" s="78"/>
      <c r="E7" s="78"/>
      <c r="F7" s="78"/>
      <c r="J7" s="4"/>
      <c r="K7" s="4"/>
      <c r="L7" s="4"/>
      <c r="M7" s="4"/>
      <c r="N7" s="4"/>
    </row>
    <row r="8" spans="1:6" ht="14.25">
      <c r="A8" s="77"/>
      <c r="B8" s="78"/>
      <c r="C8" s="78"/>
      <c r="D8" s="78"/>
      <c r="E8" s="78"/>
      <c r="F8" s="78"/>
    </row>
    <row r="9" spans="1:6" ht="14.25">
      <c r="A9" s="77"/>
      <c r="B9" s="78"/>
      <c r="C9" s="78"/>
      <c r="D9" s="78"/>
      <c r="E9" s="78"/>
      <c r="F9" s="78"/>
    </row>
    <row r="10" spans="1:14" ht="14.25">
      <c r="A10" s="77"/>
      <c r="B10" s="78"/>
      <c r="C10" s="78"/>
      <c r="D10" s="78"/>
      <c r="E10" s="78"/>
      <c r="F10" s="78"/>
      <c r="N10" s="10"/>
    </row>
    <row r="11" spans="1:6" ht="14.25">
      <c r="A11" s="77"/>
      <c r="B11" s="78"/>
      <c r="C11" s="78"/>
      <c r="D11" s="78"/>
      <c r="E11" s="78"/>
      <c r="F11" s="78"/>
    </row>
    <row r="12" spans="1:6" ht="14.25">
      <c r="A12" s="77"/>
      <c r="B12" s="78"/>
      <c r="C12" s="78"/>
      <c r="D12" s="78"/>
      <c r="E12" s="78"/>
      <c r="F12" s="78"/>
    </row>
    <row r="13" spans="1:6" ht="14.25">
      <c r="A13" s="77"/>
      <c r="B13" s="78"/>
      <c r="C13" s="78"/>
      <c r="D13" s="78"/>
      <c r="E13" s="78"/>
      <c r="F13" s="78"/>
    </row>
    <row r="14" spans="1:6" ht="14.25">
      <c r="A14" s="77"/>
      <c r="B14" s="78"/>
      <c r="C14" s="78"/>
      <c r="D14" s="78"/>
      <c r="E14" s="78"/>
      <c r="F14" s="78"/>
    </row>
    <row r="15" spans="1:6" ht="14.25">
      <c r="A15" s="77"/>
      <c r="B15" s="78"/>
      <c r="C15" s="78"/>
      <c r="D15" s="78"/>
      <c r="E15" s="78"/>
      <c r="F15" s="78"/>
    </row>
    <row r="16" spans="1:6" ht="14.25">
      <c r="A16" s="77"/>
      <c r="B16" s="78"/>
      <c r="C16" s="78"/>
      <c r="D16" s="78"/>
      <c r="E16" s="78"/>
      <c r="F16" s="78"/>
    </row>
    <row r="17" spans="1:6" ht="14.25">
      <c r="A17" s="77"/>
      <c r="B17" s="78"/>
      <c r="C17" s="78"/>
      <c r="D17" s="78"/>
      <c r="E17" s="78"/>
      <c r="F17" s="78"/>
    </row>
    <row r="18" spans="1:6" ht="14.25">
      <c r="A18" s="77"/>
      <c r="B18" s="78"/>
      <c r="C18" s="78"/>
      <c r="D18" s="78"/>
      <c r="E18" s="78"/>
      <c r="F18" s="78"/>
    </row>
    <row r="19" spans="1:6" ht="14.25">
      <c r="A19" s="77"/>
      <c r="B19" s="78"/>
      <c r="C19" s="78"/>
      <c r="D19" s="78"/>
      <c r="E19" s="78"/>
      <c r="F19" s="78"/>
    </row>
    <row r="20" spans="1:6" ht="14.25">
      <c r="A20" s="77"/>
      <c r="B20" s="78"/>
      <c r="C20" s="78"/>
      <c r="D20" s="78"/>
      <c r="E20" s="78"/>
      <c r="F20" s="78"/>
    </row>
    <row r="21" spans="1:6" ht="15" thickBot="1">
      <c r="A21" s="77"/>
      <c r="B21" s="78"/>
      <c r="C21" s="78"/>
      <c r="D21" s="78"/>
      <c r="E21" s="78"/>
      <c r="F21" s="78"/>
    </row>
    <row r="22" spans="1:6" ht="30.75" thickBot="1">
      <c r="A22" s="25" t="s">
        <v>95</v>
      </c>
      <c r="B22" s="18" t="s">
        <v>100</v>
      </c>
      <c r="C22" s="18" t="s">
        <v>81</v>
      </c>
      <c r="D22" s="82"/>
      <c r="E22" s="78"/>
      <c r="F22" s="78"/>
    </row>
    <row r="23" spans="1:6" ht="14.25">
      <c r="A23" s="27" t="s">
        <v>12</v>
      </c>
      <c r="B23" s="28">
        <v>-0.01942562503747225</v>
      </c>
      <c r="C23" s="69">
        <v>0.03043094758064524</v>
      </c>
      <c r="D23" s="82"/>
      <c r="E23" s="78"/>
      <c r="F23" s="78"/>
    </row>
    <row r="24" spans="1:6" ht="14.25">
      <c r="A24" s="27" t="s">
        <v>8</v>
      </c>
      <c r="B24" s="28">
        <v>-0.015564564764359634</v>
      </c>
      <c r="C24" s="69">
        <v>0.04809353742662403</v>
      </c>
      <c r="D24" s="82"/>
      <c r="E24" s="78"/>
      <c r="F24" s="78"/>
    </row>
    <row r="25" spans="1:6" ht="14.25">
      <c r="A25" s="27" t="s">
        <v>11</v>
      </c>
      <c r="B25" s="28">
        <v>-0.00905225268527965</v>
      </c>
      <c r="C25" s="69">
        <v>0.030592704899547574</v>
      </c>
      <c r="D25" s="82"/>
      <c r="E25" s="78"/>
      <c r="F25" s="78"/>
    </row>
    <row r="26" spans="1:6" ht="14.25">
      <c r="A26" s="27" t="s">
        <v>61</v>
      </c>
      <c r="B26" s="28">
        <v>-0.0021596964314548606</v>
      </c>
      <c r="C26" s="69">
        <v>0.30606044594737414</v>
      </c>
      <c r="D26" s="82"/>
      <c r="E26" s="78"/>
      <c r="F26" s="78"/>
    </row>
    <row r="27" spans="1:6" ht="14.25">
      <c r="A27" s="27" t="s">
        <v>85</v>
      </c>
      <c r="B27" s="28">
        <v>0.005884732052578334</v>
      </c>
      <c r="C27" s="69">
        <v>0.12960439660262546</v>
      </c>
      <c r="D27" s="82"/>
      <c r="E27" s="78"/>
      <c r="F27" s="78"/>
    </row>
    <row r="28" spans="1:6" ht="14.25">
      <c r="A28" s="27" t="s">
        <v>7</v>
      </c>
      <c r="B28" s="28">
        <v>0.007955844987846739</v>
      </c>
      <c r="C28" s="69">
        <v>0.1084100381731099</v>
      </c>
      <c r="D28" s="82"/>
      <c r="E28" s="78"/>
      <c r="F28" s="78"/>
    </row>
    <row r="29" spans="1:6" ht="14.25">
      <c r="A29" s="27" t="s">
        <v>6</v>
      </c>
      <c r="B29" s="28">
        <v>0.013713227194453559</v>
      </c>
      <c r="C29" s="69">
        <v>-0.03589372992897366</v>
      </c>
      <c r="D29" s="82"/>
      <c r="E29" s="78"/>
      <c r="F29" s="78"/>
    </row>
    <row r="30" spans="1:6" ht="14.25">
      <c r="A30" s="27" t="s">
        <v>10</v>
      </c>
      <c r="B30" s="28">
        <v>0.014650338406738905</v>
      </c>
      <c r="C30" s="69">
        <v>-0.007260534989728229</v>
      </c>
      <c r="D30" s="82"/>
      <c r="E30" s="78"/>
      <c r="F30" s="78"/>
    </row>
    <row r="31" spans="1:6" ht="28.5">
      <c r="A31" s="27" t="s">
        <v>5</v>
      </c>
      <c r="B31" s="28">
        <v>0.031879689939405154</v>
      </c>
      <c r="C31" s="69">
        <v>-0.13221393633588174</v>
      </c>
      <c r="D31" s="82"/>
      <c r="E31" s="78"/>
      <c r="F31" s="78"/>
    </row>
    <row r="32" spans="1:6" ht="14.25">
      <c r="A32" s="27" t="s">
        <v>1</v>
      </c>
      <c r="B32" s="28">
        <v>0.04727636305284322</v>
      </c>
      <c r="C32" s="69">
        <v>0.23703088093780056</v>
      </c>
      <c r="D32" s="82"/>
      <c r="E32" s="78"/>
      <c r="F32" s="78"/>
    </row>
    <row r="33" spans="1:6" ht="14.25">
      <c r="A33" s="27" t="s">
        <v>9</v>
      </c>
      <c r="B33" s="28">
        <v>0.05928203556995082</v>
      </c>
      <c r="C33" s="69">
        <v>-0.08451794211428032</v>
      </c>
      <c r="D33" s="82"/>
      <c r="E33" s="78"/>
      <c r="F33" s="78"/>
    </row>
    <row r="34" spans="1:6" ht="14.25">
      <c r="A34" s="27" t="s">
        <v>124</v>
      </c>
      <c r="B34" s="28">
        <v>0.061508853414136366</v>
      </c>
      <c r="C34" s="69">
        <v>-0.023930290724255676</v>
      </c>
      <c r="D34" s="82"/>
      <c r="E34" s="78"/>
      <c r="F34" s="78"/>
    </row>
    <row r="35" spans="1:6" ht="15" thickBot="1">
      <c r="A35" s="83" t="s">
        <v>0</v>
      </c>
      <c r="B35" s="84">
        <v>0.10401467461541669</v>
      </c>
      <c r="C35" s="85">
        <v>0.10020772746157047</v>
      </c>
      <c r="D35" s="82"/>
      <c r="E35" s="78"/>
      <c r="F35" s="78"/>
    </row>
    <row r="36" spans="1:6" ht="14.25">
      <c r="A36" s="77"/>
      <c r="B36" s="78"/>
      <c r="C36" s="78"/>
      <c r="D36" s="82"/>
      <c r="E36" s="78"/>
      <c r="F36" s="78"/>
    </row>
    <row r="37" spans="1:6" ht="14.25">
      <c r="A37" s="77"/>
      <c r="B37" s="78"/>
      <c r="C37" s="78"/>
      <c r="D37" s="82"/>
      <c r="E37" s="78"/>
      <c r="F37" s="78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45.253906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3" t="s">
        <v>119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30.75" thickBot="1">
      <c r="A2" s="15" t="s">
        <v>46</v>
      </c>
      <c r="B2" s="49" t="s">
        <v>30</v>
      </c>
      <c r="C2" s="18" t="s">
        <v>41</v>
      </c>
      <c r="D2" s="18" t="s">
        <v>42</v>
      </c>
      <c r="E2" s="17" t="s">
        <v>47</v>
      </c>
      <c r="F2" s="17" t="s">
        <v>73</v>
      </c>
      <c r="G2" s="17" t="s">
        <v>74</v>
      </c>
      <c r="H2" s="18" t="s">
        <v>75</v>
      </c>
      <c r="I2" s="18" t="s">
        <v>16</v>
      </c>
      <c r="J2" s="18" t="s">
        <v>17</v>
      </c>
    </row>
    <row r="3" spans="1:11" ht="14.25" customHeight="1">
      <c r="A3" s="21">
        <v>1</v>
      </c>
      <c r="B3" s="117" t="s">
        <v>94</v>
      </c>
      <c r="C3" s="118" t="s">
        <v>44</v>
      </c>
      <c r="D3" s="119" t="s">
        <v>43</v>
      </c>
      <c r="E3" s="120">
        <v>5673495.4</v>
      </c>
      <c r="F3" s="121">
        <v>194166</v>
      </c>
      <c r="G3" s="120">
        <v>29.219819123842488</v>
      </c>
      <c r="H3" s="55">
        <v>100</v>
      </c>
      <c r="I3" s="117" t="s">
        <v>112</v>
      </c>
      <c r="J3" s="122" t="s">
        <v>87</v>
      </c>
      <c r="K3" s="50"/>
    </row>
    <row r="4" spans="1:11" ht="14.25">
      <c r="A4" s="21">
        <v>2</v>
      </c>
      <c r="B4" s="117" t="s">
        <v>60</v>
      </c>
      <c r="C4" s="118" t="s">
        <v>44</v>
      </c>
      <c r="D4" s="119" t="s">
        <v>45</v>
      </c>
      <c r="E4" s="120">
        <v>4474513.37</v>
      </c>
      <c r="F4" s="121">
        <v>4806</v>
      </c>
      <c r="G4" s="120">
        <v>931.0265022888057</v>
      </c>
      <c r="H4" s="55">
        <v>1000</v>
      </c>
      <c r="I4" s="117" t="s">
        <v>28</v>
      </c>
      <c r="J4" s="122" t="s">
        <v>115</v>
      </c>
      <c r="K4" s="51"/>
    </row>
    <row r="5" spans="1:11" ht="14.25" customHeight="1">
      <c r="A5" s="21">
        <v>3</v>
      </c>
      <c r="B5" s="117" t="s">
        <v>127</v>
      </c>
      <c r="C5" s="118" t="s">
        <v>44</v>
      </c>
      <c r="D5" s="119" t="s">
        <v>43</v>
      </c>
      <c r="E5" s="120">
        <v>1038835.99</v>
      </c>
      <c r="F5" s="121">
        <v>648</v>
      </c>
      <c r="G5" s="120">
        <v>1603.1419598765433</v>
      </c>
      <c r="H5" s="55">
        <v>5000</v>
      </c>
      <c r="I5" s="117" t="s">
        <v>23</v>
      </c>
      <c r="J5" s="122" t="s">
        <v>40</v>
      </c>
      <c r="K5" s="52"/>
    </row>
    <row r="6" spans="1:10" ht="15.75" thickBot="1">
      <c r="A6" s="174" t="s">
        <v>55</v>
      </c>
      <c r="B6" s="175"/>
      <c r="C6" s="123" t="s">
        <v>56</v>
      </c>
      <c r="D6" s="123" t="s">
        <v>56</v>
      </c>
      <c r="E6" s="105">
        <f>SUM(E3:E5)</f>
        <v>11186844.76</v>
      </c>
      <c r="F6" s="106">
        <f>SUM(F3:F5)</f>
        <v>199620</v>
      </c>
      <c r="G6" s="123" t="s">
        <v>56</v>
      </c>
      <c r="H6" s="123" t="s">
        <v>56</v>
      </c>
      <c r="I6" s="123" t="s">
        <v>56</v>
      </c>
      <c r="J6" s="124" t="s">
        <v>56</v>
      </c>
    </row>
  </sheetData>
  <mergeCells count="2">
    <mergeCell ref="A1:J1"/>
    <mergeCell ref="A6:B6"/>
  </mergeCells>
  <hyperlinks>
    <hyperlink ref="J3" r:id="rId1" display="http://www.kinto.com/"/>
    <hyperlink ref="J5" r:id="rId2" display="http://pioglobal.ua/"/>
    <hyperlink ref="J4" r:id="rId3" display="http://pioglobal.ua/"/>
    <hyperlink ref="J6" r:id="rId4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3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3" customFormat="1" ht="16.5" thickBot="1">
      <c r="A1" s="185" t="s">
        <v>110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1" s="22" customFormat="1" ht="15.75" customHeight="1" thickBot="1">
      <c r="A2" s="178" t="s">
        <v>46</v>
      </c>
      <c r="B2" s="109"/>
      <c r="C2" s="110"/>
      <c r="D2" s="111"/>
      <c r="E2" s="180" t="s">
        <v>78</v>
      </c>
      <c r="F2" s="180"/>
      <c r="G2" s="180"/>
      <c r="H2" s="180"/>
      <c r="I2" s="180"/>
      <c r="J2" s="180"/>
      <c r="K2" s="180"/>
    </row>
    <row r="3" spans="1:11" s="22" customFormat="1" ht="60.75" thickBot="1">
      <c r="A3" s="179"/>
      <c r="B3" s="112" t="s">
        <v>30</v>
      </c>
      <c r="C3" s="26" t="s">
        <v>13</v>
      </c>
      <c r="D3" s="26" t="s">
        <v>14</v>
      </c>
      <c r="E3" s="17" t="s">
        <v>105</v>
      </c>
      <c r="F3" s="17" t="s">
        <v>116</v>
      </c>
      <c r="G3" s="17" t="s">
        <v>120</v>
      </c>
      <c r="H3" s="17" t="s">
        <v>99</v>
      </c>
      <c r="I3" s="17" t="s">
        <v>121</v>
      </c>
      <c r="J3" s="17" t="s">
        <v>57</v>
      </c>
      <c r="K3" s="18" t="s">
        <v>106</v>
      </c>
    </row>
    <row r="4" spans="1:11" s="22" customFormat="1" ht="14.25" collapsed="1">
      <c r="A4" s="21">
        <v>1</v>
      </c>
      <c r="B4" s="27" t="s">
        <v>127</v>
      </c>
      <c r="C4" s="113">
        <v>38945</v>
      </c>
      <c r="D4" s="113">
        <v>39016</v>
      </c>
      <c r="E4" s="107">
        <v>0.0029354443884224146</v>
      </c>
      <c r="F4" s="107">
        <v>-0.0053462415028516785</v>
      </c>
      <c r="G4" s="107">
        <v>-0.046970829987728946</v>
      </c>
      <c r="H4" s="107">
        <v>0.04823290532676938</v>
      </c>
      <c r="I4" s="107">
        <v>-0.07427538470978345</v>
      </c>
      <c r="J4" s="114">
        <v>-0.6793716080246931</v>
      </c>
      <c r="K4" s="132">
        <v>-0.1072944507690835</v>
      </c>
    </row>
    <row r="5" spans="1:11" s="22" customFormat="1" ht="14.25" collapsed="1">
      <c r="A5" s="21">
        <v>2</v>
      </c>
      <c r="B5" s="27" t="s">
        <v>60</v>
      </c>
      <c r="C5" s="113">
        <v>39205</v>
      </c>
      <c r="D5" s="113">
        <v>39322</v>
      </c>
      <c r="E5" s="107">
        <v>0.015900432365048456</v>
      </c>
      <c r="F5" s="107">
        <v>0.03733854448749807</v>
      </c>
      <c r="G5" s="107">
        <v>0.10405088519183625</v>
      </c>
      <c r="H5" s="107">
        <v>0.0974910920879537</v>
      </c>
      <c r="I5" s="107" t="s">
        <v>26</v>
      </c>
      <c r="J5" s="114">
        <v>-0.06897349771115646</v>
      </c>
      <c r="K5" s="133">
        <v>-0.007751913043562042</v>
      </c>
    </row>
    <row r="6" spans="1:11" s="22" customFormat="1" ht="14.25" collapsed="1">
      <c r="A6" s="21">
        <v>3</v>
      </c>
      <c r="B6" s="27" t="s">
        <v>94</v>
      </c>
      <c r="C6" s="113">
        <v>40555</v>
      </c>
      <c r="D6" s="113">
        <v>40626</v>
      </c>
      <c r="E6" s="107">
        <v>0.04893908733769292</v>
      </c>
      <c r="F6" s="107">
        <v>0.18696230450085372</v>
      </c>
      <c r="G6" s="107">
        <v>0.34769318923969106</v>
      </c>
      <c r="H6" s="107">
        <v>0.056515388445546266</v>
      </c>
      <c r="I6" s="107">
        <v>0.19574176124268305</v>
      </c>
      <c r="J6" s="114">
        <v>-0.707801808761578</v>
      </c>
      <c r="K6" s="133">
        <v>-0.19689629604724035</v>
      </c>
    </row>
    <row r="7" spans="1:11" s="22" customFormat="1" ht="15.75" collapsed="1" thickBot="1">
      <c r="A7" s="21"/>
      <c r="B7" s="156" t="s">
        <v>123</v>
      </c>
      <c r="C7" s="157" t="s">
        <v>56</v>
      </c>
      <c r="D7" s="157" t="s">
        <v>56</v>
      </c>
      <c r="E7" s="158">
        <f>AVERAGE(E4:E6)</f>
        <v>0.022591654697054597</v>
      </c>
      <c r="F7" s="158">
        <f>AVERAGE(F4:F6)</f>
        <v>0.07298486916183337</v>
      </c>
      <c r="G7" s="158">
        <f>AVERAGE(G4:G6)</f>
        <v>0.13492441481459946</v>
      </c>
      <c r="H7" s="158">
        <f>AVERAGE(H4:H6)</f>
        <v>0.06741312862008979</v>
      </c>
      <c r="I7" s="158">
        <f>AVERAGE(I4:I6)</f>
        <v>0.0607331882664498</v>
      </c>
      <c r="J7" s="157" t="s">
        <v>56</v>
      </c>
      <c r="K7" s="157" t="s">
        <v>56</v>
      </c>
    </row>
    <row r="8" spans="1:11" s="22" customFormat="1" ht="14.25">
      <c r="A8" s="188" t="s">
        <v>107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s="22" customFormat="1" ht="15" hidden="1" thickBot="1">
      <c r="A9" s="187" t="s">
        <v>108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</row>
    <row r="10" spans="3:4" s="22" customFormat="1" ht="15.75" customHeight="1" hidden="1">
      <c r="C10" s="68"/>
      <c r="D10" s="68"/>
    </row>
    <row r="11" spans="2:8" ht="14.25">
      <c r="B11" s="29"/>
      <c r="C11" s="115"/>
      <c r="E11" s="115"/>
      <c r="F11" s="115"/>
      <c r="G11" s="115"/>
      <c r="H11" s="115"/>
    </row>
    <row r="12" spans="2:5" ht="14.25">
      <c r="B12" s="29"/>
      <c r="C12" s="115"/>
      <c r="E12" s="115"/>
    </row>
    <row r="13" spans="5:6" ht="14.25">
      <c r="E13" s="115"/>
      <c r="F13" s="115"/>
    </row>
  </sheetData>
  <mergeCells count="5">
    <mergeCell ref="A9:K9"/>
    <mergeCell ref="A1:J1"/>
    <mergeCell ref="A2:A3"/>
    <mergeCell ref="E2:K2"/>
    <mergeCell ref="A8:K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20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4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2" t="s">
        <v>103</v>
      </c>
      <c r="B1" s="182"/>
      <c r="C1" s="182"/>
      <c r="D1" s="182"/>
      <c r="E1" s="182"/>
      <c r="F1" s="182"/>
      <c r="G1" s="182"/>
    </row>
    <row r="2" spans="1:7" s="29" customFormat="1" ht="15.75" customHeight="1" thickBot="1">
      <c r="A2" s="192" t="s">
        <v>46</v>
      </c>
      <c r="B2" s="97"/>
      <c r="C2" s="183" t="s">
        <v>31</v>
      </c>
      <c r="D2" s="189"/>
      <c r="E2" s="190" t="s">
        <v>76</v>
      </c>
      <c r="F2" s="191"/>
      <c r="G2" s="98"/>
    </row>
    <row r="3" spans="1:7" s="29" customFormat="1" ht="45.75" thickBot="1">
      <c r="A3" s="179"/>
      <c r="B3" s="35" t="s">
        <v>30</v>
      </c>
      <c r="C3" s="35" t="s">
        <v>58</v>
      </c>
      <c r="D3" s="35" t="s">
        <v>33</v>
      </c>
      <c r="E3" s="35" t="s">
        <v>34</v>
      </c>
      <c r="F3" s="35" t="s">
        <v>33</v>
      </c>
      <c r="G3" s="36" t="s">
        <v>114</v>
      </c>
    </row>
    <row r="4" spans="1:7" s="29" customFormat="1" ht="14.25">
      <c r="A4" s="21">
        <v>1</v>
      </c>
      <c r="B4" s="37" t="s">
        <v>94</v>
      </c>
      <c r="C4" s="38">
        <v>264.70144000000045</v>
      </c>
      <c r="D4" s="107">
        <v>0.04893908733768821</v>
      </c>
      <c r="E4" s="39">
        <v>0</v>
      </c>
      <c r="F4" s="107">
        <v>0</v>
      </c>
      <c r="G4" s="40">
        <v>0</v>
      </c>
    </row>
    <row r="5" spans="1:7" s="29" customFormat="1" ht="14.25">
      <c r="A5" s="21">
        <v>2</v>
      </c>
      <c r="B5" s="37" t="s">
        <v>60</v>
      </c>
      <c r="C5" s="38">
        <v>70.03313999999966</v>
      </c>
      <c r="D5" s="107">
        <v>0.015900432364978435</v>
      </c>
      <c r="E5" s="39">
        <v>0</v>
      </c>
      <c r="F5" s="107">
        <v>0</v>
      </c>
      <c r="G5" s="40">
        <v>0</v>
      </c>
    </row>
    <row r="6" spans="1:7" s="45" customFormat="1" ht="14.25">
      <c r="A6" s="21">
        <v>3</v>
      </c>
      <c r="B6" s="37" t="s">
        <v>127</v>
      </c>
      <c r="C6" s="38">
        <v>3.0405200000000185</v>
      </c>
      <c r="D6" s="107">
        <v>0.0029354443884563606</v>
      </c>
      <c r="E6" s="39">
        <v>0</v>
      </c>
      <c r="F6" s="107">
        <v>0</v>
      </c>
      <c r="G6" s="40">
        <v>0</v>
      </c>
    </row>
    <row r="7" spans="1:7" s="29" customFormat="1" ht="15.75" thickBot="1">
      <c r="A7" s="127"/>
      <c r="B7" s="99" t="s">
        <v>55</v>
      </c>
      <c r="C7" s="100">
        <v>337.7751000000001</v>
      </c>
      <c r="D7" s="104">
        <v>0.031134015227624604</v>
      </c>
      <c r="E7" s="101">
        <v>0</v>
      </c>
      <c r="F7" s="104">
        <v>0</v>
      </c>
      <c r="G7" s="128">
        <v>0</v>
      </c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87"/>
      <c r="C29" s="87"/>
      <c r="D29" s="88"/>
      <c r="E29" s="87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8" t="s">
        <v>30</v>
      </c>
      <c r="C35" s="35" t="s">
        <v>63</v>
      </c>
      <c r="D35" s="35" t="s">
        <v>64</v>
      </c>
      <c r="E35" s="36" t="s">
        <v>59</v>
      </c>
    </row>
    <row r="36" spans="2:5" s="29" customFormat="1" ht="14.25">
      <c r="B36" s="136" t="str">
        <f>B4</f>
        <v>Індекс Української Біржі</v>
      </c>
      <c r="C36" s="137">
        <f>C4</f>
        <v>264.70144000000045</v>
      </c>
      <c r="D36" s="160">
        <f>D4</f>
        <v>0.04893908733768821</v>
      </c>
      <c r="E36" s="138">
        <f>G4</f>
        <v>0</v>
      </c>
    </row>
    <row r="37" spans="2:5" s="29" customFormat="1" ht="14.25">
      <c r="B37" s="37" t="str">
        <f>B5</f>
        <v>АнтиБанк</v>
      </c>
      <c r="C37" s="38">
        <f>C5</f>
        <v>70.03313999999966</v>
      </c>
      <c r="D37" s="161">
        <f>D5</f>
        <v>0.015900432364978435</v>
      </c>
      <c r="E37" s="40">
        <f>G5</f>
        <v>0</v>
      </c>
    </row>
    <row r="38" spans="2:5" s="29" customFormat="1" ht="14.25">
      <c r="B38" s="37" t="str">
        <f>B6</f>
        <v>ТАСК Універсал</v>
      </c>
      <c r="C38" s="38">
        <f>C6</f>
        <v>3.0405200000000185</v>
      </c>
      <c r="D38" s="161">
        <f>D6</f>
        <v>0.0029354443884563606</v>
      </c>
      <c r="E38" s="40">
        <f>G6</f>
        <v>0</v>
      </c>
    </row>
    <row r="39" spans="2:6" ht="14.25">
      <c r="B39" s="37"/>
      <c r="C39" s="38"/>
      <c r="D39" s="161"/>
      <c r="E39" s="40"/>
      <c r="F39" s="19"/>
    </row>
    <row r="40" spans="2:6" ht="14.25">
      <c r="B40" s="162"/>
      <c r="C40" s="163"/>
      <c r="D40" s="164"/>
      <c r="E40" s="165"/>
      <c r="F40" s="19"/>
    </row>
    <row r="41" spans="2:6" ht="14.25">
      <c r="B41" s="29"/>
      <c r="C41" s="166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6" ht="14.25">
      <c r="B47" s="29"/>
      <c r="C47" s="29"/>
      <c r="D47" s="6"/>
      <c r="F47" s="19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  <row r="120" spans="2:4" ht="14.25">
      <c r="B120" s="29"/>
      <c r="C120" s="29"/>
      <c r="D120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5"/>
  <sheetViews>
    <sheetView zoomScale="85" zoomScaleNormal="85" workbookViewId="0" topLeftCell="A1">
      <selection activeCell="A8" sqref="A8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30</v>
      </c>
      <c r="B1" s="71" t="s">
        <v>97</v>
      </c>
      <c r="C1" s="10"/>
      <c r="D1" s="10"/>
    </row>
    <row r="2" spans="1:4" ht="14.25">
      <c r="A2" s="27" t="s">
        <v>127</v>
      </c>
      <c r="B2" s="146">
        <v>0.0029354443884224146</v>
      </c>
      <c r="C2" s="10"/>
      <c r="D2" s="10"/>
    </row>
    <row r="3" spans="1:4" ht="14.25">
      <c r="A3" s="27" t="s">
        <v>60</v>
      </c>
      <c r="B3" s="146">
        <v>0.015900432365048456</v>
      </c>
      <c r="C3" s="10"/>
      <c r="D3" s="10"/>
    </row>
    <row r="4" spans="1:4" ht="14.25">
      <c r="A4" s="27" t="s">
        <v>94</v>
      </c>
      <c r="B4" s="146">
        <v>0.04893908733769292</v>
      </c>
      <c r="C4" s="10"/>
      <c r="D4" s="10"/>
    </row>
    <row r="5" spans="1:4" ht="14.25">
      <c r="A5" s="27" t="s">
        <v>35</v>
      </c>
      <c r="B5" s="147">
        <v>0.022591654697054597</v>
      </c>
      <c r="C5" s="10"/>
      <c r="D5" s="10"/>
    </row>
    <row r="6" spans="1:4" ht="14.25">
      <c r="A6" s="27" t="s">
        <v>1</v>
      </c>
      <c r="B6" s="147">
        <v>0.04727636305284322</v>
      </c>
      <c r="C6" s="10"/>
      <c r="D6" s="10"/>
    </row>
    <row r="7" spans="1:4" ht="14.25">
      <c r="A7" s="27" t="s">
        <v>0</v>
      </c>
      <c r="B7" s="147">
        <v>0.10401467461541669</v>
      </c>
      <c r="C7" s="10"/>
      <c r="D7" s="10"/>
    </row>
    <row r="8" spans="1:4" ht="14.25">
      <c r="A8" s="27" t="s">
        <v>36</v>
      </c>
      <c r="B8" s="147">
        <v>-0.03657645671186538</v>
      </c>
      <c r="C8" s="10"/>
      <c r="D8" s="10"/>
    </row>
    <row r="9" spans="1:4" ht="14.25">
      <c r="A9" s="27" t="s">
        <v>37</v>
      </c>
      <c r="B9" s="147">
        <v>-0.009784017775246068</v>
      </c>
      <c r="C9" s="10"/>
      <c r="D9" s="10"/>
    </row>
    <row r="10" spans="1:4" ht="14.25">
      <c r="A10" s="27" t="s">
        <v>38</v>
      </c>
      <c r="B10" s="147">
        <v>0.016986301369863017</v>
      </c>
      <c r="C10" s="10"/>
      <c r="D10" s="10"/>
    </row>
    <row r="11" spans="1:4" ht="15" thickBot="1">
      <c r="A11" s="83" t="s">
        <v>125</v>
      </c>
      <c r="B11" s="148">
        <v>-0.053162444238033735</v>
      </c>
      <c r="C11" s="10"/>
      <c r="D11" s="10"/>
    </row>
    <row r="12" spans="3:4" ht="12.75">
      <c r="C12" s="10"/>
      <c r="D12" s="10"/>
    </row>
    <row r="13" spans="1:4" ht="12.75">
      <c r="A13" s="10"/>
      <c r="B13" s="10"/>
      <c r="C13" s="10"/>
      <c r="D13" s="10"/>
    </row>
    <row r="14" spans="2:4" ht="12.75">
      <c r="B14" s="10"/>
      <c r="C14" s="10"/>
      <c r="D14" s="10"/>
    </row>
    <row r="15" ht="12.75">
      <c r="C1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5"/>
  <sheetViews>
    <sheetView zoomScale="80" zoomScaleNormal="80" workbookViewId="0" topLeftCell="A1">
      <selection activeCell="B8" sqref="B8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3" t="s">
        <v>117</v>
      </c>
      <c r="B1" s="173"/>
      <c r="C1" s="173"/>
      <c r="D1" s="173"/>
      <c r="E1" s="173"/>
      <c r="F1" s="173"/>
      <c r="G1" s="173"/>
      <c r="H1" s="173"/>
      <c r="I1" s="13"/>
    </row>
    <row r="2" spans="1:9" ht="30.75" thickBot="1">
      <c r="A2" s="15" t="s">
        <v>46</v>
      </c>
      <c r="B2" s="16" t="s">
        <v>98</v>
      </c>
      <c r="C2" s="17" t="s">
        <v>47</v>
      </c>
      <c r="D2" s="17" t="s">
        <v>48</v>
      </c>
      <c r="E2" s="17" t="s">
        <v>49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90" t="s">
        <v>86</v>
      </c>
      <c r="C3" s="91">
        <v>21756347.8</v>
      </c>
      <c r="D3" s="92">
        <v>50145</v>
      </c>
      <c r="E3" s="91">
        <v>433.86873666367535</v>
      </c>
      <c r="F3" s="92">
        <v>100</v>
      </c>
      <c r="G3" s="90" t="s">
        <v>112</v>
      </c>
      <c r="H3" s="93" t="s">
        <v>87</v>
      </c>
      <c r="I3" s="19"/>
    </row>
    <row r="4" spans="1:9" ht="14.25">
      <c r="A4" s="21">
        <v>2</v>
      </c>
      <c r="B4" s="90" t="s">
        <v>91</v>
      </c>
      <c r="C4" s="91">
        <v>5318417.68</v>
      </c>
      <c r="D4" s="92">
        <v>2056</v>
      </c>
      <c r="E4" s="91">
        <v>2586.779027237354</v>
      </c>
      <c r="F4" s="92">
        <v>1000</v>
      </c>
      <c r="G4" s="90" t="s">
        <v>19</v>
      </c>
      <c r="H4" s="93" t="s">
        <v>51</v>
      </c>
      <c r="I4" s="19"/>
    </row>
    <row r="5" spans="1:9" ht="14.25" customHeight="1">
      <c r="A5" s="21">
        <v>3</v>
      </c>
      <c r="B5" s="90" t="s">
        <v>68</v>
      </c>
      <c r="C5" s="91">
        <v>4318424.45</v>
      </c>
      <c r="D5" s="92">
        <v>3927</v>
      </c>
      <c r="E5" s="91">
        <v>1099.6751846193024</v>
      </c>
      <c r="F5" s="92">
        <v>1000</v>
      </c>
      <c r="G5" s="90" t="s">
        <v>89</v>
      </c>
      <c r="H5" s="93" t="s">
        <v>96</v>
      </c>
      <c r="I5" s="19"/>
    </row>
    <row r="6" spans="1:9" ht="14.25">
      <c r="A6" s="21">
        <v>4</v>
      </c>
      <c r="B6" s="90" t="s">
        <v>88</v>
      </c>
      <c r="C6" s="91">
        <v>3625362.08</v>
      </c>
      <c r="D6" s="92">
        <v>4594</v>
      </c>
      <c r="E6" s="91">
        <v>789.1515193730953</v>
      </c>
      <c r="F6" s="92">
        <v>1000</v>
      </c>
      <c r="G6" s="90" t="s">
        <v>112</v>
      </c>
      <c r="H6" s="93" t="s">
        <v>87</v>
      </c>
      <c r="I6" s="19"/>
    </row>
    <row r="7" spans="1:9" ht="14.25" customHeight="1">
      <c r="A7" s="21">
        <v>5</v>
      </c>
      <c r="B7" s="90" t="s">
        <v>71</v>
      </c>
      <c r="C7" s="91">
        <v>3462262.67</v>
      </c>
      <c r="D7" s="92">
        <v>1269</v>
      </c>
      <c r="E7" s="91">
        <v>2728.339377462569</v>
      </c>
      <c r="F7" s="92">
        <v>1000</v>
      </c>
      <c r="G7" s="90" t="s">
        <v>50</v>
      </c>
      <c r="H7" s="93" t="s">
        <v>70</v>
      </c>
      <c r="I7" s="19"/>
    </row>
    <row r="8" spans="1:9" ht="14.25">
      <c r="A8" s="21">
        <v>6</v>
      </c>
      <c r="B8" s="90" t="s">
        <v>92</v>
      </c>
      <c r="C8" s="91">
        <v>3167659.36</v>
      </c>
      <c r="D8" s="92">
        <v>1473</v>
      </c>
      <c r="E8" s="91">
        <v>2150.481575016972</v>
      </c>
      <c r="F8" s="92">
        <v>1000</v>
      </c>
      <c r="G8" s="90" t="s">
        <v>19</v>
      </c>
      <c r="H8" s="93" t="s">
        <v>51</v>
      </c>
      <c r="I8" s="19"/>
    </row>
    <row r="9" spans="1:9" ht="14.25">
      <c r="A9" s="21">
        <v>7</v>
      </c>
      <c r="B9" s="90" t="s">
        <v>69</v>
      </c>
      <c r="C9" s="91">
        <v>2750262.71</v>
      </c>
      <c r="D9" s="92">
        <v>726</v>
      </c>
      <c r="E9" s="91">
        <v>3788.24064738292</v>
      </c>
      <c r="F9" s="92">
        <v>1000</v>
      </c>
      <c r="G9" s="90" t="s">
        <v>18</v>
      </c>
      <c r="H9" s="93" t="s">
        <v>70</v>
      </c>
      <c r="I9" s="19"/>
    </row>
    <row r="10" spans="1:9" ht="14.25">
      <c r="A10" s="21">
        <v>8</v>
      </c>
      <c r="B10" s="90" t="s">
        <v>20</v>
      </c>
      <c r="C10" s="91">
        <v>2718280.99</v>
      </c>
      <c r="D10" s="92">
        <v>1082</v>
      </c>
      <c r="E10" s="91">
        <v>2512.2744824399265</v>
      </c>
      <c r="F10" s="92">
        <v>1000</v>
      </c>
      <c r="G10" s="90" t="s">
        <v>21</v>
      </c>
      <c r="H10" s="93" t="s">
        <v>54</v>
      </c>
      <c r="I10" s="19"/>
    </row>
    <row r="11" spans="1:9" ht="14.25">
      <c r="A11" s="21">
        <v>9</v>
      </c>
      <c r="B11" s="90" t="s">
        <v>67</v>
      </c>
      <c r="C11" s="91">
        <v>2457564.5</v>
      </c>
      <c r="D11" s="92">
        <v>2912972</v>
      </c>
      <c r="E11" s="91">
        <v>0.8436622459810805</v>
      </c>
      <c r="F11" s="92">
        <v>1</v>
      </c>
      <c r="G11" s="90" t="s">
        <v>21</v>
      </c>
      <c r="H11" s="93" t="s">
        <v>54</v>
      </c>
      <c r="I11" s="19"/>
    </row>
    <row r="12" spans="1:9" ht="14.25">
      <c r="A12" s="21">
        <v>10</v>
      </c>
      <c r="B12" s="90" t="s">
        <v>82</v>
      </c>
      <c r="C12" s="91">
        <v>1608785.26</v>
      </c>
      <c r="D12" s="92">
        <v>1324</v>
      </c>
      <c r="E12" s="91">
        <v>1215.0946072507552</v>
      </c>
      <c r="F12" s="92">
        <v>1000</v>
      </c>
      <c r="G12" s="90" t="s">
        <v>83</v>
      </c>
      <c r="H12" s="93" t="s">
        <v>84</v>
      </c>
      <c r="I12" s="19"/>
    </row>
    <row r="13" spans="1:9" ht="14.25">
      <c r="A13" s="21">
        <v>11</v>
      </c>
      <c r="B13" s="90" t="s">
        <v>122</v>
      </c>
      <c r="C13" s="91">
        <v>1493604.85</v>
      </c>
      <c r="D13" s="92">
        <v>10110</v>
      </c>
      <c r="E13" s="91">
        <v>147.7353956478734</v>
      </c>
      <c r="F13" s="92">
        <v>100</v>
      </c>
      <c r="G13" s="90" t="s">
        <v>112</v>
      </c>
      <c r="H13" s="93" t="s">
        <v>87</v>
      </c>
      <c r="I13" s="19"/>
    </row>
    <row r="14" spans="1:9" ht="14.25">
      <c r="A14" s="21">
        <v>12</v>
      </c>
      <c r="B14" s="90" t="s">
        <v>29</v>
      </c>
      <c r="C14" s="91">
        <v>1372008.1</v>
      </c>
      <c r="D14" s="92">
        <v>44605</v>
      </c>
      <c r="E14" s="91">
        <v>30.759065127227892</v>
      </c>
      <c r="F14" s="92">
        <v>100</v>
      </c>
      <c r="G14" s="90" t="s">
        <v>130</v>
      </c>
      <c r="H14" s="93" t="s">
        <v>131</v>
      </c>
      <c r="I14" s="19"/>
    </row>
    <row r="15" spans="1:9" ht="14.25">
      <c r="A15" s="21">
        <v>13</v>
      </c>
      <c r="B15" s="90" t="s">
        <v>93</v>
      </c>
      <c r="C15" s="91">
        <v>1142054.42</v>
      </c>
      <c r="D15" s="92">
        <v>589</v>
      </c>
      <c r="E15" s="91">
        <v>1938.9718505942274</v>
      </c>
      <c r="F15" s="92">
        <v>1000</v>
      </c>
      <c r="G15" s="90" t="s">
        <v>19</v>
      </c>
      <c r="H15" s="93" t="s">
        <v>51</v>
      </c>
      <c r="I15" s="19"/>
    </row>
    <row r="16" spans="1:9" ht="14.25">
      <c r="A16" s="21">
        <v>14</v>
      </c>
      <c r="B16" s="90" t="s">
        <v>22</v>
      </c>
      <c r="C16" s="91">
        <v>895509.38</v>
      </c>
      <c r="D16" s="92">
        <v>955</v>
      </c>
      <c r="E16" s="91">
        <v>937.7061570680628</v>
      </c>
      <c r="F16" s="92">
        <v>1000</v>
      </c>
      <c r="G16" s="90" t="s">
        <v>23</v>
      </c>
      <c r="H16" s="93" t="s">
        <v>40</v>
      </c>
      <c r="I16" s="19"/>
    </row>
    <row r="17" spans="1:9" ht="14.25">
      <c r="A17" s="21">
        <v>15</v>
      </c>
      <c r="B17" s="90" t="s">
        <v>90</v>
      </c>
      <c r="C17" s="91">
        <v>801605.01</v>
      </c>
      <c r="D17" s="92">
        <v>1418</v>
      </c>
      <c r="E17" s="91">
        <v>565.3067771509168</v>
      </c>
      <c r="F17" s="92">
        <v>1000</v>
      </c>
      <c r="G17" s="90" t="s">
        <v>19</v>
      </c>
      <c r="H17" s="93" t="s">
        <v>51</v>
      </c>
      <c r="I17" s="19"/>
    </row>
    <row r="18" spans="1:9" ht="14.25">
      <c r="A18" s="21">
        <v>16</v>
      </c>
      <c r="B18" s="90" t="s">
        <v>133</v>
      </c>
      <c r="C18" s="91">
        <v>735827.8199</v>
      </c>
      <c r="D18" s="92">
        <v>8925</v>
      </c>
      <c r="E18" s="91">
        <v>82.44569410644257</v>
      </c>
      <c r="F18" s="92">
        <v>100</v>
      </c>
      <c r="G18" s="90" t="s">
        <v>134</v>
      </c>
      <c r="H18" s="93" t="s">
        <v>135</v>
      </c>
      <c r="I18" s="19"/>
    </row>
    <row r="19" spans="1:9" ht="14.25">
      <c r="A19" s="21">
        <v>17</v>
      </c>
      <c r="B19" s="90" t="s">
        <v>72</v>
      </c>
      <c r="C19" s="91">
        <v>649953.24</v>
      </c>
      <c r="D19" s="92">
        <v>227</v>
      </c>
      <c r="E19" s="91">
        <v>2863.23013215859</v>
      </c>
      <c r="F19" s="92">
        <v>1000</v>
      </c>
      <c r="G19" s="90" t="s">
        <v>50</v>
      </c>
      <c r="H19" s="93" t="s">
        <v>70</v>
      </c>
      <c r="I19" s="19"/>
    </row>
    <row r="20" spans="1:9" ht="14.25">
      <c r="A20" s="21">
        <v>18</v>
      </c>
      <c r="B20" s="90" t="s">
        <v>27</v>
      </c>
      <c r="C20" s="91">
        <v>628354.91</v>
      </c>
      <c r="D20" s="92">
        <v>9806</v>
      </c>
      <c r="E20" s="91">
        <v>64.07861615337549</v>
      </c>
      <c r="F20" s="92">
        <v>100</v>
      </c>
      <c r="G20" s="90" t="s">
        <v>52</v>
      </c>
      <c r="H20" s="93" t="s">
        <v>115</v>
      </c>
      <c r="I20" s="19"/>
    </row>
    <row r="21" spans="1:9" ht="14.25">
      <c r="A21" s="21">
        <v>19</v>
      </c>
      <c r="B21" s="90" t="s">
        <v>24</v>
      </c>
      <c r="C21" s="91">
        <v>419169.51</v>
      </c>
      <c r="D21" s="92">
        <v>1121</v>
      </c>
      <c r="E21" s="91">
        <v>373.92462979482605</v>
      </c>
      <c r="F21" s="92">
        <v>1000</v>
      </c>
      <c r="G21" s="90" t="s">
        <v>25</v>
      </c>
      <c r="H21" s="93" t="s">
        <v>53</v>
      </c>
      <c r="I21" s="19"/>
    </row>
    <row r="22" spans="1:8" ht="15" customHeight="1" thickBot="1">
      <c r="A22" s="174" t="s">
        <v>55</v>
      </c>
      <c r="B22" s="175"/>
      <c r="C22" s="105">
        <f>SUM(C3:C21)</f>
        <v>59321454.7399</v>
      </c>
      <c r="D22" s="106">
        <f>SUM(D3:D21)</f>
        <v>3057324</v>
      </c>
      <c r="E22" s="59" t="s">
        <v>56</v>
      </c>
      <c r="F22" s="59" t="s">
        <v>56</v>
      </c>
      <c r="G22" s="59" t="s">
        <v>56</v>
      </c>
      <c r="H22" s="60" t="s">
        <v>56</v>
      </c>
    </row>
    <row r="23" spans="1:8" ht="15" customHeight="1" thickBot="1">
      <c r="A23" s="176" t="s">
        <v>113</v>
      </c>
      <c r="B23" s="176"/>
      <c r="C23" s="176"/>
      <c r="D23" s="176"/>
      <c r="E23" s="176"/>
      <c r="F23" s="176"/>
      <c r="G23" s="176"/>
      <c r="H23" s="176"/>
    </row>
    <row r="25" spans="2:4" ht="14.25">
      <c r="B25" s="20" t="s">
        <v>62</v>
      </c>
      <c r="C25" s="23">
        <f>C22-SUM(C3:C14)</f>
        <v>5272474.289899997</v>
      </c>
      <c r="D25" s="135">
        <f>C25/$C$22</f>
        <v>0.08887972004425064</v>
      </c>
    </row>
    <row r="26" spans="2:8" ht="14.25">
      <c r="B26" s="90" t="str">
        <f aca="true" t="shared" si="0" ref="B26:C34">B3</f>
        <v>КІНТО-Класичний</v>
      </c>
      <c r="C26" s="91">
        <f t="shared" si="0"/>
        <v>21756347.8</v>
      </c>
      <c r="D26" s="135">
        <f>C26/$C$22</f>
        <v>0.3667534435120071</v>
      </c>
      <c r="H26" s="19"/>
    </row>
    <row r="27" spans="2:8" ht="14.25">
      <c r="B27" s="90" t="str">
        <f t="shared" si="0"/>
        <v>УНIВЕР.УА/Михайло Грушевський: Фонд Державних Паперiв</v>
      </c>
      <c r="C27" s="91">
        <f t="shared" si="0"/>
        <v>5318417.68</v>
      </c>
      <c r="D27" s="135">
        <f aca="true" t="shared" si="1" ref="D27:D35">C27/$C$22</f>
        <v>0.08965420189574004</v>
      </c>
      <c r="H27" s="19"/>
    </row>
    <row r="28" spans="2:8" ht="14.25">
      <c r="B28" s="90" t="str">
        <f t="shared" si="0"/>
        <v>Софіївський</v>
      </c>
      <c r="C28" s="91">
        <f t="shared" si="0"/>
        <v>4318424.45</v>
      </c>
      <c r="D28" s="135">
        <f t="shared" si="1"/>
        <v>0.07279700858541825</v>
      </c>
      <c r="H28" s="19"/>
    </row>
    <row r="29" spans="2:8" ht="14.25">
      <c r="B29" s="90" t="str">
        <f t="shared" si="0"/>
        <v>КІНТО-Еквіті</v>
      </c>
      <c r="C29" s="91">
        <f t="shared" si="0"/>
        <v>3625362.08</v>
      </c>
      <c r="D29" s="135">
        <f t="shared" si="1"/>
        <v>0.06111384314318843</v>
      </c>
      <c r="H29" s="19"/>
    </row>
    <row r="30" spans="2:8" ht="14.25">
      <c r="B30" s="90" t="str">
        <f t="shared" si="0"/>
        <v>Альтус-Депозит</v>
      </c>
      <c r="C30" s="91">
        <f t="shared" si="0"/>
        <v>3462262.67</v>
      </c>
      <c r="D30" s="135">
        <f t="shared" si="1"/>
        <v>0.058364426246466594</v>
      </c>
      <c r="H30" s="19"/>
    </row>
    <row r="31" spans="2:8" ht="14.25">
      <c r="B31" s="90" t="str">
        <f t="shared" si="0"/>
        <v>УНIВЕР.УА/Тарас Шевченко: Фонд Заощаджень</v>
      </c>
      <c r="C31" s="91">
        <f t="shared" si="0"/>
        <v>3167659.36</v>
      </c>
      <c r="D31" s="135">
        <f t="shared" si="1"/>
        <v>0.053398207678636234</v>
      </c>
      <c r="H31" s="19"/>
    </row>
    <row r="32" spans="2:8" ht="14.25">
      <c r="B32" s="90" t="str">
        <f t="shared" si="0"/>
        <v>Альтус-Збалансований</v>
      </c>
      <c r="C32" s="91">
        <f t="shared" si="0"/>
        <v>2750262.71</v>
      </c>
      <c r="D32" s="135">
        <f t="shared" si="1"/>
        <v>0.046362024027542185</v>
      </c>
      <c r="H32" s="19"/>
    </row>
    <row r="33" spans="2:8" ht="14.25">
      <c r="B33" s="90" t="str">
        <f t="shared" si="0"/>
        <v>ОТП Класичний</v>
      </c>
      <c r="C33" s="91">
        <f t="shared" si="0"/>
        <v>2718280.99</v>
      </c>
      <c r="D33" s="135">
        <f t="shared" si="1"/>
        <v>0.04582289834122471</v>
      </c>
      <c r="H33" s="19"/>
    </row>
    <row r="34" spans="2:4" ht="14.25">
      <c r="B34" s="90" t="str">
        <f t="shared" si="0"/>
        <v>ОТП Фонд Акцій</v>
      </c>
      <c r="C34" s="91">
        <f t="shared" si="0"/>
        <v>2457564.5</v>
      </c>
      <c r="D34" s="135">
        <f t="shared" si="1"/>
        <v>0.04142792031610489</v>
      </c>
    </row>
    <row r="35" spans="2:4" ht="14.25">
      <c r="B35" s="90" t="str">
        <f>B13</f>
        <v>КІНТО-Казначейський</v>
      </c>
      <c r="C35" s="91">
        <f>C13</f>
        <v>1493604.85</v>
      </c>
      <c r="D35" s="135">
        <f t="shared" si="1"/>
        <v>0.025178156141801283</v>
      </c>
    </row>
  </sheetData>
  <mergeCells count="3">
    <mergeCell ref="A1:H1"/>
    <mergeCell ref="A22:B22"/>
    <mergeCell ref="A23:H23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3" r:id="rId9" display="http://otpcapital.com.ua/"/>
    <hyperlink ref="H17" r:id="rId10" display="http://www.delta-capital.com.ua/"/>
    <hyperlink ref="H18" r:id="rId11" display="http://www.am.eavex.com.ua/"/>
    <hyperlink ref="H19" r:id="rId12" display="http://www.altus.ua/"/>
    <hyperlink ref="H14" r:id="rId13" display="http://www.vseswit.com.ua/"/>
    <hyperlink ref="H20" r:id="rId14" display="http://www.seb.ua/"/>
    <hyperlink ref="H22" r:id="rId15" display="http://art-capital.com.ua/"/>
    <hyperlink ref="H21" r:id="rId16" display="http://www.dragon-am.com/"/>
  </hyperlinks>
  <printOptions/>
  <pageMargins left="0.75" right="0.75" top="1" bottom="1" header="0.5" footer="0.5"/>
  <pageSetup horizontalDpi="600" verticalDpi="600" orientation="portrait" paperSize="9" scale="29" r:id="rId18"/>
  <drawing r:id="rId1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4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77" t="s">
        <v>104</v>
      </c>
      <c r="B1" s="177"/>
      <c r="C1" s="177"/>
      <c r="D1" s="177"/>
      <c r="E1" s="177"/>
      <c r="F1" s="177"/>
      <c r="G1" s="177"/>
      <c r="H1" s="177"/>
      <c r="I1" s="177"/>
      <c r="J1" s="108"/>
    </row>
    <row r="2" spans="1:11" s="20" customFormat="1" ht="15.75" customHeight="1" thickBot="1">
      <c r="A2" s="178" t="s">
        <v>46</v>
      </c>
      <c r="B2" s="109"/>
      <c r="C2" s="110"/>
      <c r="D2" s="111"/>
      <c r="E2" s="180" t="s">
        <v>78</v>
      </c>
      <c r="F2" s="180"/>
      <c r="G2" s="180"/>
      <c r="H2" s="180"/>
      <c r="I2" s="180"/>
      <c r="J2" s="180"/>
      <c r="K2" s="180"/>
    </row>
    <row r="3" spans="1:11" s="22" customFormat="1" ht="60.75" thickBot="1">
      <c r="A3" s="179"/>
      <c r="B3" s="112" t="s">
        <v>30</v>
      </c>
      <c r="C3" s="26" t="s">
        <v>13</v>
      </c>
      <c r="D3" s="26" t="s">
        <v>14</v>
      </c>
      <c r="E3" s="17" t="s">
        <v>105</v>
      </c>
      <c r="F3" s="17" t="s">
        <v>116</v>
      </c>
      <c r="G3" s="17" t="s">
        <v>120</v>
      </c>
      <c r="H3" s="17" t="s">
        <v>99</v>
      </c>
      <c r="I3" s="17" t="s">
        <v>121</v>
      </c>
      <c r="J3" s="17" t="s">
        <v>57</v>
      </c>
      <c r="K3" s="18" t="s">
        <v>106</v>
      </c>
    </row>
    <row r="4" spans="1:11" s="20" customFormat="1" ht="14.25" collapsed="1">
      <c r="A4" s="21">
        <v>1</v>
      </c>
      <c r="B4" s="152" t="s">
        <v>86</v>
      </c>
      <c r="C4" s="153">
        <v>38118</v>
      </c>
      <c r="D4" s="153">
        <v>38182</v>
      </c>
      <c r="E4" s="154">
        <v>0.005992114395768189</v>
      </c>
      <c r="F4" s="154">
        <v>0.026941819336661066</v>
      </c>
      <c r="G4" s="154">
        <v>0.026265723774267835</v>
      </c>
      <c r="H4" s="154">
        <v>0.06723861523534413</v>
      </c>
      <c r="I4" s="154">
        <v>0.06143078056221096</v>
      </c>
      <c r="J4" s="155">
        <v>3.3386873666370853</v>
      </c>
      <c r="K4" s="132">
        <v>0.12664972157911114</v>
      </c>
    </row>
    <row r="5" spans="1:11" s="20" customFormat="1" ht="14.25" collapsed="1">
      <c r="A5" s="21">
        <v>2</v>
      </c>
      <c r="B5" s="152" t="s">
        <v>69</v>
      </c>
      <c r="C5" s="153">
        <v>38828</v>
      </c>
      <c r="D5" s="153">
        <v>39028</v>
      </c>
      <c r="E5" s="154">
        <v>0.003523311097544779</v>
      </c>
      <c r="F5" s="154">
        <v>0.016313015083639915</v>
      </c>
      <c r="G5" s="154">
        <v>0.06585126881907666</v>
      </c>
      <c r="H5" s="154">
        <v>0.15902364849323458</v>
      </c>
      <c r="I5" s="154">
        <v>0.12549289161709853</v>
      </c>
      <c r="J5" s="155">
        <v>2.7882406473830046</v>
      </c>
      <c r="K5" s="133">
        <v>0.14263419267266397</v>
      </c>
    </row>
    <row r="6" spans="1:11" s="20" customFormat="1" ht="14.25" collapsed="1">
      <c r="A6" s="21">
        <v>3</v>
      </c>
      <c r="B6" s="152" t="s">
        <v>93</v>
      </c>
      <c r="C6" s="153">
        <v>38919</v>
      </c>
      <c r="D6" s="153">
        <v>39092</v>
      </c>
      <c r="E6" s="154">
        <v>0.03450116185613905</v>
      </c>
      <c r="F6" s="154">
        <v>0.0763707465494996</v>
      </c>
      <c r="G6" s="154">
        <v>0.1610571993599459</v>
      </c>
      <c r="H6" s="154">
        <v>0.14338939250395089</v>
      </c>
      <c r="I6" s="154">
        <v>0.20941223316767554</v>
      </c>
      <c r="J6" s="155">
        <v>0.9389718505942575</v>
      </c>
      <c r="K6" s="133">
        <v>0.06980117518944073</v>
      </c>
    </row>
    <row r="7" spans="1:11" s="20" customFormat="1" ht="14.25" collapsed="1">
      <c r="A7" s="21">
        <v>4</v>
      </c>
      <c r="B7" s="152" t="s">
        <v>90</v>
      </c>
      <c r="C7" s="153">
        <v>38919</v>
      </c>
      <c r="D7" s="153">
        <v>39092</v>
      </c>
      <c r="E7" s="154">
        <v>0.029986122924468672</v>
      </c>
      <c r="F7" s="154">
        <v>0.12058973222353497</v>
      </c>
      <c r="G7" s="154">
        <v>0.22136256107875374</v>
      </c>
      <c r="H7" s="154">
        <v>0.00047252086121973846</v>
      </c>
      <c r="I7" s="154">
        <v>0.20146581258078422</v>
      </c>
      <c r="J7" s="155">
        <v>-0.43469322284909073</v>
      </c>
      <c r="K7" s="133">
        <v>-0.056464683861564335</v>
      </c>
    </row>
    <row r="8" spans="1:11" s="20" customFormat="1" ht="14.25" collapsed="1">
      <c r="A8" s="21">
        <v>5</v>
      </c>
      <c r="B8" s="152" t="s">
        <v>133</v>
      </c>
      <c r="C8" s="153">
        <v>38968</v>
      </c>
      <c r="D8" s="153">
        <v>39140</v>
      </c>
      <c r="E8" s="154">
        <v>0.0005210453508390778</v>
      </c>
      <c r="F8" s="154" t="s">
        <v>26</v>
      </c>
      <c r="G8" s="154">
        <v>-0.017300060144009533</v>
      </c>
      <c r="H8" s="154">
        <v>-0.04906677509139701</v>
      </c>
      <c r="I8" s="154">
        <v>-0.04393658611159468</v>
      </c>
      <c r="J8" s="155">
        <v>-0.17554305893558075</v>
      </c>
      <c r="K8" s="133">
        <v>-0.01973921839632853</v>
      </c>
    </row>
    <row r="9" spans="1:11" s="20" customFormat="1" ht="14.25" collapsed="1">
      <c r="A9" s="21">
        <v>6</v>
      </c>
      <c r="B9" s="152" t="s">
        <v>20</v>
      </c>
      <c r="C9" s="153">
        <v>39413</v>
      </c>
      <c r="D9" s="153">
        <v>39589</v>
      </c>
      <c r="E9" s="154">
        <v>0.014172914695409267</v>
      </c>
      <c r="F9" s="154">
        <v>0.028214520252665354</v>
      </c>
      <c r="G9" s="154">
        <v>0.08669473024430907</v>
      </c>
      <c r="H9" s="154">
        <v>0.17298937529331115</v>
      </c>
      <c r="I9" s="154">
        <v>0.1427019005121759</v>
      </c>
      <c r="J9" s="155">
        <v>1.5122744824400858</v>
      </c>
      <c r="K9" s="133">
        <v>0.11515107462872187</v>
      </c>
    </row>
    <row r="10" spans="1:11" s="20" customFormat="1" ht="14.25" collapsed="1">
      <c r="A10" s="21">
        <v>7</v>
      </c>
      <c r="B10" s="152" t="s">
        <v>22</v>
      </c>
      <c r="C10" s="153">
        <v>39429</v>
      </c>
      <c r="D10" s="153">
        <v>39618</v>
      </c>
      <c r="E10" s="154">
        <v>0.020871152954896832</v>
      </c>
      <c r="F10" s="154">
        <v>0.02120165769794613</v>
      </c>
      <c r="G10" s="154">
        <v>-0.06099440667860967</v>
      </c>
      <c r="H10" s="154">
        <v>-0.0409698630694193</v>
      </c>
      <c r="I10" s="154">
        <v>-0.04121278256936789</v>
      </c>
      <c r="J10" s="155">
        <v>-0.06229384293195739</v>
      </c>
      <c r="K10" s="133">
        <v>-0.007652605614651975</v>
      </c>
    </row>
    <row r="11" spans="1:11" s="20" customFormat="1" ht="14.25" collapsed="1">
      <c r="A11" s="21">
        <v>8</v>
      </c>
      <c r="B11" s="152" t="s">
        <v>24</v>
      </c>
      <c r="C11" s="153">
        <v>39429</v>
      </c>
      <c r="D11" s="153">
        <v>39651</v>
      </c>
      <c r="E11" s="154">
        <v>0.002202878788516216</v>
      </c>
      <c r="F11" s="154">
        <v>-0.015230270922292122</v>
      </c>
      <c r="G11" s="154">
        <v>-0.03947728456333832</v>
      </c>
      <c r="H11" s="154">
        <v>-0.10000322708383413</v>
      </c>
      <c r="I11" s="154">
        <v>-0.06499752569910267</v>
      </c>
      <c r="J11" s="155">
        <v>-0.6260753702051738</v>
      </c>
      <c r="K11" s="133">
        <v>-0.11199067209435687</v>
      </c>
    </row>
    <row r="12" spans="1:11" s="20" customFormat="1" ht="14.25">
      <c r="A12" s="21">
        <v>9</v>
      </c>
      <c r="B12" s="152" t="s">
        <v>72</v>
      </c>
      <c r="C12" s="153">
        <v>39527</v>
      </c>
      <c r="D12" s="153">
        <v>39715</v>
      </c>
      <c r="E12" s="154">
        <v>0.00877818432809474</v>
      </c>
      <c r="F12" s="154">
        <v>0.01962276964876697</v>
      </c>
      <c r="G12" s="154">
        <v>0.07499529095122659</v>
      </c>
      <c r="H12" s="154">
        <v>0.13514739461272818</v>
      </c>
      <c r="I12" s="154">
        <v>0.11331981280334036</v>
      </c>
      <c r="J12" s="155">
        <v>1.863230132158534</v>
      </c>
      <c r="K12" s="133">
        <v>0.1385558890222105</v>
      </c>
    </row>
    <row r="13" spans="1:11" s="20" customFormat="1" ht="14.25" collapsed="1">
      <c r="A13" s="21">
        <v>10</v>
      </c>
      <c r="B13" s="152" t="s">
        <v>27</v>
      </c>
      <c r="C13" s="153">
        <v>39560</v>
      </c>
      <c r="D13" s="153">
        <v>39770</v>
      </c>
      <c r="E13" s="154">
        <v>0.0585691178572838</v>
      </c>
      <c r="F13" s="154">
        <v>0.09601243396485071</v>
      </c>
      <c r="G13" s="154">
        <v>0.20793764641322898</v>
      </c>
      <c r="H13" s="154">
        <v>0.14255569911942279</v>
      </c>
      <c r="I13" s="154" t="s">
        <v>26</v>
      </c>
      <c r="J13" s="155">
        <v>-0.3592138384662832</v>
      </c>
      <c r="K13" s="133">
        <v>-0.05440313687738618</v>
      </c>
    </row>
    <row r="14" spans="1:11" s="20" customFormat="1" ht="14.25" collapsed="1">
      <c r="A14" s="21">
        <v>11</v>
      </c>
      <c r="B14" s="152" t="s">
        <v>88</v>
      </c>
      <c r="C14" s="153">
        <v>39884</v>
      </c>
      <c r="D14" s="153">
        <v>40001</v>
      </c>
      <c r="E14" s="154">
        <v>0.023532031412319077</v>
      </c>
      <c r="F14" s="154">
        <v>0.03961820085588119</v>
      </c>
      <c r="G14" s="154">
        <v>0.06979786229688734</v>
      </c>
      <c r="H14" s="154">
        <v>0.08611894327663094</v>
      </c>
      <c r="I14" s="154">
        <v>0.11156865654908898</v>
      </c>
      <c r="J14" s="155">
        <v>-0.21084848062693617</v>
      </c>
      <c r="K14" s="133">
        <v>-0.03181760571804515</v>
      </c>
    </row>
    <row r="15" spans="1:11" s="20" customFormat="1" ht="14.25" collapsed="1">
      <c r="A15" s="21">
        <v>12</v>
      </c>
      <c r="B15" s="152" t="s">
        <v>29</v>
      </c>
      <c r="C15" s="153">
        <v>40031</v>
      </c>
      <c r="D15" s="153">
        <v>40129</v>
      </c>
      <c r="E15" s="154">
        <v>0.10097008453244305</v>
      </c>
      <c r="F15" s="154">
        <v>0.25487248927493944</v>
      </c>
      <c r="G15" s="154">
        <v>0.3980424462611394</v>
      </c>
      <c r="H15" s="154">
        <v>0.16366782178092287</v>
      </c>
      <c r="I15" s="154">
        <v>0.2712108395918975</v>
      </c>
      <c r="J15" s="155">
        <v>-0.6924093487277176</v>
      </c>
      <c r="K15" s="133">
        <v>-0.1555656501918128</v>
      </c>
    </row>
    <row r="16" spans="1:11" s="20" customFormat="1" ht="14.25" collapsed="1">
      <c r="A16" s="21">
        <v>13</v>
      </c>
      <c r="B16" s="152" t="s">
        <v>67</v>
      </c>
      <c r="C16" s="153">
        <v>40253</v>
      </c>
      <c r="D16" s="153">
        <v>40366</v>
      </c>
      <c r="E16" s="154">
        <v>0.04187835502232873</v>
      </c>
      <c r="F16" s="154">
        <v>0.179510123553404</v>
      </c>
      <c r="G16" s="154">
        <v>0.30344997165434395</v>
      </c>
      <c r="H16" s="154">
        <v>0.2987814984077475</v>
      </c>
      <c r="I16" s="154">
        <v>0.3509136323616806</v>
      </c>
      <c r="J16" s="155">
        <v>-0.15633775401889816</v>
      </c>
      <c r="K16" s="133">
        <v>-0.026527039944722275</v>
      </c>
    </row>
    <row r="17" spans="1:11" s="20" customFormat="1" ht="14.25" collapsed="1">
      <c r="A17" s="21">
        <v>14</v>
      </c>
      <c r="B17" s="152" t="s">
        <v>68</v>
      </c>
      <c r="C17" s="153">
        <v>40114</v>
      </c>
      <c r="D17" s="153">
        <v>40401</v>
      </c>
      <c r="E17" s="154">
        <v>0.08016779221778836</v>
      </c>
      <c r="F17" s="154">
        <v>0.16673339119172703</v>
      </c>
      <c r="G17" s="154">
        <v>0.33718503193020233</v>
      </c>
      <c r="H17" s="154">
        <v>0.41668730077303384</v>
      </c>
      <c r="I17" s="154">
        <v>0.49272523296108317</v>
      </c>
      <c r="J17" s="155">
        <v>0.09967518461930958</v>
      </c>
      <c r="K17" s="133">
        <v>0.015374544637379861</v>
      </c>
    </row>
    <row r="18" spans="1:11" s="20" customFormat="1" ht="14.25" collapsed="1">
      <c r="A18" s="21">
        <v>15</v>
      </c>
      <c r="B18" s="152" t="s">
        <v>71</v>
      </c>
      <c r="C18" s="153">
        <v>40226</v>
      </c>
      <c r="D18" s="153">
        <v>40430</v>
      </c>
      <c r="E18" s="154">
        <v>0.003996338828998969</v>
      </c>
      <c r="F18" s="154">
        <v>0.01634621004115866</v>
      </c>
      <c r="G18" s="154">
        <v>0.06803539321690932</v>
      </c>
      <c r="H18" s="154">
        <v>0.1656156665659565</v>
      </c>
      <c r="I18" s="154">
        <v>0.13204662769293463</v>
      </c>
      <c r="J18" s="155">
        <v>1.7283393774625675</v>
      </c>
      <c r="K18" s="133">
        <v>0.17733885300184205</v>
      </c>
    </row>
    <row r="19" spans="1:11" s="20" customFormat="1" ht="14.25" collapsed="1">
      <c r="A19" s="21">
        <v>16</v>
      </c>
      <c r="B19" s="152" t="s">
        <v>92</v>
      </c>
      <c r="C19" s="153">
        <v>40427</v>
      </c>
      <c r="D19" s="153">
        <v>40543</v>
      </c>
      <c r="E19" s="154">
        <v>0.005524222940759271</v>
      </c>
      <c r="F19" s="154">
        <v>0.015637158977886756</v>
      </c>
      <c r="G19" s="154">
        <v>0.04435285365634889</v>
      </c>
      <c r="H19" s="154">
        <v>0.1400191562802533</v>
      </c>
      <c r="I19" s="154">
        <v>0.11534272715052851</v>
      </c>
      <c r="J19" s="155">
        <v>1.150481575016947</v>
      </c>
      <c r="K19" s="133">
        <v>0.14013710878330587</v>
      </c>
    </row>
    <row r="20" spans="1:11" s="20" customFormat="1" ht="14.25" collapsed="1">
      <c r="A20" s="21">
        <v>17</v>
      </c>
      <c r="B20" s="152" t="s">
        <v>82</v>
      </c>
      <c r="C20" s="153">
        <v>40444</v>
      </c>
      <c r="D20" s="153">
        <v>40638</v>
      </c>
      <c r="E20" s="154">
        <v>-0.016043995752075157</v>
      </c>
      <c r="F20" s="154">
        <v>0.00970292883417545</v>
      </c>
      <c r="G20" s="154">
        <v>0.036361138214955124</v>
      </c>
      <c r="H20" s="154">
        <v>0.15213241285539358</v>
      </c>
      <c r="I20" s="154">
        <v>0.1251722327316951</v>
      </c>
      <c r="J20" s="155">
        <v>0.2150946072507569</v>
      </c>
      <c r="K20" s="133">
        <v>0.035543417582730275</v>
      </c>
    </row>
    <row r="21" spans="1:11" s="20" customFormat="1" ht="14.25" collapsed="1">
      <c r="A21" s="21">
        <v>18</v>
      </c>
      <c r="B21" s="152" t="s">
        <v>91</v>
      </c>
      <c r="C21" s="153">
        <v>40427</v>
      </c>
      <c r="D21" s="153">
        <v>40708</v>
      </c>
      <c r="E21" s="154">
        <v>0.009290970345467997</v>
      </c>
      <c r="F21" s="154">
        <v>0.01780327478605681</v>
      </c>
      <c r="G21" s="154">
        <v>0.048227265452551515</v>
      </c>
      <c r="H21" s="154">
        <v>0.14580017999417927</v>
      </c>
      <c r="I21" s="154">
        <v>0.10499848602082129</v>
      </c>
      <c r="J21" s="155">
        <v>1.5867790272373394</v>
      </c>
      <c r="K21" s="133">
        <v>0.1929749108006189</v>
      </c>
    </row>
    <row r="22" spans="1:11" s="20" customFormat="1" ht="14.25">
      <c r="A22" s="21">
        <v>19</v>
      </c>
      <c r="B22" s="152" t="s">
        <v>122</v>
      </c>
      <c r="C22" s="153">
        <v>41026</v>
      </c>
      <c r="D22" s="153">
        <v>41242</v>
      </c>
      <c r="E22" s="154">
        <v>0.007153320065920177</v>
      </c>
      <c r="F22" s="154">
        <v>0.022196273442128822</v>
      </c>
      <c r="G22" s="154">
        <v>0.012569200507324352</v>
      </c>
      <c r="H22" s="154">
        <v>0.07954029588332423</v>
      </c>
      <c r="I22" s="154">
        <v>0.1172823290756706</v>
      </c>
      <c r="J22" s="155">
        <v>0.47735395647874834</v>
      </c>
      <c r="K22" s="133">
        <v>0.10458623242839837</v>
      </c>
    </row>
    <row r="23" spans="1:12" s="20" customFormat="1" ht="15.75" thickBot="1">
      <c r="A23" s="151"/>
      <c r="B23" s="156" t="s">
        <v>123</v>
      </c>
      <c r="C23" s="157" t="s">
        <v>56</v>
      </c>
      <c r="D23" s="157" t="s">
        <v>56</v>
      </c>
      <c r="E23" s="158">
        <f>AVERAGE(E4:E22)</f>
        <v>0.022925638098047953</v>
      </c>
      <c r="F23" s="158">
        <f>AVERAGE(F4:F22)</f>
        <v>0.061803137488479494</v>
      </c>
      <c r="G23" s="158">
        <f>AVERAGE(G4:G22)</f>
        <v>0.1076007280234481</v>
      </c>
      <c r="H23" s="158">
        <f>AVERAGE(H4:H22)</f>
        <v>0.11995473982589487</v>
      </c>
      <c r="I23" s="158">
        <f>AVERAGE(I4:I22)</f>
        <v>0.14027429449992337</v>
      </c>
      <c r="J23" s="157" t="s">
        <v>56</v>
      </c>
      <c r="K23" s="157" t="s">
        <v>56</v>
      </c>
      <c r="L23" s="159"/>
    </row>
    <row r="24" spans="1:11" s="20" customFormat="1" ht="14.25">
      <c r="A24" s="181" t="s">
        <v>107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</row>
    <row r="25" s="20" customFormat="1" ht="14.25" collapsed="1">
      <c r="J25" s="19"/>
    </row>
    <row r="26" spans="5:10" s="20" customFormat="1" ht="14.25" collapsed="1">
      <c r="E26" s="115"/>
      <c r="J26" s="19"/>
    </row>
    <row r="27" spans="5:10" s="20" customFormat="1" ht="14.25" collapsed="1">
      <c r="E27" s="116"/>
      <c r="J27" s="19"/>
    </row>
    <row r="28" spans="5:10" s="20" customFormat="1" ht="14.25">
      <c r="E28" s="115"/>
      <c r="F28" s="115"/>
      <c r="J28" s="19"/>
    </row>
    <row r="29" spans="5:10" s="20" customFormat="1" ht="14.25" collapsed="1">
      <c r="E29" s="116"/>
      <c r="I29" s="116"/>
      <c r="J29" s="19"/>
    </row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 collapsed="1"/>
    <row r="41" s="20" customFormat="1" ht="14.25" collapsed="1"/>
    <row r="42" s="20" customFormat="1" ht="14.25" collapsed="1"/>
    <row r="43" s="20" customFormat="1" ht="14.25"/>
    <row r="44" s="20" customFormat="1" ht="14.25"/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  <row r="63" spans="3:8" s="29" customFormat="1" ht="14.25">
      <c r="C63" s="30"/>
      <c r="D63" s="30"/>
      <c r="E63" s="31"/>
      <c r="F63" s="31"/>
      <c r="G63" s="31"/>
      <c r="H63" s="31"/>
    </row>
    <row r="64" spans="3:8" s="29" customFormat="1" ht="14.25">
      <c r="C64" s="30"/>
      <c r="D64" s="30"/>
      <c r="E64" s="31"/>
      <c r="F64" s="31"/>
      <c r="G64" s="31"/>
      <c r="H64" s="31"/>
    </row>
  </sheetData>
  <mergeCells count="4">
    <mergeCell ref="A1:I1"/>
    <mergeCell ref="A2:A3"/>
    <mergeCell ref="E2:K2"/>
    <mergeCell ref="A24:K24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zoomScale="85" zoomScaleNormal="85" workbookViewId="0" topLeftCell="A22">
      <selection activeCell="E64" sqref="E6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2" t="s">
        <v>101</v>
      </c>
      <c r="B1" s="182"/>
      <c r="C1" s="182"/>
      <c r="D1" s="182"/>
      <c r="E1" s="182"/>
      <c r="F1" s="182"/>
      <c r="G1" s="182"/>
    </row>
    <row r="2" spans="1:7" ht="15.75" thickBot="1">
      <c r="A2" s="178" t="s">
        <v>46</v>
      </c>
      <c r="B2" s="97"/>
      <c r="C2" s="183" t="s">
        <v>31</v>
      </c>
      <c r="D2" s="184"/>
      <c r="E2" s="183" t="s">
        <v>32</v>
      </c>
      <c r="F2" s="184"/>
      <c r="G2" s="98"/>
    </row>
    <row r="3" spans="1:7" ht="45.75" thickBot="1">
      <c r="A3" s="179"/>
      <c r="B3" s="42" t="s">
        <v>30</v>
      </c>
      <c r="C3" s="35" t="s">
        <v>58</v>
      </c>
      <c r="D3" s="35" t="s">
        <v>33</v>
      </c>
      <c r="E3" s="35" t="s">
        <v>34</v>
      </c>
      <c r="F3" s="35" t="s">
        <v>33</v>
      </c>
      <c r="G3" s="36" t="s">
        <v>114</v>
      </c>
    </row>
    <row r="4" spans="1:8" ht="15" customHeight="1">
      <c r="A4" s="21">
        <v>1</v>
      </c>
      <c r="B4" s="37" t="s">
        <v>72</v>
      </c>
      <c r="C4" s="38">
        <v>173.11633999999998</v>
      </c>
      <c r="D4" s="103">
        <v>0.3630514752528589</v>
      </c>
      <c r="E4" s="39">
        <v>59</v>
      </c>
      <c r="F4" s="103">
        <v>0.35119047619047616</v>
      </c>
      <c r="G4" s="40">
        <v>168.92744440476196</v>
      </c>
      <c r="H4" s="56"/>
    </row>
    <row r="5" spans="1:8" ht="14.25" customHeight="1">
      <c r="A5" s="21">
        <v>2</v>
      </c>
      <c r="B5" s="37" t="s">
        <v>67</v>
      </c>
      <c r="C5" s="38">
        <v>118.06129999999983</v>
      </c>
      <c r="D5" s="103">
        <v>0.05046426095933522</v>
      </c>
      <c r="E5" s="39">
        <v>23809</v>
      </c>
      <c r="F5" s="103">
        <v>0.008240794998413035</v>
      </c>
      <c r="G5" s="40">
        <v>19.95399549074269</v>
      </c>
      <c r="H5" s="56"/>
    </row>
    <row r="6" spans="1:7" ht="14.25">
      <c r="A6" s="21">
        <v>3</v>
      </c>
      <c r="B6" s="37" t="s">
        <v>122</v>
      </c>
      <c r="C6" s="38">
        <v>13.98212900000019</v>
      </c>
      <c r="D6" s="103">
        <v>0.009449793384188098</v>
      </c>
      <c r="E6" s="39">
        <v>23</v>
      </c>
      <c r="F6" s="103">
        <v>0.002280162585506097</v>
      </c>
      <c r="G6" s="40">
        <v>3.400473500545122</v>
      </c>
    </row>
    <row r="7" spans="1:7" ht="14.25">
      <c r="A7" s="21">
        <v>4</v>
      </c>
      <c r="B7" s="37" t="s">
        <v>90</v>
      </c>
      <c r="C7" s="38">
        <v>24.983780000000028</v>
      </c>
      <c r="D7" s="103">
        <v>0.03216983908616563</v>
      </c>
      <c r="E7" s="39">
        <v>3</v>
      </c>
      <c r="F7" s="103">
        <v>0.0021201413427561835</v>
      </c>
      <c r="G7" s="40">
        <v>1.7138614982332994</v>
      </c>
    </row>
    <row r="8" spans="1:7" ht="14.25">
      <c r="A8" s="21">
        <v>5</v>
      </c>
      <c r="B8" s="37" t="s">
        <v>86</v>
      </c>
      <c r="C8" s="38">
        <v>130.8838599999994</v>
      </c>
      <c r="D8" s="103">
        <v>0.006052302987031287</v>
      </c>
      <c r="E8" s="39">
        <v>3</v>
      </c>
      <c r="F8" s="103">
        <v>5.983008256551394E-05</v>
      </c>
      <c r="G8" s="40">
        <v>1.2939269809759806</v>
      </c>
    </row>
    <row r="9" spans="1:7" ht="14.25">
      <c r="A9" s="21">
        <v>6</v>
      </c>
      <c r="B9" s="37" t="s">
        <v>68</v>
      </c>
      <c r="C9" s="38">
        <v>320.50442210000006</v>
      </c>
      <c r="D9" s="103">
        <v>0.08016779221778292</v>
      </c>
      <c r="E9" s="39">
        <v>0</v>
      </c>
      <c r="F9" s="103">
        <v>0</v>
      </c>
      <c r="G9" s="40">
        <v>0</v>
      </c>
    </row>
    <row r="10" spans="1:7" ht="14.25">
      <c r="A10" s="21">
        <v>7</v>
      </c>
      <c r="B10" s="37" t="s">
        <v>29</v>
      </c>
      <c r="C10" s="38">
        <v>125.82701000000003</v>
      </c>
      <c r="D10" s="103">
        <v>0.10097008453241736</v>
      </c>
      <c r="E10" s="39">
        <v>0</v>
      </c>
      <c r="F10" s="103">
        <v>0</v>
      </c>
      <c r="G10" s="40">
        <v>0</v>
      </c>
    </row>
    <row r="11" spans="1:7" ht="14.25">
      <c r="A11" s="21">
        <v>8</v>
      </c>
      <c r="B11" s="37" t="s">
        <v>91</v>
      </c>
      <c r="C11" s="38">
        <v>48.95838999999967</v>
      </c>
      <c r="D11" s="103">
        <v>0.009290970345460182</v>
      </c>
      <c r="E11" s="39">
        <v>0</v>
      </c>
      <c r="F11" s="103">
        <v>0</v>
      </c>
      <c r="G11" s="40">
        <v>0</v>
      </c>
    </row>
    <row r="12" spans="1:7" ht="14.25">
      <c r="A12" s="21">
        <v>9</v>
      </c>
      <c r="B12" s="37" t="s">
        <v>93</v>
      </c>
      <c r="C12" s="38">
        <v>38.088119999999876</v>
      </c>
      <c r="D12" s="103">
        <v>0.034501161856118144</v>
      </c>
      <c r="E12" s="39">
        <v>0</v>
      </c>
      <c r="F12" s="103">
        <v>0</v>
      </c>
      <c r="G12" s="40">
        <v>0</v>
      </c>
    </row>
    <row r="13" spans="1:7" ht="14.25">
      <c r="A13" s="21">
        <v>10</v>
      </c>
      <c r="B13" s="37" t="s">
        <v>20</v>
      </c>
      <c r="C13" s="38">
        <v>37.9875700000003</v>
      </c>
      <c r="D13" s="103">
        <v>0.014172914695287465</v>
      </c>
      <c r="E13" s="39">
        <v>0</v>
      </c>
      <c r="F13" s="103">
        <v>0</v>
      </c>
      <c r="G13" s="40">
        <v>0</v>
      </c>
    </row>
    <row r="14" spans="1:7" ht="14.25">
      <c r="A14" s="21">
        <v>11</v>
      </c>
      <c r="B14" s="37" t="s">
        <v>27</v>
      </c>
      <c r="C14" s="38">
        <v>34.765979999999985</v>
      </c>
      <c r="D14" s="103">
        <v>0.05856911785736971</v>
      </c>
      <c r="E14" s="39">
        <v>0</v>
      </c>
      <c r="F14" s="103">
        <v>0</v>
      </c>
      <c r="G14" s="40">
        <v>0</v>
      </c>
    </row>
    <row r="15" spans="1:7" ht="14.25">
      <c r="A15" s="21">
        <v>12</v>
      </c>
      <c r="B15" s="37" t="s">
        <v>22</v>
      </c>
      <c r="C15" s="38">
        <v>18.308199999999957</v>
      </c>
      <c r="D15" s="103">
        <v>0.020871152954901356</v>
      </c>
      <c r="E15" s="39">
        <v>0</v>
      </c>
      <c r="F15" s="103">
        <v>0</v>
      </c>
      <c r="G15" s="40">
        <v>0</v>
      </c>
    </row>
    <row r="16" spans="1:7" ht="14.25">
      <c r="A16" s="21">
        <v>13</v>
      </c>
      <c r="B16" s="37" t="s">
        <v>92</v>
      </c>
      <c r="C16" s="38">
        <v>17.40271999999974</v>
      </c>
      <c r="D16" s="103">
        <v>0.005524222940769594</v>
      </c>
      <c r="E16" s="39">
        <v>0</v>
      </c>
      <c r="F16" s="103">
        <v>0</v>
      </c>
      <c r="G16" s="40">
        <v>0</v>
      </c>
    </row>
    <row r="17" spans="1:7" ht="13.5" customHeight="1">
      <c r="A17" s="21">
        <v>14</v>
      </c>
      <c r="B17" s="37" t="s">
        <v>71</v>
      </c>
      <c r="C17" s="38">
        <v>13.781299999999813</v>
      </c>
      <c r="D17" s="103">
        <v>0.003996338828995852</v>
      </c>
      <c r="E17" s="39">
        <v>0</v>
      </c>
      <c r="F17" s="103">
        <v>0</v>
      </c>
      <c r="G17" s="40">
        <v>0</v>
      </c>
    </row>
    <row r="18" spans="1:7" ht="14.25">
      <c r="A18" s="21">
        <v>15</v>
      </c>
      <c r="B18" s="37" t="s">
        <v>69</v>
      </c>
      <c r="C18" s="38">
        <v>9.656009999999776</v>
      </c>
      <c r="D18" s="103">
        <v>0.003523311097502526</v>
      </c>
      <c r="E18" s="39">
        <v>0</v>
      </c>
      <c r="F18" s="103">
        <v>0</v>
      </c>
      <c r="G18" s="40">
        <v>0</v>
      </c>
    </row>
    <row r="19" spans="1:7" ht="14.25">
      <c r="A19" s="21">
        <v>16</v>
      </c>
      <c r="B19" s="37" t="s">
        <v>24</v>
      </c>
      <c r="C19" s="38">
        <v>0.9213500000000349</v>
      </c>
      <c r="D19" s="103">
        <v>0.002202878788516451</v>
      </c>
      <c r="E19" s="39">
        <v>0</v>
      </c>
      <c r="F19" s="103">
        <v>0</v>
      </c>
      <c r="G19" s="40">
        <v>0</v>
      </c>
    </row>
    <row r="20" spans="1:7" ht="14.25">
      <c r="A20" s="21">
        <v>17</v>
      </c>
      <c r="B20" s="37" t="s">
        <v>133</v>
      </c>
      <c r="C20" s="38">
        <v>0.3831999999999534</v>
      </c>
      <c r="D20" s="103">
        <v>0.0005210453508410435</v>
      </c>
      <c r="E20" s="39">
        <v>0</v>
      </c>
      <c r="F20" s="103">
        <v>0</v>
      </c>
      <c r="G20" s="40">
        <v>0</v>
      </c>
    </row>
    <row r="21" spans="1:7" ht="14.25">
      <c r="A21" s="21">
        <v>18</v>
      </c>
      <c r="B21" s="37" t="s">
        <v>88</v>
      </c>
      <c r="C21" s="38">
        <v>80.26668999999994</v>
      </c>
      <c r="D21" s="103">
        <v>0.022641616422061903</v>
      </c>
      <c r="E21" s="39">
        <v>-4</v>
      </c>
      <c r="F21" s="103">
        <v>-0.0008699434536755111</v>
      </c>
      <c r="G21" s="40">
        <v>-3.0892726837756066</v>
      </c>
    </row>
    <row r="22" spans="1:7" ht="14.25">
      <c r="A22" s="21">
        <v>19</v>
      </c>
      <c r="B22" s="37" t="s">
        <v>82</v>
      </c>
      <c r="C22" s="38">
        <v>-52.16527000000002</v>
      </c>
      <c r="D22" s="103">
        <v>-0.031406877602790505</v>
      </c>
      <c r="E22" s="39">
        <v>-21</v>
      </c>
      <c r="F22" s="103">
        <v>-0.015613382899628252</v>
      </c>
      <c r="G22" s="40">
        <v>-25.16726063439762</v>
      </c>
    </row>
    <row r="23" spans="1:8" ht="15.75" thickBot="1">
      <c r="A23" s="96"/>
      <c r="B23" s="99" t="s">
        <v>55</v>
      </c>
      <c r="C23" s="100">
        <v>1155.7131010999985</v>
      </c>
      <c r="D23" s="104">
        <v>0.02038793840827041</v>
      </c>
      <c r="E23" s="101">
        <v>23872</v>
      </c>
      <c r="F23" s="104">
        <v>0.00789583791569989</v>
      </c>
      <c r="G23" s="102">
        <v>167.03316855708582</v>
      </c>
      <c r="H23" s="56"/>
    </row>
    <row r="24" spans="2:8" ht="14.25">
      <c r="B24" s="72"/>
      <c r="C24" s="73"/>
      <c r="D24" s="74"/>
      <c r="E24" s="75"/>
      <c r="F24" s="74"/>
      <c r="G24" s="73"/>
      <c r="H24" s="56"/>
    </row>
    <row r="43" spans="2:5" ht="15">
      <c r="B43" s="64"/>
      <c r="C43" s="65"/>
      <c r="D43" s="66"/>
      <c r="E43" s="67"/>
    </row>
    <row r="44" spans="2:5" ht="15">
      <c r="B44" s="64"/>
      <c r="C44" s="65"/>
      <c r="D44" s="66"/>
      <c r="E44" s="67"/>
    </row>
    <row r="45" spans="2:5" ht="15">
      <c r="B45" s="64"/>
      <c r="C45" s="65"/>
      <c r="D45" s="66"/>
      <c r="E45" s="67"/>
    </row>
    <row r="46" spans="2:5" ht="15">
      <c r="B46" s="64"/>
      <c r="C46" s="65"/>
      <c r="D46" s="66"/>
      <c r="E46" s="67"/>
    </row>
    <row r="47" spans="2:5" ht="15">
      <c r="B47" s="64"/>
      <c r="C47" s="65"/>
      <c r="D47" s="66"/>
      <c r="E47" s="67"/>
    </row>
    <row r="48" spans="2:5" ht="15">
      <c r="B48" s="64"/>
      <c r="C48" s="65"/>
      <c r="D48" s="66"/>
      <c r="E48" s="67"/>
    </row>
    <row r="49" spans="2:5" ht="15.75" thickBot="1">
      <c r="B49" s="86"/>
      <c r="C49" s="86"/>
      <c r="D49" s="86"/>
      <c r="E49" s="86"/>
    </row>
    <row r="52" ht="14.25" customHeight="1"/>
    <row r="53" ht="14.25">
      <c r="F53" s="56"/>
    </row>
    <row r="55" ht="14.25">
      <c r="F55"/>
    </row>
    <row r="56" ht="14.25">
      <c r="F56"/>
    </row>
    <row r="57" spans="2:6" ht="30.75" thickBot="1">
      <c r="B57" s="42" t="s">
        <v>30</v>
      </c>
      <c r="C57" s="35" t="s">
        <v>63</v>
      </c>
      <c r="D57" s="35" t="s">
        <v>64</v>
      </c>
      <c r="E57" s="63" t="s">
        <v>59</v>
      </c>
      <c r="F57"/>
    </row>
    <row r="58" spans="2:5" ht="14.25">
      <c r="B58" s="37" t="str">
        <f aca="true" t="shared" si="0" ref="B58:D62">B4</f>
        <v>Альтус-Стратегічний</v>
      </c>
      <c r="C58" s="38">
        <f t="shared" si="0"/>
        <v>173.11633999999998</v>
      </c>
      <c r="D58" s="103">
        <f t="shared" si="0"/>
        <v>0.3630514752528589</v>
      </c>
      <c r="E58" s="40">
        <f>G4</f>
        <v>168.92744440476196</v>
      </c>
    </row>
    <row r="59" spans="2:5" ht="14.25">
      <c r="B59" s="37" t="str">
        <f t="shared" si="0"/>
        <v>ОТП Фонд Акцій</v>
      </c>
      <c r="C59" s="38">
        <f t="shared" si="0"/>
        <v>118.06129999999983</v>
      </c>
      <c r="D59" s="103">
        <f t="shared" si="0"/>
        <v>0.05046426095933522</v>
      </c>
      <c r="E59" s="40">
        <f>G5</f>
        <v>19.95399549074269</v>
      </c>
    </row>
    <row r="60" spans="2:5" ht="14.25">
      <c r="B60" s="37" t="str">
        <f t="shared" si="0"/>
        <v>КІНТО-Казначейський</v>
      </c>
      <c r="C60" s="38">
        <f t="shared" si="0"/>
        <v>13.98212900000019</v>
      </c>
      <c r="D60" s="103">
        <f t="shared" si="0"/>
        <v>0.009449793384188098</v>
      </c>
      <c r="E60" s="40">
        <f>G6</f>
        <v>3.400473500545122</v>
      </c>
    </row>
    <row r="61" spans="2:5" ht="14.25">
      <c r="B61" s="37" t="str">
        <f t="shared" si="0"/>
        <v>УНІВЕР.УА/Ярослав Мудрий: Фонд Акцiй</v>
      </c>
      <c r="C61" s="38">
        <f t="shared" si="0"/>
        <v>24.983780000000028</v>
      </c>
      <c r="D61" s="103">
        <f t="shared" si="0"/>
        <v>0.03216983908616563</v>
      </c>
      <c r="E61" s="40">
        <f>G7</f>
        <v>1.7138614982332994</v>
      </c>
    </row>
    <row r="62" spans="2:5" ht="14.25">
      <c r="B62" s="169" t="str">
        <f t="shared" si="0"/>
        <v>КІНТО-Класичний</v>
      </c>
      <c r="C62" s="170">
        <f t="shared" si="0"/>
        <v>130.8838599999994</v>
      </c>
      <c r="D62" s="171">
        <f t="shared" si="0"/>
        <v>0.006052302987031287</v>
      </c>
      <c r="E62" s="172">
        <f>G8</f>
        <v>1.2939269809759806</v>
      </c>
    </row>
    <row r="63" spans="2:5" ht="14.25">
      <c r="B63" s="134" t="str">
        <f aca="true" t="shared" si="1" ref="B63:D66">B18</f>
        <v>Альтус-Збалансований</v>
      </c>
      <c r="C63" s="38">
        <f t="shared" si="1"/>
        <v>9.656009999999776</v>
      </c>
      <c r="D63" s="103">
        <f t="shared" si="1"/>
        <v>0.003523311097502526</v>
      </c>
      <c r="E63" s="40">
        <f>G18</f>
        <v>0</v>
      </c>
    </row>
    <row r="64" spans="2:5" ht="14.25">
      <c r="B64" s="134" t="str">
        <f t="shared" si="1"/>
        <v>СЕМ Ажіо</v>
      </c>
      <c r="C64" s="38">
        <f t="shared" si="1"/>
        <v>0.9213500000000349</v>
      </c>
      <c r="D64" s="103">
        <f t="shared" si="1"/>
        <v>0.002202878788516451</v>
      </c>
      <c r="E64" s="40">
        <f>G19</f>
        <v>0</v>
      </c>
    </row>
    <row r="65" spans="2:5" ht="14.25">
      <c r="B65" s="134" t="str">
        <f t="shared" si="1"/>
        <v>Бонум Оптімум</v>
      </c>
      <c r="C65" s="38">
        <f t="shared" si="1"/>
        <v>0.3831999999999534</v>
      </c>
      <c r="D65" s="103">
        <f t="shared" si="1"/>
        <v>0.0005210453508410435</v>
      </c>
      <c r="E65" s="40">
        <f>G20</f>
        <v>0</v>
      </c>
    </row>
    <row r="66" spans="2:5" ht="14.25">
      <c r="B66" s="134" t="str">
        <f t="shared" si="1"/>
        <v>КІНТО-Еквіті</v>
      </c>
      <c r="C66" s="38">
        <f t="shared" si="1"/>
        <v>80.26668999999994</v>
      </c>
      <c r="D66" s="103">
        <f t="shared" si="1"/>
        <v>0.022641616422061903</v>
      </c>
      <c r="E66" s="40">
        <f>G21</f>
        <v>-3.0892726837756066</v>
      </c>
    </row>
    <row r="67" spans="2:5" ht="14.25">
      <c r="B67" s="134" t="str">
        <f>B22</f>
        <v>ВСІ</v>
      </c>
      <c r="C67" s="38">
        <f>C22</f>
        <v>-52.16527000000002</v>
      </c>
      <c r="D67" s="103">
        <f>D22</f>
        <v>-0.031406877602790505</v>
      </c>
      <c r="E67" s="40">
        <f>G22</f>
        <v>-25.16726063439762</v>
      </c>
    </row>
    <row r="68" spans="2:5" ht="14.25">
      <c r="B68" s="141" t="s">
        <v>62</v>
      </c>
      <c r="C68" s="142">
        <f>C23-SUM(C58:C67)</f>
        <v>655.6237120999995</v>
      </c>
      <c r="D68" s="143"/>
      <c r="E68" s="142">
        <f>G23-SUM(E58:E67)</f>
        <v>0</v>
      </c>
    </row>
    <row r="69" spans="2:5" ht="15">
      <c r="B69" s="139" t="s">
        <v>55</v>
      </c>
      <c r="C69" s="140">
        <f>SUM(C58:C68)</f>
        <v>1155.7131010999985</v>
      </c>
      <c r="D69" s="140"/>
      <c r="E69" s="140">
        <f>SUM(E58:E68)</f>
        <v>167.03316855708582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9"/>
  <sheetViews>
    <sheetView zoomScale="80" zoomScaleNormal="80" workbookViewId="0" topLeftCell="A1">
      <selection activeCell="A23" sqref="A22:A23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0" t="s">
        <v>30</v>
      </c>
      <c r="B1" s="71" t="s">
        <v>97</v>
      </c>
      <c r="C1" s="10"/>
    </row>
    <row r="2" spans="1:3" ht="14.25">
      <c r="A2" s="152" t="s">
        <v>82</v>
      </c>
      <c r="B2" s="154">
        <v>-0.016043995752075157</v>
      </c>
      <c r="C2" s="10"/>
    </row>
    <row r="3" spans="1:3" ht="14.25">
      <c r="A3" s="152" t="s">
        <v>133</v>
      </c>
      <c r="B3" s="154">
        <v>0.0005210453508390778</v>
      </c>
      <c r="C3" s="10"/>
    </row>
    <row r="4" spans="1:3" ht="14.25">
      <c r="A4" s="152" t="s">
        <v>24</v>
      </c>
      <c r="B4" s="154">
        <v>0.002202878788516216</v>
      </c>
      <c r="C4" s="10"/>
    </row>
    <row r="5" spans="1:3" ht="14.25">
      <c r="A5" s="152" t="s">
        <v>69</v>
      </c>
      <c r="B5" s="154">
        <v>0.003523311097544779</v>
      </c>
      <c r="C5" s="10"/>
    </row>
    <row r="6" spans="1:3" ht="14.25">
      <c r="A6" s="152" t="s">
        <v>71</v>
      </c>
      <c r="B6" s="154">
        <v>0.003996338828998969</v>
      </c>
      <c r="C6" s="10"/>
    </row>
    <row r="7" spans="1:3" ht="14.25">
      <c r="A7" s="152" t="s">
        <v>92</v>
      </c>
      <c r="B7" s="154">
        <v>0.005524222940759271</v>
      </c>
      <c r="C7" s="10"/>
    </row>
    <row r="8" spans="1:3" ht="14.25">
      <c r="A8" s="152" t="s">
        <v>86</v>
      </c>
      <c r="B8" s="154">
        <v>0.005992114395768189</v>
      </c>
      <c r="C8" s="10"/>
    </row>
    <row r="9" spans="1:3" ht="14.25">
      <c r="A9" s="152" t="s">
        <v>122</v>
      </c>
      <c r="B9" s="154">
        <v>0.007153320065920177</v>
      </c>
      <c r="C9" s="10"/>
    </row>
    <row r="10" spans="1:3" ht="14.25">
      <c r="A10" s="152" t="s">
        <v>72</v>
      </c>
      <c r="B10" s="154">
        <v>0.00877818432809474</v>
      </c>
      <c r="C10" s="10"/>
    </row>
    <row r="11" spans="1:3" ht="14.25">
      <c r="A11" s="152" t="s">
        <v>91</v>
      </c>
      <c r="B11" s="154">
        <v>0.009290970345467997</v>
      </c>
      <c r="C11" s="10"/>
    </row>
    <row r="12" spans="1:3" ht="14.25">
      <c r="A12" s="152" t="s">
        <v>20</v>
      </c>
      <c r="B12" s="154">
        <v>0.014172914695409267</v>
      </c>
      <c r="C12" s="10"/>
    </row>
    <row r="13" spans="1:3" ht="14.25">
      <c r="A13" s="152" t="s">
        <v>22</v>
      </c>
      <c r="B13" s="154">
        <v>0.020871152954896832</v>
      </c>
      <c r="C13" s="10"/>
    </row>
    <row r="14" spans="1:3" ht="14.25">
      <c r="A14" s="152" t="s">
        <v>88</v>
      </c>
      <c r="B14" s="154">
        <v>0.023532031412319077</v>
      </c>
      <c r="C14" s="10"/>
    </row>
    <row r="15" spans="1:3" ht="14.25">
      <c r="A15" s="152" t="s">
        <v>90</v>
      </c>
      <c r="B15" s="154">
        <v>0.029986122924468672</v>
      </c>
      <c r="C15" s="10"/>
    </row>
    <row r="16" spans="1:3" ht="14.25">
      <c r="A16" s="152" t="s">
        <v>93</v>
      </c>
      <c r="B16" s="154">
        <v>0.03450116185613905</v>
      </c>
      <c r="C16" s="10"/>
    </row>
    <row r="17" spans="1:3" ht="14.25">
      <c r="A17" s="152" t="s">
        <v>67</v>
      </c>
      <c r="B17" s="154">
        <v>0.04187835502232873</v>
      </c>
      <c r="C17" s="10"/>
    </row>
    <row r="18" spans="1:3" ht="14.25">
      <c r="A18" s="152" t="s">
        <v>27</v>
      </c>
      <c r="B18" s="154">
        <v>0.0585691178572838</v>
      </c>
      <c r="C18" s="10"/>
    </row>
    <row r="19" spans="1:3" ht="14.25">
      <c r="A19" s="152" t="s">
        <v>68</v>
      </c>
      <c r="B19" s="154">
        <v>0.08016779221778836</v>
      </c>
      <c r="C19" s="10"/>
    </row>
    <row r="20" spans="1:3" ht="14.25">
      <c r="A20" s="152" t="s">
        <v>29</v>
      </c>
      <c r="B20" s="154">
        <v>0.10097008453244305</v>
      </c>
      <c r="C20" s="10"/>
    </row>
    <row r="21" spans="1:3" ht="14.25">
      <c r="A21" s="144" t="s">
        <v>35</v>
      </c>
      <c r="B21" s="149">
        <v>0.022925638098047953</v>
      </c>
      <c r="C21" s="10"/>
    </row>
    <row r="22" spans="1:3" ht="14.25">
      <c r="A22" s="144" t="s">
        <v>1</v>
      </c>
      <c r="B22" s="149">
        <v>0.04727636305284322</v>
      </c>
      <c r="C22" s="10"/>
    </row>
    <row r="23" spans="1:3" ht="14.25">
      <c r="A23" s="144" t="s">
        <v>0</v>
      </c>
      <c r="B23" s="149">
        <v>0.10401467461541669</v>
      </c>
      <c r="C23" s="61"/>
    </row>
    <row r="24" spans="1:3" ht="14.25">
      <c r="A24" s="144" t="s">
        <v>36</v>
      </c>
      <c r="B24" s="149">
        <v>-0.03657645671186538</v>
      </c>
      <c r="C24" s="9"/>
    </row>
    <row r="25" spans="1:3" ht="14.25">
      <c r="A25" s="144" t="s">
        <v>37</v>
      </c>
      <c r="B25" s="149">
        <v>-0.009784017775246068</v>
      </c>
      <c r="C25" s="81"/>
    </row>
    <row r="26" spans="1:3" ht="14.25">
      <c r="A26" s="144" t="s">
        <v>38</v>
      </c>
      <c r="B26" s="149">
        <v>0.016986301369863017</v>
      </c>
      <c r="C26" s="10"/>
    </row>
    <row r="27" spans="1:3" ht="15" thickBot="1">
      <c r="A27" s="145" t="s">
        <v>125</v>
      </c>
      <c r="B27" s="150">
        <v>-0.053162444238033735</v>
      </c>
      <c r="C27" s="10"/>
    </row>
    <row r="28" spans="2:3" ht="12.75">
      <c r="B28" s="10"/>
      <c r="C28" s="10"/>
    </row>
    <row r="29" ht="12.75">
      <c r="C29" s="10"/>
    </row>
    <row r="30" spans="2:3" ht="12.75">
      <c r="B30" s="10"/>
      <c r="C30" s="10"/>
    </row>
    <row r="31" ht="12.75">
      <c r="C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8"/>
  <sheetViews>
    <sheetView zoomScale="85" zoomScaleNormal="85" workbookViewId="0" topLeftCell="A1">
      <selection activeCell="D7" sqref="D7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3" t="s">
        <v>118</v>
      </c>
      <c r="B1" s="173"/>
      <c r="C1" s="173"/>
      <c r="D1" s="173"/>
      <c r="E1" s="173"/>
      <c r="F1" s="173"/>
      <c r="G1" s="173"/>
      <c r="H1" s="173"/>
      <c r="I1" s="173"/>
      <c r="J1" s="173"/>
      <c r="K1" s="13"/>
      <c r="L1" s="14"/>
      <c r="M1" s="14"/>
    </row>
    <row r="2" spans="1:10" ht="30.75" thickBot="1">
      <c r="A2" s="15" t="s">
        <v>46</v>
      </c>
      <c r="B2" s="15" t="s">
        <v>30</v>
      </c>
      <c r="C2" s="44" t="s">
        <v>41</v>
      </c>
      <c r="D2" s="44" t="s">
        <v>42</v>
      </c>
      <c r="E2" s="44" t="s">
        <v>47</v>
      </c>
      <c r="F2" s="44" t="s">
        <v>48</v>
      </c>
      <c r="G2" s="44" t="s">
        <v>49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7" t="s">
        <v>66</v>
      </c>
      <c r="C3" s="118" t="s">
        <v>44</v>
      </c>
      <c r="D3" s="119" t="s">
        <v>45</v>
      </c>
      <c r="E3" s="120">
        <v>8261774.52</v>
      </c>
      <c r="F3" s="121">
        <v>30636</v>
      </c>
      <c r="G3" s="120">
        <v>269.675366235801</v>
      </c>
      <c r="H3" s="55">
        <v>100</v>
      </c>
      <c r="I3" s="117" t="s">
        <v>130</v>
      </c>
      <c r="J3" s="122" t="s">
        <v>131</v>
      </c>
    </row>
    <row r="4" spans="1:10" ht="14.25" customHeight="1">
      <c r="A4" s="21">
        <v>2</v>
      </c>
      <c r="B4" s="117" t="s">
        <v>77</v>
      </c>
      <c r="C4" s="118" t="s">
        <v>44</v>
      </c>
      <c r="D4" s="119" t="s">
        <v>128</v>
      </c>
      <c r="E4" s="120">
        <v>1995332.32</v>
      </c>
      <c r="F4" s="121">
        <v>56175</v>
      </c>
      <c r="G4" s="120">
        <v>35.51993449043169</v>
      </c>
      <c r="H4" s="89">
        <v>100</v>
      </c>
      <c r="I4" s="117" t="s">
        <v>130</v>
      </c>
      <c r="J4" s="122" t="s">
        <v>131</v>
      </c>
    </row>
    <row r="5" spans="1:10" ht="14.25" customHeight="1">
      <c r="A5" s="21">
        <v>3</v>
      </c>
      <c r="B5" s="117" t="s">
        <v>39</v>
      </c>
      <c r="C5" s="118" t="s">
        <v>44</v>
      </c>
      <c r="D5" s="119" t="s">
        <v>45</v>
      </c>
      <c r="E5" s="120">
        <v>1304827.2</v>
      </c>
      <c r="F5" s="121">
        <v>783</v>
      </c>
      <c r="G5" s="120">
        <v>1666.4459770114943</v>
      </c>
      <c r="H5" s="89">
        <v>1000</v>
      </c>
      <c r="I5" s="117" t="s">
        <v>28</v>
      </c>
      <c r="J5" s="122" t="s">
        <v>115</v>
      </c>
    </row>
    <row r="6" spans="1:10" ht="14.25">
      <c r="A6" s="21">
        <v>4</v>
      </c>
      <c r="B6" s="117" t="s">
        <v>126</v>
      </c>
      <c r="C6" s="118" t="s">
        <v>44</v>
      </c>
      <c r="D6" s="119" t="s">
        <v>128</v>
      </c>
      <c r="E6" s="120">
        <v>1144952.6102</v>
      </c>
      <c r="F6" s="121">
        <v>2939</v>
      </c>
      <c r="G6" s="120">
        <v>389.57217087444707</v>
      </c>
      <c r="H6" s="55">
        <v>1000</v>
      </c>
      <c r="I6" s="117" t="s">
        <v>23</v>
      </c>
      <c r="J6" s="122" t="s">
        <v>40</v>
      </c>
    </row>
    <row r="7" spans="1:10" ht="14.25">
      <c r="A7" s="21">
        <v>5</v>
      </c>
      <c r="B7" s="117" t="s">
        <v>79</v>
      </c>
      <c r="C7" s="118" t="s">
        <v>44</v>
      </c>
      <c r="D7" s="119" t="s">
        <v>45</v>
      </c>
      <c r="E7" s="120">
        <v>566560.59</v>
      </c>
      <c r="F7" s="121">
        <v>679</v>
      </c>
      <c r="G7" s="120">
        <v>834.4044035346096</v>
      </c>
      <c r="H7" s="55">
        <v>1000</v>
      </c>
      <c r="I7" s="117" t="s">
        <v>80</v>
      </c>
      <c r="J7" s="122" t="s">
        <v>53</v>
      </c>
    </row>
    <row r="8" spans="1:10" ht="15.75" thickBot="1">
      <c r="A8" s="174" t="s">
        <v>55</v>
      </c>
      <c r="B8" s="175"/>
      <c r="C8" s="123" t="s">
        <v>56</v>
      </c>
      <c r="D8" s="123" t="s">
        <v>56</v>
      </c>
      <c r="E8" s="105">
        <f>SUM(E3:E7)</f>
        <v>13273447.240199998</v>
      </c>
      <c r="F8" s="106">
        <f>SUM(F3:F7)</f>
        <v>91212</v>
      </c>
      <c r="G8" s="123" t="s">
        <v>56</v>
      </c>
      <c r="H8" s="123" t="s">
        <v>56</v>
      </c>
      <c r="I8" s="123" t="s">
        <v>56</v>
      </c>
      <c r="J8" s="124" t="s">
        <v>56</v>
      </c>
    </row>
  </sheetData>
  <mergeCells count="2">
    <mergeCell ref="A1:J1"/>
    <mergeCell ref="A8:B8"/>
  </mergeCells>
  <hyperlinks>
    <hyperlink ref="J6" r:id="rId1" display="http://am.concorde.ua/"/>
    <hyperlink ref="J7" r:id="rId2" display="http://www.dragon-am.com/"/>
    <hyperlink ref="J3" r:id="rId3" display="http://dragon-am.com/"/>
    <hyperlink ref="J8" r:id="rId4" display="http://www.sem.biz.ua/"/>
    <hyperlink ref="J4" r:id="rId5" display="http://www.kua-absolut.com/"/>
  </hyperlinks>
  <printOptions/>
  <pageMargins left="0.75" right="0.75" top="1" bottom="1" header="0.5" footer="0.5"/>
  <pageSetup fitToHeight="1" fitToWidth="1" horizontalDpi="600" verticalDpi="600" orientation="landscape" paperSize="9" scale="60" r:id="rId6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30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7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85" t="s">
        <v>109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1" ht="15.75" customHeight="1" thickBot="1">
      <c r="A2" s="178" t="s">
        <v>46</v>
      </c>
      <c r="B2" s="109"/>
      <c r="C2" s="110"/>
      <c r="D2" s="111"/>
      <c r="E2" s="180" t="s">
        <v>78</v>
      </c>
      <c r="F2" s="180"/>
      <c r="G2" s="180"/>
      <c r="H2" s="180"/>
      <c r="I2" s="180"/>
      <c r="J2" s="180"/>
      <c r="K2" s="180"/>
    </row>
    <row r="3" spans="1:11" ht="45.75" thickBot="1">
      <c r="A3" s="179"/>
      <c r="B3" s="112" t="s">
        <v>30</v>
      </c>
      <c r="C3" s="26" t="s">
        <v>13</v>
      </c>
      <c r="D3" s="26" t="s">
        <v>14</v>
      </c>
      <c r="E3" s="17" t="s">
        <v>105</v>
      </c>
      <c r="F3" s="17" t="s">
        <v>116</v>
      </c>
      <c r="G3" s="17" t="s">
        <v>120</v>
      </c>
      <c r="H3" s="17" t="s">
        <v>99</v>
      </c>
      <c r="I3" s="17" t="s">
        <v>121</v>
      </c>
      <c r="J3" s="17" t="s">
        <v>57</v>
      </c>
      <c r="K3" s="18" t="s">
        <v>106</v>
      </c>
    </row>
    <row r="4" spans="1:11" ht="14.25" collapsed="1">
      <c r="A4" s="21">
        <v>1</v>
      </c>
      <c r="B4" s="27" t="s">
        <v>79</v>
      </c>
      <c r="C4" s="113">
        <v>38441</v>
      </c>
      <c r="D4" s="113">
        <v>38625</v>
      </c>
      <c r="E4" s="107">
        <v>0.0019447498148013054</v>
      </c>
      <c r="F4" s="107">
        <v>-0.01615548255799082</v>
      </c>
      <c r="G4" s="107">
        <v>-0.036278441756943725</v>
      </c>
      <c r="H4" s="107">
        <v>-0.09103849049142643</v>
      </c>
      <c r="I4" s="107">
        <v>-0.0613943011571314</v>
      </c>
      <c r="J4" s="114">
        <v>-0.1655955964653909</v>
      </c>
      <c r="K4" s="167">
        <v>-0.016187273483177722</v>
      </c>
    </row>
    <row r="5" spans="1:11" ht="14.25" collapsed="1">
      <c r="A5" s="21">
        <v>2</v>
      </c>
      <c r="B5" s="27" t="s">
        <v>66</v>
      </c>
      <c r="C5" s="113">
        <v>38862</v>
      </c>
      <c r="D5" s="113">
        <v>38958</v>
      </c>
      <c r="E5" s="107">
        <v>0.01701218685499839</v>
      </c>
      <c r="F5" s="107">
        <v>0.06130869814436779</v>
      </c>
      <c r="G5" s="107">
        <v>0.020428376830288864</v>
      </c>
      <c r="H5" s="107">
        <v>-0.03373857947412773</v>
      </c>
      <c r="I5" s="107">
        <v>-0.011989761490388884</v>
      </c>
      <c r="J5" s="114">
        <v>1.6967536623580401</v>
      </c>
      <c r="K5" s="168">
        <v>0.10234848378712691</v>
      </c>
    </row>
    <row r="6" spans="1:11" ht="14.25">
      <c r="A6" s="21">
        <v>3</v>
      </c>
      <c r="B6" s="27" t="s">
        <v>126</v>
      </c>
      <c r="C6" s="113">
        <v>39048</v>
      </c>
      <c r="D6" s="113">
        <v>39140</v>
      </c>
      <c r="E6" s="107">
        <v>0.042756773583422225</v>
      </c>
      <c r="F6" s="107">
        <v>0.07644488055819165</v>
      </c>
      <c r="G6" s="107">
        <v>-0.10730463137325219</v>
      </c>
      <c r="H6" s="107">
        <v>-0.08962611790810582</v>
      </c>
      <c r="I6" s="107">
        <v>-0.0725618352388363</v>
      </c>
      <c r="J6" s="114">
        <v>-0.6104278291255477</v>
      </c>
      <c r="K6" s="168">
        <v>-0.0927751479802591</v>
      </c>
    </row>
    <row r="7" spans="1:11" ht="14.25">
      <c r="A7" s="21">
        <v>4</v>
      </c>
      <c r="B7" s="27" t="s">
        <v>39</v>
      </c>
      <c r="C7" s="113">
        <v>39100</v>
      </c>
      <c r="D7" s="113">
        <v>39268</v>
      </c>
      <c r="E7" s="107">
        <v>0.028168381819537958</v>
      </c>
      <c r="F7" s="107">
        <v>0.04589352950473513</v>
      </c>
      <c r="G7" s="107">
        <v>0.10304967603420256</v>
      </c>
      <c r="H7" s="107">
        <v>0.1015477651663792</v>
      </c>
      <c r="I7" s="107" t="s">
        <v>26</v>
      </c>
      <c r="J7" s="114">
        <v>0.6664459770115998</v>
      </c>
      <c r="K7" s="168">
        <v>0.056253104281267285</v>
      </c>
    </row>
    <row r="8" spans="1:11" ht="14.25">
      <c r="A8" s="21">
        <v>5</v>
      </c>
      <c r="B8" s="27" t="s">
        <v>77</v>
      </c>
      <c r="C8" s="113">
        <v>40253</v>
      </c>
      <c r="D8" s="113">
        <v>40445</v>
      </c>
      <c r="E8" s="107">
        <v>0.054992110290549956</v>
      </c>
      <c r="F8" s="107">
        <v>0.09604768497628902</v>
      </c>
      <c r="G8" s="107">
        <v>0.21172722699660218</v>
      </c>
      <c r="H8" s="107">
        <v>0.19050420103035304</v>
      </c>
      <c r="I8" s="107">
        <v>0.2661677178287505</v>
      </c>
      <c r="J8" s="114">
        <v>-0.6448006550956813</v>
      </c>
      <c r="K8" s="168">
        <v>-0.15590842900102642</v>
      </c>
    </row>
    <row r="9" spans="1:11" ht="15.75" thickBot="1">
      <c r="A9" s="151"/>
      <c r="B9" s="156" t="s">
        <v>123</v>
      </c>
      <c r="C9" s="157" t="s">
        <v>56</v>
      </c>
      <c r="D9" s="157" t="s">
        <v>56</v>
      </c>
      <c r="E9" s="158">
        <f>AVERAGE(E4:E8)</f>
        <v>0.028974840472661967</v>
      </c>
      <c r="F9" s="158">
        <f>AVERAGE(F4:F8)</f>
        <v>0.052707862125118556</v>
      </c>
      <c r="G9" s="158">
        <f>AVERAGE(G4:G8)</f>
        <v>0.03832444134617954</v>
      </c>
      <c r="H9" s="158">
        <f>AVERAGE(H4:H8)</f>
        <v>0.015529755664614453</v>
      </c>
      <c r="I9" s="158">
        <f>AVERAGE(I4:I8)</f>
        <v>0.030055454985598473</v>
      </c>
      <c r="J9" s="157" t="s">
        <v>56</v>
      </c>
      <c r="K9" s="157" t="s">
        <v>56</v>
      </c>
    </row>
    <row r="10" spans="1:11" ht="15" thickBot="1">
      <c r="A10" s="186" t="s">
        <v>107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1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18" spans="2:9" ht="14.25">
      <c r="B18" s="29"/>
      <c r="C18" s="30"/>
      <c r="D18" s="30"/>
      <c r="E18" s="29"/>
      <c r="F18" s="29"/>
      <c r="G18" s="29"/>
      <c r="H18" s="29"/>
      <c r="I18" s="29"/>
    </row>
    <row r="19" spans="2:9" ht="14.25">
      <c r="B19" s="29"/>
      <c r="C19" s="30"/>
      <c r="D19" s="30"/>
      <c r="E19" s="29"/>
      <c r="F19" s="29"/>
      <c r="G19" s="29"/>
      <c r="H19" s="29"/>
      <c r="I19" s="29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  <row r="29" ht="14.25">
      <c r="C29" s="5"/>
    </row>
    <row r="30" ht="14.25">
      <c r="C30" s="5"/>
    </row>
  </sheetData>
  <mergeCells count="4">
    <mergeCell ref="A2:A3"/>
    <mergeCell ref="A1:J1"/>
    <mergeCell ref="E2:K2"/>
    <mergeCell ref="A10:K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1"/>
  <sheetViews>
    <sheetView zoomScale="85" zoomScaleNormal="85" workbookViewId="0" topLeftCell="A1">
      <selection activeCell="F34" sqref="F34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2" t="s">
        <v>102</v>
      </c>
      <c r="B1" s="182"/>
      <c r="C1" s="182"/>
      <c r="D1" s="182"/>
      <c r="E1" s="182"/>
      <c r="F1" s="182"/>
      <c r="G1" s="182"/>
    </row>
    <row r="2" spans="1:7" s="31" customFormat="1" ht="15.75" customHeight="1" thickBot="1">
      <c r="A2" s="178" t="s">
        <v>46</v>
      </c>
      <c r="B2" s="97"/>
      <c r="C2" s="183" t="s">
        <v>31</v>
      </c>
      <c r="D2" s="184"/>
      <c r="E2" s="183" t="s">
        <v>32</v>
      </c>
      <c r="F2" s="184"/>
      <c r="G2" s="98"/>
    </row>
    <row r="3" spans="1:7" s="31" customFormat="1" ht="45.75" thickBot="1">
      <c r="A3" s="179"/>
      <c r="B3" s="35" t="s">
        <v>30</v>
      </c>
      <c r="C3" s="35" t="s">
        <v>58</v>
      </c>
      <c r="D3" s="35" t="s">
        <v>33</v>
      </c>
      <c r="E3" s="35" t="s">
        <v>34</v>
      </c>
      <c r="F3" s="35" t="s">
        <v>33</v>
      </c>
      <c r="G3" s="36" t="s">
        <v>114</v>
      </c>
    </row>
    <row r="4" spans="1:7" s="31" customFormat="1" ht="14.25">
      <c r="A4" s="21">
        <v>1</v>
      </c>
      <c r="B4" s="37" t="s">
        <v>77</v>
      </c>
      <c r="C4" s="38">
        <v>104.00792000000015</v>
      </c>
      <c r="D4" s="107">
        <v>0.054992110290545695</v>
      </c>
      <c r="E4" s="39">
        <v>0</v>
      </c>
      <c r="F4" s="107">
        <v>0</v>
      </c>
      <c r="G4" s="40">
        <v>0</v>
      </c>
    </row>
    <row r="5" spans="1:7" s="31" customFormat="1" ht="14.25">
      <c r="A5" s="21">
        <v>2</v>
      </c>
      <c r="B5" s="37" t="s">
        <v>126</v>
      </c>
      <c r="C5" s="38">
        <v>46.94716999999993</v>
      </c>
      <c r="D5" s="107">
        <v>0.04275677358342466</v>
      </c>
      <c r="E5" s="39">
        <v>0</v>
      </c>
      <c r="F5" s="107">
        <v>0</v>
      </c>
      <c r="G5" s="40">
        <v>0</v>
      </c>
    </row>
    <row r="6" spans="1:7" s="31" customFormat="1" ht="14.25">
      <c r="A6" s="21">
        <v>3</v>
      </c>
      <c r="B6" s="37" t="s">
        <v>39</v>
      </c>
      <c r="C6" s="38">
        <v>35.74790999999992</v>
      </c>
      <c r="D6" s="107">
        <v>0.028168381819547235</v>
      </c>
      <c r="E6" s="39">
        <v>0</v>
      </c>
      <c r="F6" s="107">
        <v>0</v>
      </c>
      <c r="G6" s="40">
        <v>0</v>
      </c>
    </row>
    <row r="7" spans="1:7" s="31" customFormat="1" ht="14.25">
      <c r="A7" s="21">
        <v>4</v>
      </c>
      <c r="B7" s="37" t="s">
        <v>79</v>
      </c>
      <c r="C7" s="38">
        <v>1.099679999999935</v>
      </c>
      <c r="D7" s="107">
        <v>0.0019447498148014069</v>
      </c>
      <c r="E7" s="39">
        <v>0</v>
      </c>
      <c r="F7" s="107">
        <v>0</v>
      </c>
      <c r="G7" s="40">
        <v>0</v>
      </c>
    </row>
    <row r="8" spans="1:7" s="31" customFormat="1" ht="14.25">
      <c r="A8" s="21">
        <v>5</v>
      </c>
      <c r="B8" s="37" t="s">
        <v>66</v>
      </c>
      <c r="C8" s="38">
        <v>14.102859999999405</v>
      </c>
      <c r="D8" s="107">
        <v>0.0017099201546051123</v>
      </c>
      <c r="E8" s="39">
        <v>-468</v>
      </c>
      <c r="F8" s="107">
        <v>-0.015046296296296295</v>
      </c>
      <c r="G8" s="40">
        <v>-125.67290150199707</v>
      </c>
    </row>
    <row r="9" spans="1:7" s="31" customFormat="1" ht="15.75" thickBot="1">
      <c r="A9" s="125"/>
      <c r="B9" s="99" t="s">
        <v>55</v>
      </c>
      <c r="C9" s="126">
        <v>201.90553999999935</v>
      </c>
      <c r="D9" s="104">
        <v>0.015446191782940958</v>
      </c>
      <c r="E9" s="101">
        <v>-468</v>
      </c>
      <c r="F9" s="104">
        <v>-0.005104712041884817</v>
      </c>
      <c r="G9" s="102">
        <v>-125.67290150199707</v>
      </c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>
      <c r="D30" s="41"/>
    </row>
    <row r="31" s="31" customFormat="1" ht="14.25"/>
    <row r="32" s="31" customFormat="1" ht="14.25"/>
    <row r="33" spans="8:9" s="31" customFormat="1" ht="14.25">
      <c r="H33" s="22"/>
      <c r="I33" s="22"/>
    </row>
    <row r="36" spans="2:5" ht="30.75" thickBot="1">
      <c r="B36" s="42" t="s">
        <v>30</v>
      </c>
      <c r="C36" s="35" t="s">
        <v>63</v>
      </c>
      <c r="D36" s="35" t="s">
        <v>64</v>
      </c>
      <c r="E36" s="36" t="s">
        <v>59</v>
      </c>
    </row>
    <row r="37" spans="1:5" ht="14.25">
      <c r="A37" s="22">
        <v>1</v>
      </c>
      <c r="B37" s="37" t="str">
        <f>B4</f>
        <v>Аурум</v>
      </c>
      <c r="C37" s="130">
        <f>C4</f>
        <v>104.00792000000015</v>
      </c>
      <c r="D37" s="107">
        <f>D4</f>
        <v>0.054992110290545695</v>
      </c>
      <c r="E37" s="131">
        <f>G4</f>
        <v>0</v>
      </c>
    </row>
    <row r="38" spans="1:5" ht="14.25">
      <c r="A38" s="22">
        <v>2</v>
      </c>
      <c r="B38" s="37" t="str">
        <f>B5</f>
        <v>ТАСК Український Капітал</v>
      </c>
      <c r="C38" s="130">
        <f>C5</f>
        <v>46.94716999999993</v>
      </c>
      <c r="D38" s="107">
        <f>D5</f>
        <v>0.04275677358342466</v>
      </c>
      <c r="E38" s="131">
        <f>G5</f>
        <v>0</v>
      </c>
    </row>
    <row r="39" spans="1:5" ht="14.25">
      <c r="A39" s="22">
        <v>3</v>
      </c>
      <c r="B39" s="37" t="str">
        <f>B6</f>
        <v>Збалансований фонд "Паритет"</v>
      </c>
      <c r="C39" s="130">
        <f>C6</f>
        <v>35.74790999999992</v>
      </c>
      <c r="D39" s="107">
        <f>D6</f>
        <v>0.028168381819547235</v>
      </c>
      <c r="E39" s="131">
        <f>G6</f>
        <v>0</v>
      </c>
    </row>
    <row r="40" spans="1:5" ht="14.25">
      <c r="A40" s="22">
        <v>4</v>
      </c>
      <c r="B40" s="37" t="str">
        <f>B7</f>
        <v>Оптімум</v>
      </c>
      <c r="C40" s="130">
        <f>C7</f>
        <v>1.099679999999935</v>
      </c>
      <c r="D40" s="107">
        <f>D7</f>
        <v>0.0019447498148014069</v>
      </c>
      <c r="E40" s="131">
        <f>G7</f>
        <v>0</v>
      </c>
    </row>
    <row r="41" spans="1:5" ht="14.25">
      <c r="A41" s="22">
        <v>5</v>
      </c>
      <c r="B41" s="37" t="str">
        <f>B8</f>
        <v>Платинум</v>
      </c>
      <c r="C41" s="130">
        <f>C8</f>
        <v>14.102859999999405</v>
      </c>
      <c r="D41" s="107">
        <f>D8</f>
        <v>0.0017099201546051123</v>
      </c>
      <c r="E41" s="131">
        <f>G8</f>
        <v>-125.67290150199707</v>
      </c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6"/>
  <sheetViews>
    <sheetView zoomScale="85" zoomScaleNormal="85" workbookViewId="0" topLeftCell="A1">
      <selection activeCell="A9" sqref="A9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30</v>
      </c>
      <c r="B1" s="71" t="s">
        <v>97</v>
      </c>
      <c r="C1" s="10"/>
      <c r="D1" s="10"/>
    </row>
    <row r="2" spans="1:4" ht="14.25">
      <c r="A2" s="27" t="s">
        <v>79</v>
      </c>
      <c r="B2" s="146">
        <v>0.0019447498148013054</v>
      </c>
      <c r="C2" s="10"/>
      <c r="D2" s="10"/>
    </row>
    <row r="3" spans="1:4" ht="14.25">
      <c r="A3" s="27" t="s">
        <v>66</v>
      </c>
      <c r="B3" s="146">
        <v>0.01701218685499839</v>
      </c>
      <c r="C3" s="10"/>
      <c r="D3" s="10"/>
    </row>
    <row r="4" spans="1:4" ht="14.25">
      <c r="A4" s="27" t="s">
        <v>39</v>
      </c>
      <c r="B4" s="146">
        <v>0.028168381819537958</v>
      </c>
      <c r="C4" s="10"/>
      <c r="D4" s="10"/>
    </row>
    <row r="5" spans="1:4" ht="14.25">
      <c r="A5" s="27" t="s">
        <v>126</v>
      </c>
      <c r="B5" s="146">
        <v>0.042756773583422225</v>
      </c>
      <c r="C5" s="10"/>
      <c r="D5" s="10"/>
    </row>
    <row r="6" spans="1:4" ht="14.25">
      <c r="A6" s="27" t="s">
        <v>77</v>
      </c>
      <c r="B6" s="146">
        <v>0.054992110290549956</v>
      </c>
      <c r="C6" s="10"/>
      <c r="D6" s="10"/>
    </row>
    <row r="7" spans="1:4" ht="14.25">
      <c r="A7" s="27" t="s">
        <v>35</v>
      </c>
      <c r="B7" s="147">
        <v>0.028974840472661967</v>
      </c>
      <c r="C7" s="10"/>
      <c r="D7" s="10"/>
    </row>
    <row r="8" spans="1:4" ht="14.25">
      <c r="A8" s="27" t="s">
        <v>1</v>
      </c>
      <c r="B8" s="147">
        <v>0.04727636305284322</v>
      </c>
      <c r="C8" s="10"/>
      <c r="D8" s="10"/>
    </row>
    <row r="9" spans="1:4" ht="14.25">
      <c r="A9" s="27" t="s">
        <v>0</v>
      </c>
      <c r="B9" s="147">
        <v>0.10401467461541669</v>
      </c>
      <c r="C9" s="10"/>
      <c r="D9" s="10"/>
    </row>
    <row r="10" spans="1:4" ht="14.25">
      <c r="A10" s="27" t="s">
        <v>36</v>
      </c>
      <c r="B10" s="147">
        <v>-0.03657645671186538</v>
      </c>
      <c r="C10" s="10"/>
      <c r="D10" s="10"/>
    </row>
    <row r="11" spans="1:4" ht="14.25">
      <c r="A11" s="27" t="s">
        <v>37</v>
      </c>
      <c r="B11" s="147">
        <v>-0.009784017775246068</v>
      </c>
      <c r="C11" s="10"/>
      <c r="D11" s="10"/>
    </row>
    <row r="12" spans="1:4" ht="14.25">
      <c r="A12" s="27" t="s">
        <v>38</v>
      </c>
      <c r="B12" s="147">
        <v>0.016986301369863017</v>
      </c>
      <c r="C12" s="10"/>
      <c r="D12" s="10"/>
    </row>
    <row r="13" spans="1:4" ht="15" thickBot="1">
      <c r="A13" s="83" t="s">
        <v>125</v>
      </c>
      <c r="B13" s="148">
        <v>-0.053162444238033735</v>
      </c>
      <c r="C13" s="10"/>
      <c r="D13" s="10"/>
    </row>
    <row r="14" spans="2:4" ht="12.75">
      <c r="B14" s="10"/>
      <c r="C14" s="10"/>
      <c r="D14" s="10"/>
    </row>
    <row r="15" spans="1:4" ht="14.25">
      <c r="A15" s="57"/>
      <c r="B15" s="58"/>
      <c r="C15" s="10"/>
      <c r="D15" s="10"/>
    </row>
    <row r="16" spans="1:4" ht="14.25">
      <c r="A16" s="57"/>
      <c r="B16" s="58"/>
      <c r="C16" s="10"/>
      <c r="D16" s="10"/>
    </row>
    <row r="17" spans="1:4" ht="14.25">
      <c r="A17" s="57"/>
      <c r="B17" s="58"/>
      <c r="C17" s="10"/>
      <c r="D17" s="10"/>
    </row>
    <row r="18" spans="1:4" ht="14.25">
      <c r="A18" s="57"/>
      <c r="B18" s="58"/>
      <c r="C18" s="10"/>
      <c r="D18" s="10"/>
    </row>
    <row r="19" spans="1:4" ht="14.25">
      <c r="A19" s="57"/>
      <c r="B19" s="58"/>
      <c r="C19" s="10"/>
      <c r="D19" s="10"/>
    </row>
    <row r="20" ht="12.75">
      <c r="B20" s="10"/>
    </row>
    <row r="24" spans="1:2" ht="12.75">
      <c r="A24" s="7"/>
      <c r="B24" s="8"/>
    </row>
    <row r="25" ht="12.75">
      <c r="B25" s="8"/>
    </row>
    <row r="26" ht="12.75">
      <c r="B26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2016-11-07T11:23:55Z</dcterms:modified>
  <cp:category/>
  <cp:version/>
  <cp:contentType/>
  <cp:contentStatus/>
</cp:coreProperties>
</file>