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8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9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10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11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2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АНАЛІТИКА РИНКУ - КВАРТАЛЬНІ ЗВІТИ\2024\Q1 2024\! final\"/>
    </mc:Choice>
  </mc:AlternateContent>
  <bookViews>
    <workbookView xWindow="0" yWindow="0" windowWidth="25170" windowHeight="11610" tabRatio="917"/>
  </bookViews>
  <sheets>
    <sheet name="НПФ в управлінні" sheetId="47" r:id="rId1"/>
    <sheet name="Адміністрування НПФ" sheetId="48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____________________a11" localSheetId="1" hidden="1">{#N/A,#N/A,FALSE,"т02бд"}</definedName>
    <definedName name="____________________a11" localSheetId="0" hidden="1">{#N/A,#N/A,FALSE,"т02бд"}</definedName>
    <definedName name="____________________a11" hidden="1">{#N/A,#N/A,FALSE,"т02бд"}</definedName>
    <definedName name="____________________t06" localSheetId="1" hidden="1">{#N/A,#N/A,FALSE,"т04"}</definedName>
    <definedName name="____________________t06" localSheetId="0" hidden="1">{#N/A,#N/A,FALSE,"т04"}</definedName>
    <definedName name="____________________t06" hidden="1">{#N/A,#N/A,FALSE,"т04"}</definedName>
    <definedName name="__________________a11" localSheetId="1" hidden="1">{#N/A,#N/A,FALSE,"т02бд"}</definedName>
    <definedName name="__________________a11" localSheetId="0" hidden="1">{#N/A,#N/A,FALSE,"т02бд"}</definedName>
    <definedName name="__________________a11" hidden="1">{#N/A,#N/A,FALSE,"т02бд"}</definedName>
    <definedName name="__________________t06" localSheetId="1" hidden="1">{#N/A,#N/A,FALSE,"т04"}</definedName>
    <definedName name="__________________t06" localSheetId="0" hidden="1">{#N/A,#N/A,FALSE,"т04"}</definedName>
    <definedName name="__________________t06" hidden="1">{#N/A,#N/A,FALSE,"т04"}</definedName>
    <definedName name="________________a11" localSheetId="1" hidden="1">{#N/A,#N/A,FALSE,"т02бд"}</definedName>
    <definedName name="________________a11" localSheetId="0" hidden="1">{#N/A,#N/A,FALSE,"т02бд"}</definedName>
    <definedName name="________________a11" hidden="1">{#N/A,#N/A,FALSE,"т02бд"}</definedName>
    <definedName name="________________t06" localSheetId="1" hidden="1">{#N/A,#N/A,FALSE,"т04"}</definedName>
    <definedName name="________________t06" localSheetId="0" hidden="1">{#N/A,#N/A,FALSE,"т04"}</definedName>
    <definedName name="________________t06" hidden="1">{#N/A,#N/A,FALSE,"т04"}</definedName>
    <definedName name="______________a11" localSheetId="1" hidden="1">{#N/A,#N/A,FALSE,"т02бд"}</definedName>
    <definedName name="______________a11" localSheetId="0" hidden="1">{#N/A,#N/A,FALSE,"т02бд"}</definedName>
    <definedName name="______________a11" hidden="1">{#N/A,#N/A,FALSE,"т02бд"}</definedName>
    <definedName name="______________t06" localSheetId="1" hidden="1">{#N/A,#N/A,FALSE,"т04"}</definedName>
    <definedName name="______________t06" localSheetId="0" hidden="1">{#N/A,#N/A,FALSE,"т04"}</definedName>
    <definedName name="______________t06" hidden="1">{#N/A,#N/A,FALSE,"т04"}</definedName>
    <definedName name="____________a11" localSheetId="1" hidden="1">{#N/A,#N/A,FALSE,"т02бд"}</definedName>
    <definedName name="____________a11" localSheetId="0" hidden="1">{#N/A,#N/A,FALSE,"т02бд"}</definedName>
    <definedName name="____________a11" hidden="1">{#N/A,#N/A,FALSE,"т02бд"}</definedName>
    <definedName name="____________t06" localSheetId="1" hidden="1">{#N/A,#N/A,FALSE,"т04"}</definedName>
    <definedName name="____________t06" localSheetId="0" hidden="1">{#N/A,#N/A,FALSE,"т04"}</definedName>
    <definedName name="____________t06" hidden="1">{#N/A,#N/A,FALSE,"т04"}</definedName>
    <definedName name="___________a11" localSheetId="1" hidden="1">{#N/A,#N/A,FALSE,"т02бд"}</definedName>
    <definedName name="___________a11" localSheetId="0" hidden="1">{#N/A,#N/A,FALSE,"т02бд"}</definedName>
    <definedName name="___________a11" hidden="1">{#N/A,#N/A,FALSE,"т02бд"}</definedName>
    <definedName name="___________t06" localSheetId="1" hidden="1">{#N/A,#N/A,FALSE,"т04"}</definedName>
    <definedName name="___________t06" localSheetId="0" hidden="1">{#N/A,#N/A,FALSE,"т04"}</definedName>
    <definedName name="___________t06" hidden="1">{#N/A,#N/A,FALSE,"т04"}</definedName>
    <definedName name="__________a11" localSheetId="1" hidden="1">{#N/A,#N/A,FALSE,"т02бд"}</definedName>
    <definedName name="__________a11" localSheetId="0" hidden="1">{#N/A,#N/A,FALSE,"т02бд"}</definedName>
    <definedName name="__________a11" hidden="1">{#N/A,#N/A,FALSE,"т02бд"}</definedName>
    <definedName name="__________t06" localSheetId="1" hidden="1">{#N/A,#N/A,FALSE,"т04"}</definedName>
    <definedName name="__________t06" localSheetId="0" hidden="1">{#N/A,#N/A,FALSE,"т04"}</definedName>
    <definedName name="__________t06" hidden="1">{#N/A,#N/A,FALSE,"т04"}</definedName>
    <definedName name="________a11" localSheetId="1" hidden="1">{#N/A,#N/A,FALSE,"т02бд"}</definedName>
    <definedName name="________a11" localSheetId="0" hidden="1">{#N/A,#N/A,FALSE,"т02бд"}</definedName>
    <definedName name="________a11" hidden="1">{#N/A,#N/A,FALSE,"т02бд"}</definedName>
    <definedName name="________t06" localSheetId="1" hidden="1">{#N/A,#N/A,FALSE,"т04"}</definedName>
    <definedName name="________t06" localSheetId="0" hidden="1">{#N/A,#N/A,FALSE,"т04"}</definedName>
    <definedName name="________t06" hidden="1">{#N/A,#N/A,FALSE,"т04"}</definedName>
    <definedName name="_______a11" localSheetId="1" hidden="1">{#N/A,#N/A,FALSE,"т02бд"}</definedName>
    <definedName name="_______a11" localSheetId="0" hidden="1">{#N/A,#N/A,FALSE,"т02бд"}</definedName>
    <definedName name="_______a11" hidden="1">{#N/A,#N/A,FALSE,"т02бд"}</definedName>
    <definedName name="_______t06" localSheetId="1" hidden="1">{#N/A,#N/A,FALSE,"т04"}</definedName>
    <definedName name="_______t06" localSheetId="0" hidden="1">{#N/A,#N/A,FALSE,"т04"}</definedName>
    <definedName name="_______t06" hidden="1">{#N/A,#N/A,FALSE,"т04"}</definedName>
    <definedName name="______a11" localSheetId="1" hidden="1">{#N/A,#N/A,FALSE,"т02бд"}</definedName>
    <definedName name="______a11" localSheetId="0" hidden="1">{#N/A,#N/A,FALSE,"т02бд"}</definedName>
    <definedName name="______a11" hidden="1">{#N/A,#N/A,FALSE,"т02бд"}</definedName>
    <definedName name="______t06" localSheetId="1" hidden="1">{#N/A,#N/A,FALSE,"т04"}</definedName>
    <definedName name="______t06" localSheetId="0" hidden="1">{#N/A,#N/A,FALSE,"т04"}</definedName>
    <definedName name="______t06" hidden="1">{#N/A,#N/A,FALSE,"т04"}</definedName>
    <definedName name="____a11" localSheetId="1" hidden="1">{#N/A,#N/A,FALSE,"т02бд"}</definedName>
    <definedName name="____a11" localSheetId="0" hidden="1">{#N/A,#N/A,FALSE,"т02бд"}</definedName>
    <definedName name="____a11" hidden="1">{#N/A,#N/A,FALSE,"т02бд"}</definedName>
    <definedName name="____t06" localSheetId="1" hidden="1">{#N/A,#N/A,FALSE,"т04"}</definedName>
    <definedName name="____t06" localSheetId="0" hidden="1">{#N/A,#N/A,FALSE,"т04"}</definedName>
    <definedName name="____t06" hidden="1">{#N/A,#N/A,FALSE,"т04"}</definedName>
    <definedName name="___a11" localSheetId="1" hidden="1">{#N/A,#N/A,FALSE,"т02бд"}</definedName>
    <definedName name="___a11" localSheetId="0" hidden="1">{#N/A,#N/A,FALSE,"т02бд"}</definedName>
    <definedName name="___a11" hidden="1">{#N/A,#N/A,FALSE,"т02бд"}</definedName>
    <definedName name="___t06" localSheetId="1" hidden="1">{#N/A,#N/A,FALSE,"т04"}</definedName>
    <definedName name="___t06" localSheetId="0" hidden="1">{#N/A,#N/A,FALSE,"т04"}</definedName>
    <definedName name="___t06" hidden="1">{#N/A,#N/A,FALSE,"т04"}</definedName>
    <definedName name="__a11" localSheetId="1" hidden="1">{#N/A,#N/A,FALSE,"т02бд"}</definedName>
    <definedName name="__a11" localSheetId="0" hidden="1">{#N/A,#N/A,FALSE,"т02бд"}</definedName>
    <definedName name="__a11" hidden="1">{#N/A,#N/A,FALSE,"т02бд"}</definedName>
    <definedName name="__t06" localSheetId="1" hidden="1">{#N/A,#N/A,FALSE,"т04"}</definedName>
    <definedName name="__t06" localSheetId="0" hidden="1">{#N/A,#N/A,FALSE,"т04"}</definedName>
    <definedName name="__t06" hidden="1">{#N/A,#N/A,FALSE,"т04"}</definedName>
    <definedName name="_18_Лют_09" localSheetId="1">#REF!</definedName>
    <definedName name="_18_Лют_09" localSheetId="0">#REF!</definedName>
    <definedName name="_18_Лют_09">#REF!</definedName>
    <definedName name="_19_Лют_09" localSheetId="1">#REF!</definedName>
    <definedName name="_19_Лют_09" localSheetId="0">#REF!</definedName>
    <definedName name="_19_Лют_09">#REF!</definedName>
    <definedName name="_19_Лют_09_ВЧА" localSheetId="1">#REF!</definedName>
    <definedName name="_19_Лют_09_ВЧА" localSheetId="0">#REF!</definedName>
    <definedName name="_19_Лют_09_ВЧА">#REF!</definedName>
    <definedName name="_a11" localSheetId="1" hidden="1">{#N/A,#N/A,FALSE,"т02бд"}</definedName>
    <definedName name="_a11" localSheetId="0" hidden="1">{#N/A,#N/A,FALSE,"т02бд"}</definedName>
    <definedName name="_a11" hidden="1">{#N/A,#N/A,FALSE,"т02бд"}</definedName>
    <definedName name="_t06" localSheetId="1" hidden="1">{#N/A,#N/A,FALSE,"т04"}</definedName>
    <definedName name="_t06" localSheetId="0" hidden="1">{#N/A,#N/A,FALSE,"т04"}</definedName>
    <definedName name="_t06" hidden="1">{#N/A,#N/A,FALSE,"т04"}</definedName>
    <definedName name="BAZA">'[1]Мульт-ор М2, швидкість'!$E$1:$E$65536</definedName>
    <definedName name="cevv" localSheetId="1">[2]табл1!#REF!</definedName>
    <definedName name="cevv" localSheetId="0">[3]табл1!#REF!</definedName>
    <definedName name="cevv">[2]табл1!#REF!</definedName>
    <definedName name="d" localSheetId="1" hidden="1">{#N/A,#N/A,FALSE,"т02бд"}</definedName>
    <definedName name="d" localSheetId="0" hidden="1">{#N/A,#N/A,FALSE,"т02бд"}</definedName>
    <definedName name="d" hidden="1">{#N/A,#N/A,FALSE,"т02бд"}</definedName>
    <definedName name="ic" localSheetId="1" hidden="1">{#N/A,#N/A,FALSE,"т02бд"}</definedName>
    <definedName name="ic" localSheetId="0" hidden="1">{#N/A,#N/A,FALSE,"т02бд"}</definedName>
    <definedName name="ic" hidden="1">{#N/A,#N/A,FALSE,"т02бд"}</definedName>
    <definedName name="ICC_2008" localSheetId="1" hidden="1">{#N/A,#N/A,FALSE,"т02бд"}</definedName>
    <definedName name="ICC_2008" localSheetId="0" hidden="1">{#N/A,#N/A,FALSE,"т02бд"}</definedName>
    <definedName name="ICC_2008" hidden="1">{#N/A,#N/A,FALSE,"т02бд"}</definedName>
    <definedName name="q" localSheetId="1" hidden="1">{#N/A,#N/A,FALSE,"т02бд"}</definedName>
    <definedName name="q" localSheetId="0" hidden="1">{#N/A,#N/A,FALSE,"т02бд"}</definedName>
    <definedName name="q" hidden="1">{#N/A,#N/A,FALSE,"т02бд"}</definedName>
    <definedName name="tt" localSheetId="1" hidden="1">{#N/A,#N/A,FALSE,"т02бд"}</definedName>
    <definedName name="tt" localSheetId="0" hidden="1">{#N/A,#N/A,FALSE,"т02бд"}</definedName>
    <definedName name="tt" hidden="1">{#N/A,#N/A,FALSE,"т02бд"}</definedName>
    <definedName name="V">'[4]146024'!$A$1:$K$1</definedName>
    <definedName name="ven_vcha" localSheetId="1" hidden="1">{#N/A,#N/A,FALSE,"т02бд"}</definedName>
    <definedName name="ven_vcha" localSheetId="0" hidden="1">{#N/A,#N/A,FALSE,"т02бд"}</definedName>
    <definedName name="ven_vcha" hidden="1">{#N/A,#N/A,FALSE,"т02бд"}</definedName>
    <definedName name="wrn.04." localSheetId="1" hidden="1">{#N/A,#N/A,FALSE,"т02бд"}</definedName>
    <definedName name="wrn.04." localSheetId="0" hidden="1">{#N/A,#N/A,FALSE,"т02бд"}</definedName>
    <definedName name="wrn.04." hidden="1">{#N/A,#N/A,FALSE,"т02бд"}</definedName>
    <definedName name="wrn.д02." localSheetId="1" hidden="1">{#N/A,#N/A,FALSE,"т02бд"}</definedName>
    <definedName name="wrn.д02." localSheetId="0" hidden="1">{#N/A,#N/A,FALSE,"т02бд"}</definedName>
    <definedName name="wrn.д02." hidden="1">{#N/A,#N/A,FALSE,"т02бд"}</definedName>
    <definedName name="wrn.т171банки." localSheetId="1" hidden="1">{#N/A,#N/A,FALSE,"т17-1банки (2)"}</definedName>
    <definedName name="wrn.т171банки." localSheetId="0" hidden="1">{#N/A,#N/A,FALSE,"т17-1банки (2)"}</definedName>
    <definedName name="wrn.т171банки." hidden="1">{#N/A,#N/A,FALSE,"т17-1банки (2)"}</definedName>
    <definedName name="_xlnm.Database" localSheetId="1">#REF!</definedName>
    <definedName name="_xlnm.Database" localSheetId="0">#REF!</definedName>
    <definedName name="_xlnm.Database">#REF!</definedName>
    <definedName name="ГЦ" localSheetId="1" hidden="1">{#N/A,#N/A,FALSE,"т02бд"}</definedName>
    <definedName name="ГЦ" localSheetId="0" hidden="1">{#N/A,#N/A,FALSE,"т02бд"}</definedName>
    <definedName name="ГЦ" hidden="1">{#N/A,#N/A,FALSE,"т02бд"}</definedName>
    <definedName name="д17.1">'[5]д17-1'!$A$1:$H$1</definedName>
    <definedName name="ее" localSheetId="1" hidden="1">{#N/A,#N/A,FALSE,"т02бд"}</definedName>
    <definedName name="ее" localSheetId="0" hidden="1">{#N/A,#N/A,FALSE,"т02бд"}</definedName>
    <definedName name="ее" hidden="1">{#N/A,#N/A,FALSE,"т02бд"}</definedName>
    <definedName name="збз1998" localSheetId="1">#REF!</definedName>
    <definedName name="збз1998" localSheetId="0">#REF!</definedName>
    <definedName name="збз1998">#REF!</definedName>
    <definedName name="ии" localSheetId="1" hidden="1">{#N/A,#N/A,FALSE,"т02бд"}</definedName>
    <definedName name="ии" localSheetId="0" hidden="1">{#N/A,#N/A,FALSE,"т02бд"}</definedName>
    <definedName name="ии" hidden="1">{#N/A,#N/A,FALSE,"т02бд"}</definedName>
    <definedName name="іі" localSheetId="1" hidden="1">{#N/A,#N/A,FALSE,"т02бд"}</definedName>
    <definedName name="іі" localSheetId="0" hidden="1">{#N/A,#N/A,FALSE,"т02бд"}</definedName>
    <definedName name="іі" hidden="1">{#N/A,#N/A,FALSE,"т02бд"}</definedName>
    <definedName name="квітень" localSheetId="1" hidden="1">{#N/A,#N/A,FALSE,"т17-1банки (2)"}</definedName>
    <definedName name="квітень" localSheetId="0" hidden="1">{#N/A,#N/A,FALSE,"т17-1банки (2)"}</definedName>
    <definedName name="квітень" hidden="1">{#N/A,#N/A,FALSE,"т17-1банки (2)"}</definedName>
    <definedName name="ке" localSheetId="1" hidden="1">{#N/A,#N/A,FALSE,"т17-1банки (2)"}</definedName>
    <definedName name="ке" localSheetId="0" hidden="1">{#N/A,#N/A,FALSE,"т17-1банки (2)"}</definedName>
    <definedName name="ке" hidden="1">{#N/A,#N/A,FALSE,"т17-1банки (2)"}</definedName>
    <definedName name="М2">'[1]Мульт-ор М2, швидкість'!$C$1:$C$65536</definedName>
    <definedName name="нн" localSheetId="1" hidden="1">{#N/A,#N/A,FALSE,"т02бд"}</definedName>
    <definedName name="нн" localSheetId="0" hidden="1">{#N/A,#N/A,FALSE,"т02бд"}</definedName>
    <definedName name="нн" hidden="1">{#N/A,#N/A,FALSE,"т02бд"}</definedName>
    <definedName name="Список">'[4]146024'!$A$8:$A$88</definedName>
    <definedName name="стельм." localSheetId="1" hidden="1">{#N/A,#N/A,FALSE,"т17-1банки (2)"}</definedName>
    <definedName name="стельм." localSheetId="0" hidden="1">{#N/A,#N/A,FALSE,"т17-1банки (2)"}</definedName>
    <definedName name="стельм." hidden="1">{#N/A,#N/A,FALSE,"т17-1банки (2)"}</definedName>
    <definedName name="т01" localSheetId="1">#REF!</definedName>
    <definedName name="т01" localSheetId="0">#REF!</definedName>
    <definedName name="т01">#REF!</definedName>
    <definedName name="т05" localSheetId="1" hidden="1">{#N/A,#N/A,FALSE,"т04"}</definedName>
    <definedName name="т05" localSheetId="0" hidden="1">{#N/A,#N/A,FALSE,"т04"}</definedName>
    <definedName name="т05" hidden="1">{#N/A,#N/A,FALSE,"т04"}</definedName>
    <definedName name="т06" localSheetId="1">#REF!</definedName>
    <definedName name="т06" localSheetId="0">#REF!</definedName>
    <definedName name="т06">#REF!</definedName>
    <definedName name="т07КБ98">'[6]т07(98)'!$A$1</definedName>
    <definedName name="т09СЕ98">'[7]т09(98) по сек-рам ек-ки'!$A$1</definedName>
    <definedName name="т15">[8]т15!$A$1</definedName>
    <definedName name="т17.1">'[9]т17-1(шаблон)'!$A$1:$H$1</definedName>
    <definedName name="т17.1.2001">'[9]т17-1(шаблон)'!$A$1:$H$1</definedName>
    <definedName name="т17.1обл2001">'[9]т17-1(шаблон)'!$A$1:$H$1</definedName>
    <definedName name="т17.2" localSheetId="1">#REF!</definedName>
    <definedName name="т17.2" localSheetId="0">#REF!</definedName>
    <definedName name="т17.2">#REF!</definedName>
    <definedName name="т17.2.2001">'[10]т17-2 '!$A$1</definedName>
    <definedName name="т17.3">'[10]т17-3'!$A$1:$L$2</definedName>
    <definedName name="т17.3.2001">'[10]т17-2 '!$A$1</definedName>
    <definedName name="т17.4" localSheetId="1">#REF!</definedName>
    <definedName name="т17.4" localSheetId="0">#REF!</definedName>
    <definedName name="т17.4">#REF!</definedName>
    <definedName name="т17.4.1999" localSheetId="1">#REF!</definedName>
    <definedName name="т17.4.1999" localSheetId="0">#REF!</definedName>
    <definedName name="т17.4.1999">#REF!</definedName>
    <definedName name="т17.4.2001" localSheetId="1">#REF!</definedName>
    <definedName name="т17.4.2001" localSheetId="0">#REF!</definedName>
    <definedName name="т17.4.2001">#REF!</definedName>
    <definedName name="т17.5" localSheetId="1">#REF!</definedName>
    <definedName name="т17.5" localSheetId="0">#REF!</definedName>
    <definedName name="т17.5">#REF!</definedName>
    <definedName name="т17.5.2001" localSheetId="1">#REF!</definedName>
    <definedName name="т17.5.2001" localSheetId="0">#REF!</definedName>
    <definedName name="т17.5.2001">#REF!</definedName>
    <definedName name="т17.7" localSheetId="1">#REF!</definedName>
    <definedName name="т17.7" localSheetId="0">#REF!</definedName>
    <definedName name="т17.7">#REF!</definedName>
    <definedName name="т17мб">'[11]т17мб(шаблон)'!$A$1</definedName>
    <definedName name="Усі_банки">'[4]146024'!$A$8:$K$88</definedName>
    <definedName name="ц" localSheetId="1" hidden="1">{#N/A,#N/A,FALSE,"т02бд"}</definedName>
    <definedName name="ц" localSheetId="0" hidden="1">{#N/A,#N/A,FALSE,"т02бд"}</definedName>
    <definedName name="ц" hidden="1">{#N/A,#N/A,FALSE,"т02бд"}</definedName>
    <definedName name="цеу" localSheetId="1" hidden="1">{#N/A,#N/A,FALSE,"т02бд"}</definedName>
    <definedName name="цеу" localSheetId="0" hidden="1">{#N/A,#N/A,FALSE,"т02бд"}</definedName>
    <definedName name="цеу" hidden="1">{#N/A,#N/A,FALSE,"т02бд"}</definedName>
    <definedName name="черв" localSheetId="1" hidden="1">{#N/A,#N/A,FALSE,"т02бд"}</definedName>
    <definedName name="черв" localSheetId="0" hidden="1">{#N/A,#N/A,FALSE,"т02бд"}</definedName>
    <definedName name="черв" hidden="1">{#N/A,#N/A,FALSE,"т02бд"}</definedName>
  </definedNames>
  <calcPr calcId="152511" calcMode="manual"/>
</workbook>
</file>

<file path=xl/calcChain.xml><?xml version="1.0" encoding="utf-8"?>
<calcChain xmlns="http://schemas.openxmlformats.org/spreadsheetml/2006/main">
  <c r="I312" i="48" l="1"/>
  <c r="I205" i="48"/>
  <c r="I209" i="48"/>
  <c r="H209" i="48"/>
  <c r="H205" i="48"/>
  <c r="E83" i="48"/>
  <c r="F66" i="48"/>
  <c r="F96" i="48"/>
  <c r="E96" i="48"/>
  <c r="G66" i="48"/>
  <c r="F83" i="48"/>
  <c r="J21" i="47"/>
  <c r="H21" i="47"/>
  <c r="I21" i="47"/>
  <c r="B187" i="48"/>
  <c r="B166" i="48"/>
  <c r="B145" i="48"/>
  <c r="D112" i="48"/>
  <c r="C112" i="48"/>
  <c r="F233" i="48"/>
  <c r="E233" i="48"/>
  <c r="D233" i="48"/>
  <c r="C233" i="48"/>
  <c r="B233" i="48"/>
  <c r="B112" i="48" l="1"/>
  <c r="F226" i="48"/>
  <c r="E226" i="48"/>
  <c r="D226" i="48"/>
  <c r="C226" i="48"/>
  <c r="B226" i="48"/>
  <c r="I315" i="48"/>
  <c r="H315" i="48"/>
  <c r="I314" i="48"/>
  <c r="H314" i="48"/>
  <c r="I313" i="48"/>
  <c r="H313" i="48"/>
  <c r="H312" i="48"/>
  <c r="I311" i="48"/>
  <c r="H311" i="48"/>
  <c r="I310" i="48"/>
  <c r="H310" i="48"/>
  <c r="I309" i="48"/>
  <c r="H309" i="48"/>
  <c r="I308" i="48"/>
  <c r="H308" i="48"/>
  <c r="B318" i="48" l="1"/>
  <c r="C24" i="47"/>
  <c r="C26" i="47" s="1"/>
  <c r="B24" i="47"/>
  <c r="B26" i="47" s="1"/>
  <c r="B15" i="47"/>
  <c r="D26" i="47" l="1"/>
  <c r="E24" i="47"/>
  <c r="E26" i="47" s="1"/>
  <c r="D24" i="47"/>
  <c r="E13" i="47"/>
  <c r="C15" i="47"/>
  <c r="F5" i="47"/>
  <c r="J217" i="48" l="1"/>
  <c r="H216" i="48"/>
  <c r="N218" i="48" l="1"/>
  <c r="O218" i="48" s="1"/>
  <c r="N217" i="48"/>
  <c r="O217" i="48" s="1"/>
  <c r="N216" i="48"/>
  <c r="O216" i="48" s="1"/>
  <c r="J218" i="48"/>
  <c r="K218" i="48" s="1"/>
  <c r="K217" i="48"/>
  <c r="J216" i="48"/>
  <c r="K216" i="48" s="1"/>
  <c r="H22" i="47" l="1"/>
  <c r="F14" i="47"/>
  <c r="F13" i="47"/>
  <c r="F12" i="47"/>
  <c r="F8" i="47"/>
  <c r="E5" i="47"/>
  <c r="E6" i="47"/>
  <c r="F6" i="47"/>
  <c r="E7" i="47"/>
  <c r="F7" i="47"/>
  <c r="E8" i="47"/>
  <c r="E12" i="47"/>
  <c r="E14" i="47"/>
  <c r="D15" i="47"/>
  <c r="F15" i="47" s="1"/>
  <c r="K21" i="47"/>
  <c r="E15" i="47" l="1"/>
  <c r="J25" i="47"/>
  <c r="G24" i="47" l="1"/>
  <c r="F24" i="47"/>
  <c r="I24" i="47" s="1"/>
  <c r="B182" i="48" l="1"/>
  <c r="B161" i="48"/>
  <c r="B140" i="48"/>
  <c r="D107" i="48"/>
  <c r="C107" i="48"/>
  <c r="B107" i="48" l="1"/>
  <c r="I25" i="47"/>
  <c r="J24" i="47"/>
  <c r="J23" i="47"/>
  <c r="I23" i="47"/>
  <c r="J22" i="47"/>
  <c r="I22" i="47"/>
  <c r="L218" i="48" l="1"/>
  <c r="M218" i="48" s="1"/>
  <c r="L217" i="48"/>
  <c r="M217" i="48" s="1"/>
  <c r="L216" i="48"/>
  <c r="M216" i="48" s="1"/>
  <c r="H218" i="48"/>
  <c r="I218" i="48" s="1"/>
  <c r="H217" i="48"/>
  <c r="I217" i="48" s="1"/>
  <c r="I216" i="48"/>
  <c r="H25" i="47" l="1"/>
  <c r="H23" i="47"/>
  <c r="C318" i="48" l="1"/>
  <c r="D17" i="48"/>
  <c r="C17" i="48"/>
  <c r="G277" i="48"/>
  <c r="B17" i="48" l="1"/>
  <c r="N17" i="48" l="1"/>
  <c r="M17" i="48"/>
  <c r="D9" i="48"/>
  <c r="C9" i="48"/>
  <c r="B9" i="48" l="1"/>
  <c r="D103" i="48" l="1"/>
  <c r="C103" i="48"/>
  <c r="B103" i="48" l="1"/>
  <c r="D102" i="48" l="1"/>
  <c r="C102" i="48"/>
  <c r="B43" i="48"/>
  <c r="B102" i="48" l="1"/>
  <c r="E219" i="48" l="1"/>
  <c r="D219" i="48"/>
  <c r="C219" i="48"/>
  <c r="N219" i="48" l="1"/>
  <c r="O219" i="48" s="1"/>
  <c r="L219" i="48"/>
  <c r="M219" i="48" s="1"/>
  <c r="B219" i="48"/>
  <c r="F219" i="48"/>
  <c r="B316" i="48"/>
  <c r="C316" i="48"/>
  <c r="C317" i="48" s="1"/>
  <c r="D316" i="48"/>
  <c r="F316" i="48"/>
  <c r="I316" i="48" s="1"/>
  <c r="D318" i="48"/>
  <c r="F318" i="48"/>
  <c r="I318" i="48" s="1"/>
  <c r="H24" i="47"/>
  <c r="H219" i="48" l="1"/>
  <c r="I219" i="48" s="1"/>
  <c r="J219" i="48"/>
  <c r="K219" i="48" s="1"/>
  <c r="B317" i="48"/>
  <c r="F26" i="47"/>
  <c r="F317" i="48"/>
  <c r="I317" i="48" s="1"/>
  <c r="D317" i="48"/>
  <c r="E316" i="48"/>
  <c r="H316" i="48" s="1"/>
  <c r="E318" i="48"/>
  <c r="H318" i="48" s="1"/>
  <c r="J26" i="47" l="1"/>
  <c r="H26" i="47"/>
  <c r="I26" i="47"/>
  <c r="E317" i="48"/>
  <c r="H317" i="48" s="1"/>
  <c r="B188" i="48" l="1"/>
  <c r="B146" i="48"/>
  <c r="B167" i="48"/>
  <c r="G167" i="48" l="1"/>
  <c r="F167" i="48"/>
  <c r="G146" i="48"/>
  <c r="F146" i="48"/>
  <c r="G188" i="48"/>
  <c r="F188" i="48"/>
  <c r="D113" i="48"/>
  <c r="C113" i="48"/>
  <c r="B84" i="48"/>
  <c r="B54" i="48"/>
  <c r="D101" i="48"/>
  <c r="C101" i="48"/>
  <c r="B41" i="48"/>
  <c r="D5" i="48"/>
  <c r="C5" i="48"/>
  <c r="B113" i="48" l="1"/>
  <c r="B5" i="48"/>
  <c r="B101" i="48"/>
  <c r="N113" i="48" l="1"/>
  <c r="M113" i="48"/>
  <c r="K22" i="47"/>
  <c r="K23" i="47" l="1"/>
  <c r="G26" i="47" l="1"/>
  <c r="K24" i="47"/>
  <c r="K26" i="47" l="1"/>
</calcChain>
</file>

<file path=xl/sharedStrings.xml><?xml version="1.0" encoding="utf-8"?>
<sst xmlns="http://schemas.openxmlformats.org/spreadsheetml/2006/main" count="273" uniqueCount="118">
  <si>
    <t>Всього</t>
  </si>
  <si>
    <t>Відкриті</t>
  </si>
  <si>
    <t>Інші активи</t>
  </si>
  <si>
    <t>Нерухомість</t>
  </si>
  <si>
    <t>Акції</t>
  </si>
  <si>
    <t>Цінні папери</t>
  </si>
  <si>
    <t>Банківські метали</t>
  </si>
  <si>
    <t>-</t>
  </si>
  <si>
    <t>Грошові кошти</t>
  </si>
  <si>
    <t>Вид НПФ</t>
  </si>
  <si>
    <t>Корпоративні</t>
  </si>
  <si>
    <t>Професійні</t>
  </si>
  <si>
    <t>Кількість НПФ, щодо яких подано звітність</t>
  </si>
  <si>
    <t>Актив / Вид НПФ</t>
  </si>
  <si>
    <t>Кількість КУА, що мають активи НПФ в управлінні</t>
  </si>
  <si>
    <t>Облігації державні (у т. ч. ОВДП)</t>
  </si>
  <si>
    <t xml:space="preserve"> </t>
  </si>
  <si>
    <t>Дата</t>
  </si>
  <si>
    <t>Разом</t>
  </si>
  <si>
    <t>Усі НПФ (без КНПФ НБУ)</t>
  </si>
  <si>
    <t>Усі НПФ (із КНПФ НБУ)*</t>
  </si>
  <si>
    <t>частка ЦП</t>
  </si>
  <si>
    <t>КНПФ НБУ</t>
  </si>
  <si>
    <t>Активи, млн грн</t>
  </si>
  <si>
    <t>(млн грн)</t>
  </si>
  <si>
    <t>Всього*</t>
  </si>
  <si>
    <t>Разом**</t>
  </si>
  <si>
    <t>Кількість учасників НПФ*</t>
  </si>
  <si>
    <t>Всього, осіб</t>
  </si>
  <si>
    <t>жінок</t>
  </si>
  <si>
    <t>чоловіків</t>
  </si>
  <si>
    <t>жінок віком до 25 років включно</t>
  </si>
  <si>
    <t>жінок віком від 25 до 50 років включно</t>
  </si>
  <si>
    <t>жінок віком від 50 до 60 років включно</t>
  </si>
  <si>
    <t>жінок віком понад 60 років</t>
  </si>
  <si>
    <t>чоловіків віком до 25 років включно</t>
  </si>
  <si>
    <t>чоловіків віком від 25 до 50 років включно</t>
  </si>
  <si>
    <t>чоловіків віком від 50 до 60 років включно</t>
  </si>
  <si>
    <t>чоловіків віком понад 60 років</t>
  </si>
  <si>
    <t>Дата / Період</t>
  </si>
  <si>
    <t>Кількість укладених пенсійних контрактів, шт.</t>
  </si>
  <si>
    <t>3 кв. 2020</t>
  </si>
  <si>
    <t>Кількість вкладників НПФ, осіб</t>
  </si>
  <si>
    <t>юридичних осіб та ФОП</t>
  </si>
  <si>
    <t>фізичних осіб</t>
  </si>
  <si>
    <t>Період</t>
  </si>
  <si>
    <t>на визначений строк</t>
  </si>
  <si>
    <t xml:space="preserve"> одноразові</t>
  </si>
  <si>
    <t>перераховані до банку, страховика, іншого НПФ</t>
  </si>
  <si>
    <t>Кількість укладених пенсійних контрактів*</t>
  </si>
  <si>
    <t>4 кв. 2020</t>
  </si>
  <si>
    <t>Кількість вкладників НПФ*</t>
  </si>
  <si>
    <t>Пенсійні внески*</t>
  </si>
  <si>
    <t>Пенсійні виплати*</t>
  </si>
  <si>
    <t>Вартість активів НПФ в управлінні</t>
  </si>
  <si>
    <t>Кількість НПФ в управлінні*</t>
  </si>
  <si>
    <t>Загальна сума пенсійних коштів на індивідуальних пенсійних рахунках учасників - Сукупна ЧВА фондів, млн грн</t>
  </si>
  <si>
    <t>від юридичних осіб</t>
  </si>
  <si>
    <t>від ФОПів</t>
  </si>
  <si>
    <t>Пенсійні внески всього, млн грн</t>
  </si>
  <si>
    <t>від фізичних осіб (у т. ч. переведені до фонду)</t>
  </si>
  <si>
    <t>Пенсійні виплати всього, млн грн</t>
  </si>
  <si>
    <t>н.д.</t>
  </si>
  <si>
    <t>із вкладниками - фізичними особами (крім ФОП)</t>
  </si>
  <si>
    <t>із вкладниками - ФОП</t>
  </si>
  <si>
    <t>із вкладниками - юридичними особами</t>
  </si>
  <si>
    <t>* Без урахування корпоративного пенсійного фонду НБУ.</t>
  </si>
  <si>
    <t>1 кв. 2021</t>
  </si>
  <si>
    <t>Пенсійні активи, інвестиційний прибуток*</t>
  </si>
  <si>
    <t>Сума прибутку (збитку) від інвестування активів пенсійних фондів, млн грн</t>
  </si>
  <si>
    <t>н.д</t>
  </si>
  <si>
    <t>** За даними звітів АНПФ щодо НПФ та даними КНПФ НБУ.</t>
  </si>
  <si>
    <t>Структура активів НПФ*</t>
  </si>
  <si>
    <t>Агрегований портфель активів НПФ (із КНПФ НБУ)*</t>
  </si>
  <si>
    <t>Агрегований портфель активів НПФ (без КНПФ НБУ)</t>
  </si>
  <si>
    <t>2 кв. 2021</t>
  </si>
  <si>
    <t>Всього, млн грн</t>
  </si>
  <si>
    <t>3 кв. 2021</t>
  </si>
  <si>
    <t>Облігації місцевих рад</t>
  </si>
  <si>
    <t>Корпоративні облігації</t>
  </si>
  <si>
    <t>Агрегований портфель активів НПФ (без КНПФ НБУ)*</t>
  </si>
  <si>
    <t>* За даними звітів АНПФ щодо НПФ в адмініструванні та даними КНПФ НБУ.</t>
  </si>
  <si>
    <t>4 кв. 2021</t>
  </si>
  <si>
    <t>4 кв. 2022</t>
  </si>
  <si>
    <t>Зміна активів у ЦП за квартал</t>
  </si>
  <si>
    <t>Зміна за квартал, %</t>
  </si>
  <si>
    <t>Зміна обсягу грошей за квартал</t>
  </si>
  <si>
    <t>1 кв. 2023</t>
  </si>
  <si>
    <t>2 кв. 2023</t>
  </si>
  <si>
    <t>Зміна за рік, %</t>
  </si>
  <si>
    <t>3 кв. 2023</t>
  </si>
  <si>
    <t>3 кв. 2022</t>
  </si>
  <si>
    <t>Зміна активів у ЦП за рік</t>
  </si>
  <si>
    <t>Зміна обсягу грошей за рік</t>
  </si>
  <si>
    <t xml:space="preserve">** За даними звітів КУА щодо НПФ в управлінні та даними КНПФ НБУ. </t>
  </si>
  <si>
    <t>4 кв. 2023</t>
  </si>
  <si>
    <t>31.12.2023**</t>
  </si>
  <si>
    <t xml:space="preserve">* За даними 48 фондів за 3 кв. 2020, 54-х фондів - 4 кв. 2020, 55-ти фондів - 1 кв. 2021, за 2 кв. 2021-3 кв. 2023 - 57-ми фондів (окрім 1 кв. 2023 - 56-ти фондів), за 4 кв. 2023 - 54-х фондів. </t>
  </si>
  <si>
    <t>* За даними 48 фондів за 3 кв. 2020, 54-х фондів - 4 кв. 2020, 55-ти фондів - 1 кв. 2021, за 2 кв. 2021-3 кв. 2023 - 57-ми фондів (окрім 1 кв. 2023 - 56-ти фондів), за 4 кв. 2023 - 54-х фондів.</t>
  </si>
  <si>
    <t>* Активи НПФ в управлінні КУА, за даними звітів АНПФ щодо НПФ в адмініструванні (станом на 31.12.2021-30.09.2023 - для 57-ми фондів, на 31.12.2023 - для 54-х фондів, що на 30.09.2023 мали 0.9% активів усіх НПФ, крім КНПФ НБУ).</t>
  </si>
  <si>
    <t>Статистика ринку управління активами НПФ за 1-й квартал 2024 року</t>
  </si>
  <si>
    <t>Зміна за 1-й квартал 2024 року</t>
  </si>
  <si>
    <t>Зміна за рік</t>
  </si>
  <si>
    <t>Зміна активів НПФ в управлінні за 1-й квартал 2024 року, %</t>
  </si>
  <si>
    <t>Зміна за рік, млн грн</t>
  </si>
  <si>
    <t xml:space="preserve">Cередній розмір фонду на 31.03.2024, млн грн </t>
  </si>
  <si>
    <t>за 1-й квартал 2024 року</t>
  </si>
  <si>
    <t>Структура активів НПФ за видами фондів та інструментами станом на 31.03.2024</t>
  </si>
  <si>
    <t>Динаміка найбільших складових пенсійних активів за 1-й кв. 2024 року та за рік</t>
  </si>
  <si>
    <t>Адміністрування НПФ за 1-й квартал 2024 року</t>
  </si>
  <si>
    <t>31.03.2024**</t>
  </si>
  <si>
    <t>* За даними 48 фондів станом на 30.09.2020, 54-х фондів - на 31.12.2020, 55-ти фондів - на 31.03.2021, на 30.06.2021-30.09.2023 - 57-ми фондів (окрім 31.03.2023 - 56-ти фондів із 99.99% активів усіх НПФ, крім КНПФ НБУ), на 31.12.2023 - 54-х фондів. **У трьох фондах, дані яких відсутні на 31.12.2023 й далі, сукупна кількість учасників на 30.09.2023 дорівнювала 4 682 особи (0.5% від загальної).</t>
  </si>
  <si>
    <t>* За даними 48 фондів станом на 30.09.2020, 54-х фондів - на 31.12.2020, 55-ти фондів - на 31.03.2021, на 30.06.2021-30.09.2023 - 57-ми фондів (окрім 31.03.2023 - 56-ти фондів), на 31.12.2023 - 54-х фондів. **У трьох фондах, дані яких відсутні на 31.12.2023 й далі, сукупна кількість укладених ПК на 30.09.2023 дорівнювала 482 (0.5% від загальної).</t>
  </si>
  <si>
    <t>* За даними 48 фондів станом на 30.09.2020, 54-х фондів - на 31.12.2020, 55-ти фондів - на 31.03.2021, на 30.06.2021-30.09.2023 - 57-ми фондів (окрім 31.03.2023 - 56-ти фондів), на 31.12.2023 - 54-х фондів. **У трьох фондах, дані яких відсутні на 31.12.2023 й далі, сукупна кількість вкладників на 30.09.2023 дорівнювала 472 (0.5% від загальної).</t>
  </si>
  <si>
    <t>* За даними 48 фондів станом на 30.09.2020, 54-х фондів - на 31.12.2020, 55-ти фондів - на 31.03.2021, на 30.06.2021-30.09.2023 - 57-ми фондів (окрім 31.03.2023 - 56-ти фондів), на 31.12.2023 - 54-х фондів. **У трьох фондах, дані яких відсутні на 31.12.2023 й далі, сукупні пенсійні внески на 30.09.2023 дорівнювали 23.9 млн грн (1.3% від усіх).</t>
  </si>
  <si>
    <t>* За даними 48 фондів станом на 30.09.2020, 54-х фондів - на 31.12.2020, 55-ти фондів - на 31.03.2021, на 30.06.2021-30.09.2023 - 57-ми фондів (окрім 31.03.2023 - 56-ти фондів), на 31.12.2023 - 54-х фондів. **У трьох фондах, дані яких відсутні на 31.12.2023 й далі, сукупні пенсійні виплати на 30.09.2023 дорівнювали 11.5 млн грн (1.6% від усіх).</t>
  </si>
  <si>
    <t>* За даними 48 фондів станом на 30.09.2020, 54-х фондів - на 31.12.2020, 55-ти фондів - на 31.03.2021, на 30.06.2021-30.09.2023 - 57-ми фондів (окрім 31.03.2023 - 56-ти фондів), на 31.12.2023 - 54-х фондів. **У трьох фондах, дані яких відсутні на 31.12.2023 й далі, сукупна ЧВА на 30.09.2023 дорівнювала 23.1 млн грн (0.8% від загальної), сукупний прибуток від інвестування пенсійних активів - 10.7 млн грн (0.6% від загального).</t>
  </si>
  <si>
    <t>1 кв.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</si>
</sst>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3" formatCode="_-* #,##0.00_₴_-;\-* #,##0.00_₴_-;_-* &quot;-&quot;??_₴_-;_-@_-"/>
    <numFmt numFmtId="164" formatCode="_(* #,##0.00_);_(* \(#,##0.00\);_(* &quot;-&quot;??_);_(@_)"/>
    <numFmt numFmtId="165" formatCode="0.0%"/>
    <numFmt numFmtId="166" formatCode="0.0"/>
    <numFmt numFmtId="167" formatCode="&quot;$&quot;#,##0_);[Red]\(&quot;$&quot;#,##0\)"/>
    <numFmt numFmtId="168" formatCode="#,##0.0"/>
    <numFmt numFmtId="169" formatCode="_-* #,##0_₴_-;\-* #,##0_₴_-;_-* &quot;-&quot;??_₴_-;_-@_-"/>
    <numFmt numFmtId="170" formatCode="#,##0_ ;\-#,##0\ "/>
    <numFmt numFmtId="171" formatCode="_-* #,##0.0_₴_-;\-* #,##0.0_₴_-;_-* &quot;-&quot;??_₴_-;_-@_-"/>
    <numFmt numFmtId="172" formatCode="_-* #,##0.000_₴_-;\-* #,##0.000_₴_-;_-* &quot;-&quot;??_₴_-;_-@_-"/>
    <numFmt numFmtId="173" formatCode="_-* #,##0.0_₴_-;\-* #,##0.0_₴_-;_-* &quot;-&quot;?_₴_-;_-@_-"/>
  </numFmts>
  <fonts count="63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  <font>
      <b/>
      <sz val="11"/>
      <color indexed="8"/>
      <name val="Arial"/>
      <family val="2"/>
      <charset val="204"/>
    </font>
    <font>
      <b/>
      <sz val="10"/>
      <name val="UkrainianBaltica"/>
      <family val="1"/>
      <charset val="204"/>
    </font>
    <font>
      <sz val="10"/>
      <name val="MS Sans Serif"/>
      <family val="2"/>
      <charset val="204"/>
    </font>
    <font>
      <i/>
      <sz val="10"/>
      <color indexed="8"/>
      <name val="Arial"/>
      <family val="2"/>
      <charset val="204"/>
    </font>
    <font>
      <i/>
      <sz val="10"/>
      <name val="Arial"/>
      <family val="2"/>
      <charset val="204"/>
    </font>
    <font>
      <i/>
      <sz val="8"/>
      <color indexed="8"/>
      <name val="Arial"/>
      <family val="2"/>
      <charset val="204"/>
    </font>
    <font>
      <b/>
      <i/>
      <sz val="10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family val="2"/>
      <charset val="204"/>
    </font>
    <font>
      <sz val="9"/>
      <color indexed="8"/>
      <name val="Arial"/>
      <family val="2"/>
      <charset val="204"/>
    </font>
    <font>
      <i/>
      <sz val="9"/>
      <color indexed="8"/>
      <name val="Arial"/>
      <family val="2"/>
      <charset val="204"/>
    </font>
    <font>
      <b/>
      <sz val="16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i/>
      <u/>
      <sz val="8"/>
      <color indexed="12"/>
      <name val="Arial"/>
      <family val="2"/>
      <charset val="204"/>
    </font>
    <font>
      <i/>
      <sz val="8"/>
      <name val="Arial"/>
      <family val="2"/>
      <charset val="204"/>
    </font>
    <font>
      <sz val="8"/>
      <color indexed="8"/>
      <name val="Arial"/>
      <family val="2"/>
      <charset val="204"/>
    </font>
    <font>
      <b/>
      <sz val="16"/>
      <color theme="0"/>
      <name val="Arial"/>
      <family val="2"/>
      <charset val="204"/>
    </font>
    <font>
      <i/>
      <sz val="9"/>
      <color theme="5" tint="-0.249977111117893"/>
      <name val="Arial"/>
      <family val="2"/>
      <charset val="204"/>
    </font>
    <font>
      <b/>
      <sz val="12"/>
      <color theme="0"/>
      <name val="Arial"/>
      <family val="2"/>
      <charset val="204"/>
    </font>
    <font>
      <b/>
      <sz val="12"/>
      <color theme="7" tint="-0.499984740745262"/>
      <name val="Arial"/>
      <family val="2"/>
      <charset val="204"/>
    </font>
    <font>
      <b/>
      <sz val="11"/>
      <name val="Arial"/>
      <family val="2"/>
      <charset val="204"/>
    </font>
    <font>
      <sz val="10"/>
      <name val="Arial"/>
      <family val="2"/>
      <charset val="204"/>
    </font>
    <font>
      <b/>
      <i/>
      <sz val="11"/>
      <color indexed="8"/>
      <name val="Arial"/>
      <family val="2"/>
      <charset val="204"/>
    </font>
    <font>
      <b/>
      <i/>
      <sz val="11"/>
      <name val="Arial"/>
      <family val="2"/>
      <charset val="204"/>
    </font>
    <font>
      <b/>
      <i/>
      <sz val="10"/>
      <name val="Arial"/>
      <family val="2"/>
      <charset val="204"/>
    </font>
    <font>
      <i/>
      <u/>
      <sz val="10"/>
      <color indexed="12"/>
      <name val="Arial"/>
      <family val="2"/>
      <charset val="204"/>
    </font>
    <font>
      <b/>
      <sz val="16"/>
      <color theme="7" tint="-0.499984740745262"/>
      <name val="Arial"/>
      <family val="2"/>
      <charset val="204"/>
    </font>
    <font>
      <i/>
      <sz val="12"/>
      <color indexed="8"/>
      <name val="Arial"/>
      <family val="2"/>
      <charset val="204"/>
    </font>
    <font>
      <sz val="10"/>
      <color rgb="FFFF0000"/>
      <name val="Arial"/>
      <family val="2"/>
      <charset val="204"/>
    </font>
    <font>
      <i/>
      <sz val="11"/>
      <color indexed="8"/>
      <name val="Arial"/>
      <family val="2"/>
      <charset val="204"/>
    </font>
  </fonts>
  <fills count="3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64"/>
      </patternFill>
    </fill>
  </fills>
  <borders count="1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23"/>
      </right>
      <top/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 style="medium">
        <color indexed="20"/>
      </top>
      <bottom style="medium">
        <color indexed="20"/>
      </bottom>
      <diagonal/>
    </border>
    <border>
      <left style="dotted">
        <color indexed="23"/>
      </left>
      <right style="dotted">
        <color indexed="23"/>
      </right>
      <top style="medium">
        <color indexed="20"/>
      </top>
      <bottom style="medium">
        <color indexed="20"/>
      </bottom>
      <diagonal/>
    </border>
    <border>
      <left style="dotted">
        <color indexed="23"/>
      </left>
      <right/>
      <top style="medium">
        <color indexed="20"/>
      </top>
      <bottom style="medium">
        <color indexed="20"/>
      </bottom>
      <diagonal/>
    </border>
    <border>
      <left/>
      <right style="dotted">
        <color indexed="23"/>
      </right>
      <top style="dotted">
        <color indexed="23"/>
      </top>
      <bottom style="medium">
        <color indexed="20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0"/>
      </bottom>
      <diagonal/>
    </border>
    <border>
      <left/>
      <right style="dotted">
        <color indexed="23"/>
      </right>
      <top style="medium">
        <color indexed="20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medium">
        <color indexed="20"/>
      </bottom>
      <diagonal/>
    </border>
    <border>
      <left/>
      <right style="dotted">
        <color indexed="23"/>
      </right>
      <top style="dotted">
        <color indexed="23"/>
      </top>
      <bottom/>
      <diagonal/>
    </border>
    <border>
      <left/>
      <right style="dotted">
        <color indexed="23"/>
      </right>
      <top style="thin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thin">
        <color indexed="23"/>
      </top>
      <bottom style="dotted">
        <color indexed="23"/>
      </bottom>
      <diagonal/>
    </border>
    <border>
      <left style="dotted">
        <color indexed="23"/>
      </left>
      <right/>
      <top style="thin">
        <color indexed="23"/>
      </top>
      <bottom style="dotted">
        <color indexed="23"/>
      </bottom>
      <diagonal/>
    </border>
    <border>
      <left style="thin">
        <color indexed="20"/>
      </left>
      <right/>
      <top style="medium">
        <color indexed="20"/>
      </top>
      <bottom style="medium">
        <color indexed="20"/>
      </bottom>
      <diagonal/>
    </border>
    <border>
      <left style="dotted">
        <color indexed="23"/>
      </left>
      <right style="thin">
        <color indexed="20"/>
      </right>
      <top style="medium">
        <color indexed="20"/>
      </top>
      <bottom style="medium">
        <color indexed="20"/>
      </bottom>
      <diagonal/>
    </border>
    <border>
      <left style="thin">
        <color indexed="20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thin">
        <color indexed="20"/>
      </right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/>
      <bottom style="medium">
        <color indexed="20"/>
      </bottom>
      <diagonal/>
    </border>
    <border>
      <left style="dotted">
        <color indexed="23"/>
      </left>
      <right style="dotted">
        <color indexed="23"/>
      </right>
      <top/>
      <bottom style="medium">
        <color indexed="20"/>
      </bottom>
      <diagonal/>
    </border>
    <border>
      <left style="thin">
        <color indexed="20"/>
      </left>
      <right style="dotted">
        <color indexed="23"/>
      </right>
      <top style="dotted">
        <color indexed="23"/>
      </top>
      <bottom style="medium">
        <color indexed="20"/>
      </bottom>
      <diagonal/>
    </border>
    <border>
      <left style="dotted">
        <color indexed="23"/>
      </left>
      <right style="thin">
        <color indexed="20"/>
      </right>
      <top style="dotted">
        <color indexed="23"/>
      </top>
      <bottom style="medium">
        <color indexed="20"/>
      </bottom>
      <diagonal/>
    </border>
    <border>
      <left/>
      <right/>
      <top/>
      <bottom style="medium">
        <color indexed="20"/>
      </bottom>
      <diagonal/>
    </border>
    <border>
      <left/>
      <right/>
      <top style="medium">
        <color indexed="20"/>
      </top>
      <bottom/>
      <diagonal/>
    </border>
    <border>
      <left style="dotted">
        <color indexed="23"/>
      </left>
      <right/>
      <top style="medium">
        <color indexed="20"/>
      </top>
      <bottom style="dotted">
        <color indexed="23"/>
      </bottom>
      <diagonal/>
    </border>
    <border>
      <left/>
      <right style="dotted">
        <color indexed="23"/>
      </right>
      <top style="medium">
        <color indexed="20"/>
      </top>
      <bottom/>
      <diagonal/>
    </border>
    <border>
      <left style="dotted">
        <color theme="0" tint="-0.24994659260841701"/>
      </left>
      <right/>
      <top style="medium">
        <color indexed="20"/>
      </top>
      <bottom/>
      <diagonal/>
    </border>
    <border>
      <left style="dotted">
        <color theme="0" tint="-0.24994659260841701"/>
      </left>
      <right/>
      <top/>
      <bottom style="medium">
        <color indexed="20"/>
      </bottom>
      <diagonal/>
    </border>
    <border>
      <left/>
      <right style="dotted">
        <color indexed="23"/>
      </right>
      <top style="thin">
        <color indexed="20"/>
      </top>
      <bottom style="thin">
        <color indexed="20"/>
      </bottom>
      <diagonal/>
    </border>
    <border>
      <left style="dotted">
        <color indexed="23"/>
      </left>
      <right style="dotted">
        <color indexed="23"/>
      </right>
      <top style="thin">
        <color indexed="20"/>
      </top>
      <bottom style="thin">
        <color indexed="20"/>
      </bottom>
      <diagonal/>
    </border>
    <border>
      <left style="dotted">
        <color theme="0" tint="-0.24994659260841701"/>
      </left>
      <right/>
      <top style="thin">
        <color indexed="20"/>
      </top>
      <bottom style="thin">
        <color indexed="20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indexed="20"/>
      </bottom>
      <diagonal/>
    </border>
    <border>
      <left/>
      <right style="dotted">
        <color theme="0" tint="-0.34998626667073579"/>
      </right>
      <top/>
      <bottom style="dotted">
        <color theme="0" tint="-0.34998626667073579"/>
      </bottom>
      <diagonal/>
    </border>
    <border>
      <left style="dotted">
        <color indexed="23"/>
      </left>
      <right style="dotted">
        <color indexed="23"/>
      </right>
      <top style="medium">
        <color indexed="20"/>
      </top>
      <bottom style="dotted">
        <color indexed="23"/>
      </bottom>
      <diagonal/>
    </border>
    <border>
      <left style="dotted">
        <color theme="0" tint="-0.34998626667073579"/>
      </left>
      <right/>
      <top style="medium">
        <color rgb="FF002060"/>
      </top>
      <bottom style="medium">
        <color rgb="FF002060"/>
      </bottom>
      <diagonal/>
    </border>
    <border>
      <left style="thin">
        <color rgb="FF002060"/>
      </left>
      <right style="dotted">
        <color theme="0" tint="-0.34998626667073579"/>
      </right>
      <top style="medium">
        <color rgb="FF002060"/>
      </top>
      <bottom style="medium">
        <color rgb="FF00206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medium">
        <color rgb="FF002060"/>
      </top>
      <bottom style="medium">
        <color rgb="FF002060"/>
      </bottom>
      <diagonal/>
    </border>
    <border>
      <left style="dotted">
        <color theme="0" tint="-0.34998626667073579"/>
      </left>
      <right style="thin">
        <color rgb="FF002060"/>
      </right>
      <top style="medium">
        <color rgb="FF002060"/>
      </top>
      <bottom style="medium">
        <color rgb="FF002060"/>
      </bottom>
      <diagonal/>
    </border>
    <border>
      <left/>
      <right style="dotted">
        <color theme="0" tint="-0.34998626667073579"/>
      </right>
      <top style="medium">
        <color rgb="FF002060"/>
      </top>
      <bottom style="medium">
        <color rgb="FF002060"/>
      </bottom>
      <diagonal/>
    </border>
    <border>
      <left/>
      <right/>
      <top style="medium">
        <color rgb="FF002060"/>
      </top>
      <bottom style="medium">
        <color rgb="FF002060"/>
      </bottom>
      <diagonal/>
    </border>
    <border>
      <left/>
      <right style="dotted">
        <color theme="0" tint="-0.34998626667073579"/>
      </right>
      <top style="medium">
        <color rgb="FF002060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medium">
        <color rgb="FF002060"/>
      </top>
      <bottom style="dotted">
        <color theme="0" tint="-0.34998626667073579"/>
      </bottom>
      <diagonal/>
    </border>
    <border>
      <left style="dotted">
        <color theme="0" tint="-0.34998626667073579"/>
      </left>
      <right/>
      <top style="medium">
        <color rgb="FF002060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rgb="FF00206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rgb="FF002060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medium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dotted">
        <color theme="0" tint="-0.34998626667073579"/>
      </top>
      <bottom style="medium">
        <color rgb="FF002060"/>
      </bottom>
      <diagonal/>
    </border>
    <border>
      <left/>
      <right/>
      <top style="dotted">
        <color theme="0" tint="-0.34998626667073579"/>
      </top>
      <bottom style="medium">
        <color rgb="FF002060"/>
      </bottom>
      <diagonal/>
    </border>
    <border>
      <left/>
      <right/>
      <top style="medium">
        <color rgb="FF002060"/>
      </top>
      <bottom style="dotted">
        <color theme="0" tint="-0.34998626667073579"/>
      </bottom>
      <diagonal/>
    </border>
    <border>
      <left style="thin">
        <color rgb="FF002060"/>
      </left>
      <right style="thin">
        <color rgb="FF002060"/>
      </right>
      <top style="medium">
        <color rgb="FF002060"/>
      </top>
      <bottom style="dotted">
        <color theme="0" tint="-0.34998626667073579"/>
      </bottom>
      <diagonal/>
    </border>
    <border>
      <left style="thin">
        <color rgb="FF002060"/>
      </left>
      <right style="dotted">
        <color theme="0" tint="-0.34998626667073579"/>
      </right>
      <top style="medium">
        <color rgb="FF002060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thin">
        <color rgb="FF002060"/>
      </right>
      <top style="medium">
        <color rgb="FF002060"/>
      </top>
      <bottom style="dotted">
        <color theme="0" tint="-0.34998626667073579"/>
      </bottom>
      <diagonal/>
    </border>
    <border>
      <left style="thin">
        <color rgb="FF002060"/>
      </left>
      <right style="dotted">
        <color theme="0" tint="-0.34998626667073579"/>
      </right>
      <top style="dotted">
        <color theme="0" tint="-0.34998626667073579"/>
      </top>
      <bottom style="medium">
        <color rgb="FF002060"/>
      </bottom>
      <diagonal/>
    </border>
    <border>
      <left style="dotted">
        <color theme="0" tint="-0.34998626667073579"/>
      </left>
      <right style="thin">
        <color rgb="FF002060"/>
      </right>
      <top style="dotted">
        <color theme="0" tint="-0.34998626667073579"/>
      </top>
      <bottom style="medium">
        <color rgb="FF002060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/>
      <diagonal/>
    </border>
    <border>
      <left style="dotted">
        <color theme="0" tint="-0.34998626667073579"/>
      </left>
      <right/>
      <top/>
      <bottom/>
      <diagonal/>
    </border>
    <border>
      <left style="dotted">
        <color theme="0" tint="-0.34998626667073579"/>
      </left>
      <right style="dotted">
        <color theme="0" tint="-0.34998626667073579"/>
      </right>
      <top/>
      <bottom style="dotted">
        <color theme="0" tint="-0.34998626667073579"/>
      </bottom>
      <diagonal/>
    </border>
    <border>
      <left style="dotted">
        <color theme="0" tint="-0.34998626667073579"/>
      </left>
      <right/>
      <top/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thin">
        <color rgb="FF00206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thin">
        <color rgb="FF002060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thin">
        <color rgb="FF002060"/>
      </bottom>
      <diagonal/>
    </border>
    <border>
      <left/>
      <right/>
      <top style="medium">
        <color rgb="FF002060"/>
      </top>
      <bottom/>
      <diagonal/>
    </border>
    <border>
      <left/>
      <right style="thin">
        <color rgb="FF002060"/>
      </right>
      <top style="medium">
        <color rgb="FF002060"/>
      </top>
      <bottom style="dotted">
        <color theme="0" tint="-0.34998626667073579"/>
      </bottom>
      <diagonal/>
    </border>
    <border>
      <left/>
      <right style="thin">
        <color rgb="FF002060"/>
      </right>
      <top style="dotted">
        <color theme="0" tint="-0.34998626667073579"/>
      </top>
      <bottom style="medium">
        <color rgb="FF002060"/>
      </bottom>
      <diagonal/>
    </border>
    <border>
      <left style="thin">
        <color rgb="FF002060"/>
      </left>
      <right/>
      <top style="medium">
        <color rgb="FF002060"/>
      </top>
      <bottom style="medium">
        <color rgb="FF002060"/>
      </bottom>
      <diagonal/>
    </border>
    <border>
      <left/>
      <right style="thin">
        <color rgb="FF002060"/>
      </right>
      <top style="medium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/>
      <bottom/>
      <diagonal/>
    </border>
    <border>
      <left/>
      <right style="dotted">
        <color theme="0" tint="-0.34998626667073579"/>
      </right>
      <top/>
      <bottom/>
      <diagonal/>
    </border>
    <border>
      <left style="thin">
        <color rgb="FF002060"/>
      </left>
      <right style="dotted">
        <color theme="0" tint="-0.34998626667073579"/>
      </right>
      <top/>
      <bottom/>
      <diagonal/>
    </border>
    <border>
      <left style="dotted">
        <color theme="0" tint="-0.34998626667073579"/>
      </left>
      <right style="thin">
        <color rgb="FF002060"/>
      </right>
      <top/>
      <bottom/>
      <diagonal/>
    </border>
    <border>
      <left/>
      <right/>
      <top style="dotted">
        <color rgb="FF002060"/>
      </top>
      <bottom style="dotted">
        <color rgb="FF002060"/>
      </bottom>
      <diagonal/>
    </border>
    <border>
      <left style="thin">
        <color rgb="FF002060"/>
      </left>
      <right style="thin">
        <color rgb="FF002060"/>
      </right>
      <top style="medium">
        <color rgb="FF002060"/>
      </top>
      <bottom/>
      <diagonal/>
    </border>
    <border>
      <left/>
      <right style="dotted">
        <color theme="0" tint="-0.34998626667073579"/>
      </right>
      <top style="medium">
        <color rgb="FF002060"/>
      </top>
      <bottom/>
      <diagonal/>
    </border>
    <border>
      <left style="dotted">
        <color theme="0" tint="-0.34998626667073579"/>
      </left>
      <right/>
      <top style="medium">
        <color rgb="FF002060"/>
      </top>
      <bottom/>
      <diagonal/>
    </border>
    <border>
      <left style="thin">
        <color rgb="FF002060"/>
      </left>
      <right style="dotted">
        <color theme="0" tint="-0.34998626667073579"/>
      </right>
      <top style="medium">
        <color rgb="FF002060"/>
      </top>
      <bottom/>
      <diagonal/>
    </border>
    <border>
      <left style="dotted">
        <color theme="0" tint="-0.34998626667073579"/>
      </left>
      <right style="dotted">
        <color theme="0" tint="-0.34998626667073579"/>
      </right>
      <top style="medium">
        <color rgb="FF002060"/>
      </top>
      <bottom/>
      <diagonal/>
    </border>
    <border>
      <left style="dotted">
        <color theme="0" tint="-0.34998626667073579"/>
      </left>
      <right style="thin">
        <color rgb="FF002060"/>
      </right>
      <top style="medium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 style="medium">
        <color rgb="FF002060"/>
      </bottom>
      <diagonal/>
    </border>
    <border>
      <left/>
      <right style="dotted">
        <color theme="0" tint="-0.34998626667073579"/>
      </right>
      <top/>
      <bottom style="medium">
        <color rgb="FF002060"/>
      </bottom>
      <diagonal/>
    </border>
    <border>
      <left style="dotted">
        <color theme="0" tint="-0.34998626667073579"/>
      </left>
      <right/>
      <top/>
      <bottom style="medium">
        <color rgb="FF002060"/>
      </bottom>
      <diagonal/>
    </border>
    <border>
      <left style="thin">
        <color rgb="FF002060"/>
      </left>
      <right style="dotted">
        <color theme="0" tint="-0.34998626667073579"/>
      </right>
      <top/>
      <bottom style="medium">
        <color rgb="FF002060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rgb="FF002060"/>
      </bottom>
      <diagonal/>
    </border>
    <border>
      <left style="dotted">
        <color theme="0" tint="-0.34998626667073579"/>
      </left>
      <right style="thin">
        <color rgb="FF002060"/>
      </right>
      <top/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dotted">
        <color rgb="FF002060"/>
      </top>
      <bottom style="dotted">
        <color rgb="FF002060"/>
      </bottom>
      <diagonal/>
    </border>
    <border>
      <left/>
      <right style="dotted">
        <color theme="0" tint="-0.34998626667073579"/>
      </right>
      <top style="dotted">
        <color rgb="FF002060"/>
      </top>
      <bottom style="dotted">
        <color rgb="FF002060"/>
      </bottom>
      <diagonal/>
    </border>
    <border>
      <left style="dotted">
        <color theme="0" tint="-0.34998626667073579"/>
      </left>
      <right/>
      <top style="dotted">
        <color rgb="FF002060"/>
      </top>
      <bottom style="dotted">
        <color rgb="FF002060"/>
      </bottom>
      <diagonal/>
    </border>
    <border>
      <left style="thin">
        <color rgb="FF002060"/>
      </left>
      <right style="dotted">
        <color theme="0" tint="-0.34998626667073579"/>
      </right>
      <top style="dotted">
        <color rgb="FF002060"/>
      </top>
      <bottom style="dotted">
        <color rgb="FF00206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rgb="FF002060"/>
      </top>
      <bottom style="dotted">
        <color rgb="FF002060"/>
      </bottom>
      <diagonal/>
    </border>
    <border>
      <left style="dotted">
        <color theme="0" tint="-0.34998626667073579"/>
      </left>
      <right style="thin">
        <color rgb="FF002060"/>
      </right>
      <top style="dotted">
        <color rgb="FF002060"/>
      </top>
      <bottom style="dotted">
        <color rgb="FF002060"/>
      </bottom>
      <diagonal/>
    </border>
    <border>
      <left style="thin">
        <color rgb="FF002060"/>
      </left>
      <right/>
      <top style="dotted">
        <color theme="0" tint="-0.34998626667073579"/>
      </top>
      <bottom style="dotted">
        <color theme="0" tint="-0.34998626667073579"/>
      </bottom>
      <diagonal/>
    </border>
    <border>
      <left/>
      <right/>
      <top style="dotted">
        <color theme="0" tint="-0.34998626667073579"/>
      </top>
      <bottom style="dotted">
        <color theme="0" tint="-0.34998626667073579"/>
      </bottom>
      <diagonal/>
    </border>
    <border>
      <left/>
      <right style="thin">
        <color rgb="FF002060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thin">
        <color rgb="FF002060"/>
      </right>
      <top style="medium">
        <color rgb="FF002060"/>
      </top>
      <bottom style="dotted">
        <color rgb="FF002060"/>
      </bottom>
      <diagonal/>
    </border>
    <border>
      <left style="thin">
        <color rgb="FF002060"/>
      </left>
      <right style="thin">
        <color rgb="FF002060"/>
      </right>
      <top style="medium">
        <color rgb="FF002060"/>
      </top>
      <bottom style="dotted">
        <color rgb="FF002060"/>
      </bottom>
      <diagonal/>
    </border>
    <border>
      <left/>
      <right style="dotted">
        <color theme="0" tint="-0.34998626667073579"/>
      </right>
      <top style="medium">
        <color rgb="FF002060"/>
      </top>
      <bottom style="dotted">
        <color rgb="FF002060"/>
      </bottom>
      <diagonal/>
    </border>
    <border>
      <left style="dotted">
        <color indexed="23"/>
      </left>
      <right style="dotted">
        <color theme="0" tint="-0.24994659260841701"/>
      </right>
      <top style="medium">
        <color indexed="20"/>
      </top>
      <bottom/>
      <diagonal/>
    </border>
    <border>
      <left style="dotted">
        <color indexed="23"/>
      </left>
      <right style="dotted">
        <color theme="0" tint="-0.24994659260841701"/>
      </right>
      <top/>
      <bottom style="medium">
        <color indexed="20"/>
      </bottom>
      <diagonal/>
    </border>
    <border>
      <left/>
      <right style="thin">
        <color rgb="FF002060"/>
      </right>
      <top style="dotted">
        <color rgb="FF002060"/>
      </top>
      <bottom style="dotted">
        <color rgb="FF002060"/>
      </bottom>
      <diagonal/>
    </border>
    <border>
      <left/>
      <right/>
      <top style="medium">
        <color rgb="FF002060"/>
      </top>
      <bottom style="dotted">
        <color rgb="FF002060"/>
      </bottom>
      <diagonal/>
    </border>
    <border>
      <left style="dotted">
        <color theme="0" tint="-0.34998626667073579"/>
      </left>
      <right/>
      <top style="dotted">
        <color rgb="FF002060"/>
      </top>
      <bottom style="medium">
        <color rgb="FF002060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medium">
        <color indexed="20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indexed="23"/>
      </top>
      <bottom style="dotted">
        <color theme="0" tint="-0.34998626667073579"/>
      </bottom>
      <diagonal/>
    </border>
    <border>
      <left style="dotted">
        <color theme="0" tint="-0.34998626667073579"/>
      </left>
      <right/>
      <top style="dotted">
        <color indexed="23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thin">
        <color indexed="2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thin">
        <color indexed="20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thin">
        <color indexed="20"/>
      </bottom>
      <diagonal/>
    </border>
    <border>
      <left/>
      <right style="dotted">
        <color theme="0" tint="-0.34998626667073579"/>
      </right>
      <top style="thin">
        <color rgb="FF002060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thin">
        <color rgb="FF002060"/>
      </top>
      <bottom style="dotted">
        <color theme="0" tint="-0.34998626667073579"/>
      </bottom>
      <diagonal/>
    </border>
    <border>
      <left style="dotted">
        <color theme="0" tint="-0.34998626667073579"/>
      </left>
      <right/>
      <top style="thin">
        <color rgb="FF002060"/>
      </top>
      <bottom style="dotted">
        <color theme="0" tint="-0.34998626667073579"/>
      </bottom>
      <diagonal/>
    </border>
    <border>
      <left style="thin">
        <color rgb="FF002060"/>
      </left>
      <right/>
      <top style="dotted">
        <color theme="0" tint="-0.34998626667073579"/>
      </top>
      <bottom style="medium">
        <color rgb="FF002060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/>
      <diagonal/>
    </border>
    <border>
      <left style="dotted">
        <color theme="0" tint="-0.34998626667073579"/>
      </left>
      <right/>
      <top/>
      <bottom style="thin">
        <color rgb="FF002060"/>
      </bottom>
      <diagonal/>
    </border>
    <border>
      <left style="dotted">
        <color indexed="23"/>
      </left>
      <right style="dotted">
        <color indexed="23"/>
      </right>
      <top style="medium">
        <color indexed="20"/>
      </top>
      <bottom/>
      <diagonal/>
    </border>
  </borders>
  <cellStyleXfs count="102">
    <xf numFmtId="0" fontId="0" fillId="0" borderId="0"/>
    <xf numFmtId="49" fontId="14" fillId="0" borderId="0">
      <alignment horizontal="centerContinuous" vertical="top" wrapText="1"/>
    </xf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38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9" borderId="0" applyNumberFormat="0" applyBorder="0" applyAlignment="0" applyProtection="0"/>
    <xf numFmtId="0" fontId="22" fillId="7" borderId="1" applyNumberFormat="0" applyAlignment="0" applyProtection="0"/>
    <xf numFmtId="0" fontId="23" fillId="20" borderId="2" applyNumberFormat="0" applyAlignment="0" applyProtection="0"/>
    <xf numFmtId="0" fontId="24" fillId="20" borderId="1" applyNumberFormat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/>
    <xf numFmtId="0" fontId="14" fillId="0" borderId="3">
      <alignment horizontal="centerContinuous" vertical="top" wrapText="1"/>
    </xf>
    <xf numFmtId="0" fontId="25" fillId="0" borderId="4" applyNumberFormat="0" applyFill="0" applyAlignment="0" applyProtection="0"/>
    <xf numFmtId="0" fontId="26" fillId="0" borderId="5" applyNumberFormat="0" applyFill="0" applyAlignment="0" applyProtection="0"/>
    <xf numFmtId="0" fontId="27" fillId="0" borderId="6" applyNumberFormat="0" applyFill="0" applyAlignment="0" applyProtection="0"/>
    <xf numFmtId="0" fontId="27" fillId="0" borderId="0" applyNumberFormat="0" applyFill="0" applyBorder="0" applyAlignment="0" applyProtection="0"/>
    <xf numFmtId="0" fontId="28" fillId="0" borderId="7" applyNumberFormat="0" applyFill="0" applyAlignment="0" applyProtection="0"/>
    <xf numFmtId="0" fontId="29" fillId="21" borderId="8" applyNumberFormat="0" applyAlignment="0" applyProtection="0"/>
    <xf numFmtId="0" fontId="30" fillId="0" borderId="0" applyNumberFormat="0" applyFill="0" applyBorder="0" applyAlignment="0" applyProtection="0"/>
    <xf numFmtId="0" fontId="31" fillId="22" borderId="0" applyNumberFormat="0" applyBorder="0" applyAlignment="0" applyProtection="0"/>
    <xf numFmtId="0" fontId="10" fillId="0" borderId="0"/>
    <xf numFmtId="0" fontId="7" fillId="0" borderId="0"/>
    <xf numFmtId="0" fontId="7" fillId="0" borderId="0"/>
    <xf numFmtId="0" fontId="11" fillId="0" borderId="0"/>
    <xf numFmtId="0" fontId="42" fillId="0" borderId="0"/>
    <xf numFmtId="0" fontId="7" fillId="0" borderId="0"/>
    <xf numFmtId="0" fontId="11" fillId="0" borderId="0"/>
    <xf numFmtId="0" fontId="7" fillId="0" borderId="0"/>
    <xf numFmtId="0" fontId="9" fillId="0" borderId="0"/>
    <xf numFmtId="0" fontId="9" fillId="0" borderId="0"/>
    <xf numFmtId="0" fontId="38" fillId="0" borderId="0"/>
    <xf numFmtId="0" fontId="20" fillId="0" borderId="0"/>
    <xf numFmtId="0" fontId="42" fillId="0" borderId="0"/>
    <xf numFmtId="0" fontId="7" fillId="0" borderId="0"/>
    <xf numFmtId="0" fontId="7" fillId="0" borderId="0"/>
    <xf numFmtId="0" fontId="32" fillId="3" borderId="0" applyNumberFormat="0" applyBorder="0" applyAlignment="0" applyProtection="0"/>
    <xf numFmtId="0" fontId="33" fillId="0" borderId="0" applyNumberFormat="0" applyFill="0" applyBorder="0" applyAlignment="0" applyProtection="0"/>
    <xf numFmtId="0" fontId="7" fillId="23" borderId="9" applyNumberFormat="0" applyFont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34" fillId="0" borderId="10" applyNumberFormat="0" applyFill="0" applyAlignment="0" applyProtection="0"/>
    <xf numFmtId="0" fontId="35" fillId="0" borderId="0" applyNumberFormat="0" applyFill="0" applyBorder="0" applyAlignment="0" applyProtection="0"/>
    <xf numFmtId="38" fontId="15" fillId="0" borderId="0" applyFont="0" applyFill="0" applyBorder="0" applyAlignment="0" applyProtection="0"/>
    <xf numFmtId="40" fontId="15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36" fillId="4" borderId="0" applyNumberFormat="0" applyBorder="0" applyAlignment="0" applyProtection="0"/>
    <xf numFmtId="49" fontId="14" fillId="0" borderId="11">
      <alignment horizontal="center" vertical="center" wrapText="1"/>
    </xf>
    <xf numFmtId="0" fontId="4" fillId="0" borderId="0"/>
    <xf numFmtId="0" fontId="5" fillId="0" borderId="0"/>
    <xf numFmtId="9" fontId="5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3" fillId="0" borderId="0"/>
    <xf numFmtId="0" fontId="5" fillId="0" borderId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45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5" fillId="0" borderId="0" applyFont="0" applyFill="0" applyBorder="0" applyAlignment="0" applyProtection="0"/>
  </cellStyleXfs>
  <cellXfs count="382">
    <xf numFmtId="0" fontId="0" fillId="0" borderId="0" xfId="0"/>
    <xf numFmtId="0" fontId="7" fillId="0" borderId="0" xfId="57" applyFont="1" applyAlignment="1">
      <alignment vertical="center"/>
    </xf>
    <xf numFmtId="3" fontId="7" fillId="0" borderId="0" xfId="57" applyNumberFormat="1" applyFont="1" applyAlignment="1">
      <alignment vertical="center"/>
    </xf>
    <xf numFmtId="0" fontId="16" fillId="0" borderId="0" xfId="57" applyFont="1" applyAlignment="1">
      <alignment vertical="center"/>
    </xf>
    <xf numFmtId="0" fontId="7" fillId="0" borderId="0" xfId="57" applyFont="1" applyBorder="1" applyAlignment="1">
      <alignment vertical="center"/>
    </xf>
    <xf numFmtId="14" fontId="8" fillId="0" borderId="0" xfId="57" applyNumberFormat="1" applyFont="1" applyAlignment="1">
      <alignment horizontal="left"/>
    </xf>
    <xf numFmtId="0" fontId="19" fillId="0" borderId="0" xfId="57" applyFont="1" applyAlignment="1">
      <alignment horizontal="left" vertical="center"/>
    </xf>
    <xf numFmtId="165" fontId="16" fillId="0" borderId="0" xfId="57" applyNumberFormat="1" applyFont="1" applyAlignment="1">
      <alignment vertical="center"/>
    </xf>
    <xf numFmtId="0" fontId="8" fillId="0" borderId="0" xfId="57" applyFont="1" applyAlignment="1">
      <alignment vertical="center"/>
    </xf>
    <xf numFmtId="0" fontId="13" fillId="0" borderId="0" xfId="57" applyFont="1" applyFill="1" applyAlignment="1">
      <alignment horizontal="left" vertical="center"/>
    </xf>
    <xf numFmtId="0" fontId="19" fillId="0" borderId="0" xfId="57" applyFont="1" applyFill="1" applyAlignment="1">
      <alignment horizontal="left" vertical="center"/>
    </xf>
    <xf numFmtId="0" fontId="8" fillId="0" borderId="16" xfId="57" applyFont="1" applyBorder="1" applyAlignment="1">
      <alignment horizontal="center" vertical="center" wrapText="1"/>
    </xf>
    <xf numFmtId="14" fontId="8" fillId="0" borderId="17" xfId="57" applyNumberFormat="1" applyFont="1" applyBorder="1" applyAlignment="1">
      <alignment horizontal="center" vertical="center" wrapText="1"/>
    </xf>
    <xf numFmtId="14" fontId="8" fillId="0" borderId="18" xfId="57" applyNumberFormat="1" applyFont="1" applyBorder="1" applyAlignment="1">
      <alignment horizontal="center" vertical="center" wrapText="1"/>
    </xf>
    <xf numFmtId="168" fontId="7" fillId="0" borderId="15" xfId="57" applyNumberFormat="1" applyFont="1" applyBorder="1" applyAlignment="1">
      <alignment vertical="center"/>
    </xf>
    <xf numFmtId="168" fontId="8" fillId="0" borderId="22" xfId="57" applyNumberFormat="1" applyFont="1" applyBorder="1" applyAlignment="1">
      <alignment vertical="center"/>
    </xf>
    <xf numFmtId="0" fontId="7" fillId="0" borderId="12" xfId="57" applyFont="1" applyBorder="1" applyAlignment="1">
      <alignment horizontal="left" vertical="center" wrapText="1"/>
    </xf>
    <xf numFmtId="0" fontId="7" fillId="0" borderId="13" xfId="57" applyFont="1" applyBorder="1" applyAlignment="1">
      <alignment horizontal="left" vertical="center" wrapText="1"/>
    </xf>
    <xf numFmtId="0" fontId="16" fillId="0" borderId="19" xfId="57" applyFont="1" applyBorder="1" applyAlignment="1">
      <alignment horizontal="left" vertical="center" wrapText="1"/>
    </xf>
    <xf numFmtId="165" fontId="7" fillId="0" borderId="14" xfId="57" applyNumberFormat="1" applyFont="1" applyBorder="1" applyAlignment="1">
      <alignment vertical="center"/>
    </xf>
    <xf numFmtId="168" fontId="7" fillId="0" borderId="43" xfId="57" applyNumberFormat="1" applyFont="1" applyFill="1" applyBorder="1" applyAlignment="1">
      <alignment horizontal="right" vertical="center"/>
    </xf>
    <xf numFmtId="168" fontId="19" fillId="0" borderId="40" xfId="57" applyNumberFormat="1" applyFont="1" applyFill="1" applyBorder="1" applyAlignment="1">
      <alignment horizontal="right" vertical="center"/>
    </xf>
    <xf numFmtId="0" fontId="39" fillId="0" borderId="0" xfId="57" applyFont="1" applyBorder="1" applyAlignment="1">
      <alignment vertical="center"/>
    </xf>
    <xf numFmtId="14" fontId="8" fillId="0" borderId="27" xfId="57" applyNumberFormat="1" applyFont="1" applyBorder="1" applyAlignment="1">
      <alignment horizontal="center" vertical="center" wrapText="1"/>
    </xf>
    <xf numFmtId="14" fontId="8" fillId="0" borderId="28" xfId="57" applyNumberFormat="1" applyFont="1" applyBorder="1" applyAlignment="1">
      <alignment horizontal="center" vertical="center" wrapText="1"/>
    </xf>
    <xf numFmtId="168" fontId="7" fillId="0" borderId="14" xfId="57" applyNumberFormat="1" applyFont="1" applyBorder="1" applyAlignment="1">
      <alignment vertical="center"/>
    </xf>
    <xf numFmtId="165" fontId="7" fillId="0" borderId="30" xfId="57" applyNumberFormat="1" applyFont="1" applyBorder="1" applyAlignment="1">
      <alignment vertical="center"/>
    </xf>
    <xf numFmtId="0" fontId="19" fillId="0" borderId="19" xfId="57" applyFont="1" applyBorder="1" applyAlignment="1">
      <alignment horizontal="left" vertical="center" wrapText="1"/>
    </xf>
    <xf numFmtId="168" fontId="19" fillId="0" borderId="20" xfId="57" applyNumberFormat="1" applyFont="1" applyBorder="1" applyAlignment="1">
      <alignment vertical="center"/>
    </xf>
    <xf numFmtId="168" fontId="19" fillId="0" borderId="22" xfId="57" applyNumberFormat="1" applyFont="1" applyBorder="1" applyAlignment="1">
      <alignment vertical="center"/>
    </xf>
    <xf numFmtId="165" fontId="19" fillId="0" borderId="20" xfId="57" applyNumberFormat="1" applyFont="1" applyBorder="1" applyAlignment="1">
      <alignment vertical="center"/>
    </xf>
    <xf numFmtId="165" fontId="19" fillId="0" borderId="34" xfId="57" applyNumberFormat="1" applyFont="1" applyBorder="1" applyAlignment="1">
      <alignment vertical="center"/>
    </xf>
    <xf numFmtId="168" fontId="8" fillId="0" borderId="15" xfId="57" applyNumberFormat="1" applyFont="1" applyBorder="1" applyAlignment="1">
      <alignment vertical="center"/>
    </xf>
    <xf numFmtId="14" fontId="7" fillId="0" borderId="17" xfId="57" applyNumberFormat="1" applyFont="1" applyBorder="1" applyAlignment="1">
      <alignment horizontal="center" vertical="center" wrapText="1"/>
    </xf>
    <xf numFmtId="14" fontId="7" fillId="0" borderId="18" xfId="57" applyNumberFormat="1" applyFont="1" applyBorder="1" applyAlignment="1">
      <alignment horizontal="center" vertical="center" wrapText="1"/>
    </xf>
    <xf numFmtId="0" fontId="7" fillId="0" borderId="23" xfId="57" applyFont="1" applyBorder="1" applyAlignment="1">
      <alignment horizontal="left" vertical="center" wrapText="1"/>
    </xf>
    <xf numFmtId="0" fontId="7" fillId="0" borderId="24" xfId="57" applyFont="1" applyBorder="1" applyAlignment="1">
      <alignment horizontal="left" vertical="center" wrapText="1"/>
    </xf>
    <xf numFmtId="0" fontId="8" fillId="0" borderId="19" xfId="57" applyFont="1" applyBorder="1" applyAlignment="1">
      <alignment horizontal="left" vertical="center" wrapText="1"/>
    </xf>
    <xf numFmtId="14" fontId="8" fillId="0" borderId="44" xfId="57" applyNumberFormat="1" applyFont="1" applyBorder="1" applyAlignment="1">
      <alignment horizontal="center" vertical="center" wrapText="1"/>
    </xf>
    <xf numFmtId="168" fontId="8" fillId="0" borderId="20" xfId="57" applyNumberFormat="1" applyFont="1" applyBorder="1" applyAlignment="1">
      <alignment vertical="center"/>
    </xf>
    <xf numFmtId="166" fontId="7" fillId="0" borderId="0" xfId="57" applyNumberFormat="1" applyFont="1" applyAlignment="1">
      <alignment vertical="center"/>
    </xf>
    <xf numFmtId="168" fontId="16" fillId="0" borderId="20" xfId="57" applyNumberFormat="1" applyFont="1" applyBorder="1" applyAlignment="1">
      <alignment vertical="center"/>
    </xf>
    <xf numFmtId="168" fontId="7" fillId="0" borderId="15" xfId="57" applyNumberFormat="1" applyFont="1" applyFill="1" applyBorder="1" applyAlignment="1">
      <alignment vertical="center"/>
    </xf>
    <xf numFmtId="14" fontId="7" fillId="0" borderId="45" xfId="57" applyNumberFormat="1" applyFont="1" applyBorder="1" applyAlignment="1">
      <alignment horizontal="center" vertical="center" wrapText="1"/>
    </xf>
    <xf numFmtId="168" fontId="7" fillId="0" borderId="14" xfId="57" applyNumberFormat="1" applyFont="1" applyFill="1" applyBorder="1" applyAlignment="1">
      <alignment vertical="center"/>
    </xf>
    <xf numFmtId="3" fontId="16" fillId="0" borderId="20" xfId="57" applyNumberFormat="1" applyFont="1" applyFill="1" applyBorder="1" applyAlignment="1">
      <alignment vertical="center"/>
    </xf>
    <xf numFmtId="0" fontId="7" fillId="0" borderId="0" xfId="57" applyFont="1" applyFill="1" applyAlignment="1">
      <alignment horizontal="left" vertical="center"/>
    </xf>
    <xf numFmtId="0" fontId="19" fillId="0" borderId="0" xfId="57" applyFont="1" applyFill="1" applyAlignment="1">
      <alignment horizontal="right" vertical="center"/>
    </xf>
    <xf numFmtId="0" fontId="16" fillId="0" borderId="0" xfId="57" applyFont="1" applyAlignment="1">
      <alignment horizontal="center" vertical="center"/>
    </xf>
    <xf numFmtId="165" fontId="7" fillId="0" borderId="0" xfId="86" applyNumberFormat="1" applyFont="1" applyAlignment="1">
      <alignment vertical="center"/>
    </xf>
    <xf numFmtId="165" fontId="8" fillId="0" borderId="0" xfId="86" applyNumberFormat="1" applyFont="1" applyAlignment="1">
      <alignment vertical="center"/>
    </xf>
    <xf numFmtId="0" fontId="46" fillId="0" borderId="0" xfId="31" applyFont="1" applyBorder="1" applyAlignment="1" applyProtection="1">
      <alignment vertical="center" wrapText="1"/>
    </xf>
    <xf numFmtId="0" fontId="48" fillId="0" borderId="0" xfId="57" applyFont="1" applyAlignment="1">
      <alignment horizontal="right" vertical="center"/>
    </xf>
    <xf numFmtId="0" fontId="48" fillId="0" borderId="0" xfId="57" applyFont="1" applyAlignment="1">
      <alignment vertical="center"/>
    </xf>
    <xf numFmtId="0" fontId="48" fillId="0" borderId="0" xfId="57" applyFont="1" applyBorder="1" applyAlignment="1">
      <alignment vertical="center"/>
    </xf>
    <xf numFmtId="0" fontId="5" fillId="0" borderId="46" xfId="57" applyFont="1" applyFill="1" applyBorder="1" applyAlignment="1">
      <alignment vertical="center"/>
    </xf>
    <xf numFmtId="0" fontId="5" fillId="0" borderId="14" xfId="57" applyFont="1" applyFill="1" applyBorder="1" applyAlignment="1">
      <alignment vertical="center"/>
    </xf>
    <xf numFmtId="3" fontId="17" fillId="0" borderId="20" xfId="57" applyNumberFormat="1" applyFont="1" applyFill="1" applyBorder="1" applyAlignment="1">
      <alignment vertical="center"/>
    </xf>
    <xf numFmtId="168" fontId="7" fillId="0" borderId="29" xfId="57" applyNumberFormat="1" applyFont="1" applyBorder="1" applyAlignment="1">
      <alignment vertical="center"/>
    </xf>
    <xf numFmtId="168" fontId="19" fillId="0" borderId="33" xfId="57" applyNumberFormat="1" applyFont="1" applyBorder="1" applyAlignment="1">
      <alignment vertical="center"/>
    </xf>
    <xf numFmtId="165" fontId="16" fillId="0" borderId="0" xfId="57" applyNumberFormat="1" applyFont="1" applyBorder="1" applyAlignment="1">
      <alignment vertical="center"/>
    </xf>
    <xf numFmtId="14" fontId="8" fillId="0" borderId="17" xfId="57" applyNumberFormat="1" applyFont="1" applyFill="1" applyBorder="1" applyAlignment="1">
      <alignment horizontal="center" vertical="center" wrapText="1"/>
    </xf>
    <xf numFmtId="0" fontId="44" fillId="0" borderId="47" xfId="73" applyFont="1" applyBorder="1" applyAlignment="1">
      <alignment horizontal="center" vertical="center" wrapText="1"/>
    </xf>
    <xf numFmtId="0" fontId="7" fillId="0" borderId="48" xfId="73" applyFont="1" applyBorder="1" applyAlignment="1">
      <alignment horizontal="center" vertical="center" wrapText="1"/>
    </xf>
    <xf numFmtId="0" fontId="7" fillId="0" borderId="49" xfId="73" applyFont="1" applyBorder="1" applyAlignment="1">
      <alignment horizontal="center" vertical="center" wrapText="1"/>
    </xf>
    <xf numFmtId="0" fontId="7" fillId="0" borderId="50" xfId="73" applyFont="1" applyBorder="1" applyAlignment="1">
      <alignment horizontal="center" vertical="center" wrapText="1"/>
    </xf>
    <xf numFmtId="0" fontId="7" fillId="0" borderId="51" xfId="73" applyFont="1" applyBorder="1" applyAlignment="1">
      <alignment horizontal="center" vertical="center" wrapText="1"/>
    </xf>
    <xf numFmtId="0" fontId="7" fillId="0" borderId="47" xfId="73" applyFont="1" applyBorder="1" applyAlignment="1">
      <alignment horizontal="center" vertical="center" wrapText="1"/>
    </xf>
    <xf numFmtId="0" fontId="5" fillId="0" borderId="0" xfId="73"/>
    <xf numFmtId="0" fontId="5" fillId="0" borderId="0" xfId="73" applyBorder="1"/>
    <xf numFmtId="0" fontId="47" fillId="0" borderId="0" xfId="73" applyFont="1"/>
    <xf numFmtId="2" fontId="5" fillId="0" borderId="0" xfId="73" applyNumberFormat="1"/>
    <xf numFmtId="0" fontId="44" fillId="0" borderId="49" xfId="73" applyFont="1" applyBorder="1" applyAlignment="1">
      <alignment horizontal="center" vertical="center" wrapText="1"/>
    </xf>
    <xf numFmtId="14" fontId="8" fillId="0" borderId="53" xfId="73" applyNumberFormat="1" applyFont="1" applyBorder="1" applyAlignment="1">
      <alignment horizontal="center" vertical="center"/>
    </xf>
    <xf numFmtId="169" fontId="44" fillId="0" borderId="54" xfId="81" applyNumberFormat="1" applyFont="1" applyBorder="1" applyAlignment="1">
      <alignment vertical="center"/>
    </xf>
    <xf numFmtId="169" fontId="0" fillId="0" borderId="54" xfId="81" applyNumberFormat="1" applyFont="1" applyBorder="1" applyAlignment="1">
      <alignment vertical="center"/>
    </xf>
    <xf numFmtId="169" fontId="0" fillId="0" borderId="55" xfId="81" applyNumberFormat="1" applyFont="1" applyBorder="1" applyAlignment="1">
      <alignment vertical="center"/>
    </xf>
    <xf numFmtId="0" fontId="44" fillId="0" borderId="59" xfId="73" applyFont="1" applyBorder="1" applyAlignment="1">
      <alignment horizontal="center" vertical="center" wrapText="1"/>
    </xf>
    <xf numFmtId="14" fontId="8" fillId="0" borderId="61" xfId="73" applyNumberFormat="1" applyFont="1" applyBorder="1" applyAlignment="1">
      <alignment horizontal="center" vertical="center"/>
    </xf>
    <xf numFmtId="14" fontId="8" fillId="0" borderId="62" xfId="73" applyNumberFormat="1" applyFont="1" applyBorder="1" applyAlignment="1">
      <alignment horizontal="center" vertical="center"/>
    </xf>
    <xf numFmtId="0" fontId="8" fillId="0" borderId="51" xfId="73" applyFont="1" applyBorder="1" applyAlignment="1">
      <alignment horizontal="center" vertical="center" wrapText="1"/>
    </xf>
    <xf numFmtId="0" fontId="8" fillId="0" borderId="52" xfId="73" applyFont="1" applyBorder="1" applyAlignment="1">
      <alignment horizontal="center" vertical="center" wrapText="1"/>
    </xf>
    <xf numFmtId="14" fontId="8" fillId="0" borderId="45" xfId="73" applyNumberFormat="1" applyFont="1" applyBorder="1" applyAlignment="1">
      <alignment horizontal="center" vertical="center"/>
    </xf>
    <xf numFmtId="169" fontId="44" fillId="0" borderId="70" xfId="81" applyNumberFormat="1" applyFont="1" applyBorder="1" applyAlignment="1">
      <alignment vertical="center"/>
    </xf>
    <xf numFmtId="14" fontId="18" fillId="0" borderId="0" xfId="73" applyNumberFormat="1" applyFont="1" applyBorder="1" applyAlignment="1">
      <alignment vertical="center" wrapText="1"/>
    </xf>
    <xf numFmtId="0" fontId="44" fillId="0" borderId="50" xfId="73" applyFont="1" applyBorder="1" applyAlignment="1">
      <alignment horizontal="center" vertical="center" wrapText="1"/>
    </xf>
    <xf numFmtId="14" fontId="8" fillId="0" borderId="76" xfId="73" applyNumberFormat="1" applyFont="1" applyBorder="1" applyAlignment="1">
      <alignment horizontal="center" vertical="center"/>
    </xf>
    <xf numFmtId="169" fontId="5" fillId="0" borderId="54" xfId="81" applyNumberFormat="1" applyFont="1" applyFill="1" applyBorder="1" applyAlignment="1">
      <alignment horizontal="right" vertical="center"/>
    </xf>
    <xf numFmtId="169" fontId="5" fillId="0" borderId="55" xfId="81" applyNumberFormat="1" applyFont="1" applyFill="1" applyBorder="1" applyAlignment="1">
      <alignment horizontal="right" vertical="center"/>
    </xf>
    <xf numFmtId="171" fontId="5" fillId="0" borderId="0" xfId="73" applyNumberFormat="1"/>
    <xf numFmtId="10" fontId="5" fillId="0" borderId="0" xfId="86" applyNumberFormat="1" applyFont="1"/>
    <xf numFmtId="169" fontId="44" fillId="0" borderId="54" xfId="81" applyNumberFormat="1" applyFont="1" applyBorder="1" applyAlignment="1">
      <alignment horizontal="right" vertical="center"/>
    </xf>
    <xf numFmtId="165" fontId="8" fillId="0" borderId="0" xfId="86" applyNumberFormat="1" applyFont="1" applyFill="1" applyAlignment="1">
      <alignment horizontal="right" vertical="center"/>
    </xf>
    <xf numFmtId="169" fontId="0" fillId="0" borderId="73" xfId="81" applyNumberFormat="1" applyFont="1" applyFill="1" applyBorder="1" applyAlignment="1">
      <alignment horizontal="right" vertical="center" indent="1"/>
    </xf>
    <xf numFmtId="170" fontId="0" fillId="0" borderId="73" xfId="81" applyNumberFormat="1" applyFont="1" applyFill="1" applyBorder="1" applyAlignment="1">
      <alignment horizontal="right" vertical="center" indent="1"/>
    </xf>
    <xf numFmtId="169" fontId="0" fillId="0" borderId="70" xfId="81" applyNumberFormat="1" applyFont="1" applyBorder="1" applyAlignment="1">
      <alignment horizontal="right" vertical="center" indent="1"/>
    </xf>
    <xf numFmtId="169" fontId="0" fillId="0" borderId="71" xfId="81" applyNumberFormat="1" applyFont="1" applyBorder="1" applyAlignment="1">
      <alignment horizontal="right" vertical="center" indent="1"/>
    </xf>
    <xf numFmtId="0" fontId="44" fillId="0" borderId="0" xfId="73" applyFont="1" applyFill="1" applyBorder="1" applyAlignment="1">
      <alignment vertical="center" wrapText="1"/>
    </xf>
    <xf numFmtId="0" fontId="5" fillId="0" borderId="0" xfId="73" applyFill="1" applyBorder="1"/>
    <xf numFmtId="171" fontId="53" fillId="0" borderId="0" xfId="81" applyNumberFormat="1" applyFont="1" applyFill="1" applyBorder="1" applyAlignment="1">
      <alignment vertical="center"/>
    </xf>
    <xf numFmtId="14" fontId="8" fillId="0" borderId="0" xfId="73" applyNumberFormat="1" applyFont="1" applyBorder="1" applyAlignment="1">
      <alignment horizontal="center" vertical="center"/>
    </xf>
    <xf numFmtId="14" fontId="8" fillId="0" borderId="75" xfId="73" applyNumberFormat="1" applyFont="1" applyBorder="1" applyAlignment="1">
      <alignment horizontal="center" vertical="center"/>
    </xf>
    <xf numFmtId="169" fontId="44" fillId="0" borderId="85" xfId="81" applyNumberFormat="1" applyFont="1" applyBorder="1" applyAlignment="1">
      <alignment vertical="center"/>
    </xf>
    <xf numFmtId="169" fontId="44" fillId="0" borderId="86" xfId="81" applyNumberFormat="1" applyFont="1" applyBorder="1" applyAlignment="1">
      <alignment vertical="center"/>
    </xf>
    <xf numFmtId="169" fontId="44" fillId="0" borderId="87" xfId="81" applyNumberFormat="1" applyFont="1" applyBorder="1" applyAlignment="1">
      <alignment vertical="center"/>
    </xf>
    <xf numFmtId="169" fontId="0" fillId="0" borderId="88" xfId="81" applyNumberFormat="1" applyFont="1" applyBorder="1" applyAlignment="1">
      <alignment vertical="center"/>
    </xf>
    <xf numFmtId="169" fontId="0" fillId="0" borderId="89" xfId="81" applyNumberFormat="1" applyFont="1" applyBorder="1" applyAlignment="1">
      <alignment vertical="center"/>
    </xf>
    <xf numFmtId="169" fontId="0" fillId="0" borderId="90" xfId="81" applyNumberFormat="1" applyFont="1" applyBorder="1" applyAlignment="1">
      <alignment vertical="center"/>
    </xf>
    <xf numFmtId="169" fontId="0" fillId="0" borderId="86" xfId="81" applyNumberFormat="1" applyFont="1" applyBorder="1" applyAlignment="1">
      <alignment vertical="center"/>
    </xf>
    <xf numFmtId="169" fontId="0" fillId="0" borderId="87" xfId="81" applyNumberFormat="1" applyFont="1" applyBorder="1" applyAlignment="1">
      <alignment vertical="center"/>
    </xf>
    <xf numFmtId="14" fontId="8" fillId="0" borderId="84" xfId="73" applyNumberFormat="1" applyFont="1" applyBorder="1" applyAlignment="1">
      <alignment horizontal="center" vertical="center"/>
    </xf>
    <xf numFmtId="169" fontId="44" fillId="0" borderId="97" xfId="81" applyNumberFormat="1" applyFont="1" applyBorder="1" applyAlignment="1">
      <alignment vertical="center"/>
    </xf>
    <xf numFmtId="169" fontId="44" fillId="0" borderId="98" xfId="81" applyNumberFormat="1" applyFont="1" applyBorder="1" applyAlignment="1">
      <alignment vertical="center"/>
    </xf>
    <xf numFmtId="169" fontId="44" fillId="0" borderId="99" xfId="81" applyNumberFormat="1" applyFont="1" applyBorder="1" applyAlignment="1">
      <alignment vertical="center"/>
    </xf>
    <xf numFmtId="169" fontId="0" fillId="0" borderId="100" xfId="81" applyNumberFormat="1" applyFont="1" applyBorder="1" applyAlignment="1">
      <alignment vertical="center"/>
    </xf>
    <xf numFmtId="169" fontId="0" fillId="0" borderId="101" xfId="81" applyNumberFormat="1" applyFont="1" applyBorder="1" applyAlignment="1">
      <alignment vertical="center"/>
    </xf>
    <xf numFmtId="169" fontId="0" fillId="0" borderId="102" xfId="81" applyNumberFormat="1" applyFont="1" applyBorder="1" applyAlignment="1">
      <alignment vertical="center"/>
    </xf>
    <xf numFmtId="169" fontId="0" fillId="0" borderId="98" xfId="81" applyNumberFormat="1" applyFont="1" applyBorder="1" applyAlignment="1">
      <alignment vertical="center"/>
    </xf>
    <xf numFmtId="169" fontId="0" fillId="0" borderId="99" xfId="81" applyNumberFormat="1" applyFont="1" applyBorder="1" applyAlignment="1">
      <alignment vertical="center"/>
    </xf>
    <xf numFmtId="171" fontId="44" fillId="0" borderId="91" xfId="81" applyNumberFormat="1" applyFont="1" applyBorder="1" applyAlignment="1">
      <alignment vertical="center"/>
    </xf>
    <xf numFmtId="14" fontId="8" fillId="0" borderId="106" xfId="73" applyNumberFormat="1" applyFont="1" applyBorder="1" applyAlignment="1">
      <alignment horizontal="center" vertical="center"/>
    </xf>
    <xf numFmtId="171" fontId="44" fillId="0" borderId="107" xfId="81" applyNumberFormat="1" applyFont="1" applyBorder="1" applyAlignment="1">
      <alignment vertical="center"/>
    </xf>
    <xf numFmtId="171" fontId="5" fillId="0" borderId="108" xfId="81" applyNumberFormat="1" applyFont="1" applyBorder="1" applyAlignment="1">
      <alignment vertical="center"/>
    </xf>
    <xf numFmtId="168" fontId="44" fillId="0" borderId="0" xfId="31" applyNumberFormat="1" applyFont="1" applyFill="1" applyBorder="1" applyAlignment="1" applyProtection="1">
      <alignment vertical="center" wrapText="1"/>
    </xf>
    <xf numFmtId="43" fontId="8" fillId="0" borderId="0" xfId="87" applyFont="1" applyAlignment="1">
      <alignment vertical="center"/>
    </xf>
    <xf numFmtId="165" fontId="7" fillId="0" borderId="0" xfId="86" applyNumberFormat="1" applyFont="1" applyAlignment="1">
      <alignment horizontal="left"/>
    </xf>
    <xf numFmtId="165" fontId="7" fillId="0" borderId="0" xfId="86" applyNumberFormat="1" applyFont="1" applyFill="1" applyAlignment="1">
      <alignment horizontal="right" vertical="center"/>
    </xf>
    <xf numFmtId="171" fontId="44" fillId="0" borderId="80" xfId="81" applyNumberFormat="1" applyFont="1" applyBorder="1" applyAlignment="1">
      <alignment vertical="center"/>
    </xf>
    <xf numFmtId="14" fontId="8" fillId="0" borderId="111" xfId="73" applyNumberFormat="1" applyFont="1" applyBorder="1" applyAlignment="1">
      <alignment horizontal="center" vertical="center"/>
    </xf>
    <xf numFmtId="171" fontId="44" fillId="0" borderId="97" xfId="81" applyNumberFormat="1" applyFont="1" applyBorder="1" applyAlignment="1">
      <alignment vertical="center"/>
    </xf>
    <xf numFmtId="171" fontId="5" fillId="0" borderId="98" xfId="81" applyNumberFormat="1" applyFont="1" applyBorder="1" applyAlignment="1">
      <alignment vertical="center"/>
    </xf>
    <xf numFmtId="171" fontId="5" fillId="0" borderId="84" xfId="81" applyNumberFormat="1" applyFont="1" applyBorder="1" applyAlignment="1">
      <alignment vertical="center"/>
    </xf>
    <xf numFmtId="0" fontId="7" fillId="0" borderId="52" xfId="73" applyFont="1" applyBorder="1" applyAlignment="1">
      <alignment horizontal="center" vertical="center" wrapText="1"/>
    </xf>
    <xf numFmtId="171" fontId="5" fillId="0" borderId="112" xfId="81" applyNumberFormat="1" applyFont="1" applyBorder="1" applyAlignment="1">
      <alignment vertical="center"/>
    </xf>
    <xf numFmtId="171" fontId="44" fillId="0" borderId="60" xfId="81" applyNumberFormat="1" applyFont="1" applyFill="1" applyBorder="1" applyAlignment="1">
      <alignment vertical="center"/>
    </xf>
    <xf numFmtId="171" fontId="44" fillId="0" borderId="63" xfId="81" applyNumberFormat="1" applyFont="1" applyBorder="1" applyAlignment="1">
      <alignment vertical="center"/>
    </xf>
    <xf numFmtId="171" fontId="0" fillId="0" borderId="64" xfId="81" applyNumberFormat="1" applyFont="1" applyBorder="1" applyAlignment="1">
      <alignment vertical="center"/>
    </xf>
    <xf numFmtId="171" fontId="0" fillId="0" borderId="54" xfId="81" applyNumberFormat="1" applyFont="1" applyBorder="1" applyAlignment="1">
      <alignment vertical="center"/>
    </xf>
    <xf numFmtId="171" fontId="0" fillId="0" borderId="55" xfId="81" applyNumberFormat="1" applyFont="1" applyBorder="1" applyAlignment="1">
      <alignment vertical="center"/>
    </xf>
    <xf numFmtId="171" fontId="0" fillId="0" borderId="82" xfId="81" applyNumberFormat="1" applyFont="1" applyBorder="1" applyAlignment="1">
      <alignment vertical="center"/>
    </xf>
    <xf numFmtId="171" fontId="0" fillId="0" borderId="68" xfId="81" applyNumberFormat="1" applyFont="1" applyBorder="1" applyAlignment="1">
      <alignment vertical="center"/>
    </xf>
    <xf numFmtId="171" fontId="0" fillId="0" borderId="69" xfId="81" applyNumberFormat="1" applyFont="1" applyBorder="1" applyAlignment="1">
      <alignment vertical="center"/>
    </xf>
    <xf numFmtId="43" fontId="5" fillId="0" borderId="0" xfId="73" applyNumberFormat="1"/>
    <xf numFmtId="172" fontId="5" fillId="0" borderId="0" xfId="73" applyNumberFormat="1"/>
    <xf numFmtId="171" fontId="0" fillId="0" borderId="65" xfId="81" applyNumberFormat="1" applyFont="1" applyBorder="1" applyAlignment="1">
      <alignment vertical="center"/>
    </xf>
    <xf numFmtId="171" fontId="0" fillId="0" borderId="53" xfId="81" applyNumberFormat="1" applyFont="1" applyBorder="1" applyAlignment="1">
      <alignment vertical="center"/>
    </xf>
    <xf numFmtId="171" fontId="0" fillId="0" borderId="83" xfId="81" applyNumberFormat="1" applyFont="1" applyBorder="1" applyAlignment="1">
      <alignment vertical="center"/>
    </xf>
    <xf numFmtId="171" fontId="0" fillId="0" borderId="81" xfId="81" applyNumberFormat="1" applyFont="1" applyBorder="1" applyAlignment="1">
      <alignment vertical="center"/>
    </xf>
    <xf numFmtId="171" fontId="44" fillId="0" borderId="53" xfId="81" applyNumberFormat="1" applyFont="1" applyBorder="1" applyAlignment="1">
      <alignment vertical="center"/>
    </xf>
    <xf numFmtId="171" fontId="44" fillId="0" borderId="55" xfId="81" applyNumberFormat="1" applyFont="1" applyBorder="1" applyAlignment="1">
      <alignment vertical="center"/>
    </xf>
    <xf numFmtId="171" fontId="44" fillId="0" borderId="81" xfId="81" applyNumberFormat="1" applyFont="1" applyBorder="1" applyAlignment="1">
      <alignment vertical="center"/>
    </xf>
    <xf numFmtId="171" fontId="44" fillId="0" borderId="69" xfId="81" applyNumberFormat="1" applyFont="1" applyBorder="1" applyAlignment="1">
      <alignment vertical="center"/>
    </xf>
    <xf numFmtId="171" fontId="44" fillId="0" borderId="60" xfId="81" applyNumberFormat="1" applyFont="1" applyBorder="1" applyAlignment="1">
      <alignment vertical="center"/>
    </xf>
    <xf numFmtId="171" fontId="44" fillId="0" borderId="56" xfId="81" applyNumberFormat="1" applyFont="1" applyBorder="1" applyAlignment="1">
      <alignment vertical="center"/>
    </xf>
    <xf numFmtId="171" fontId="44" fillId="0" borderId="58" xfId="81" applyNumberFormat="1" applyFont="1" applyBorder="1" applyAlignment="1">
      <alignment vertical="center"/>
    </xf>
    <xf numFmtId="14" fontId="8" fillId="0" borderId="114" xfId="73" applyNumberFormat="1" applyFont="1" applyBorder="1" applyAlignment="1">
      <alignment horizontal="center" vertical="center"/>
    </xf>
    <xf numFmtId="169" fontId="44" fillId="0" borderId="115" xfId="81" applyNumberFormat="1" applyFont="1" applyBorder="1" applyAlignment="1">
      <alignment horizontal="right" vertical="center"/>
    </xf>
    <xf numFmtId="169" fontId="5" fillId="0" borderId="115" xfId="81" applyNumberFormat="1" applyFont="1" applyFill="1" applyBorder="1" applyAlignment="1">
      <alignment horizontal="right" vertical="center"/>
    </xf>
    <xf numFmtId="169" fontId="5" fillId="0" borderId="116" xfId="81" applyNumberFormat="1" applyFont="1" applyFill="1" applyBorder="1" applyAlignment="1">
      <alignment horizontal="right" vertical="center"/>
    </xf>
    <xf numFmtId="171" fontId="0" fillId="0" borderId="115" xfId="81" applyNumberFormat="1" applyFont="1" applyBorder="1" applyAlignment="1">
      <alignment vertical="center"/>
    </xf>
    <xf numFmtId="171" fontId="0" fillId="0" borderId="116" xfId="81" applyNumberFormat="1" applyFont="1" applyBorder="1" applyAlignment="1">
      <alignment vertical="center"/>
    </xf>
    <xf numFmtId="168" fontId="7" fillId="0" borderId="119" xfId="57" applyNumberFormat="1" applyFont="1" applyBorder="1" applyAlignment="1">
      <alignment horizontal="right" vertical="center"/>
    </xf>
    <xf numFmtId="168" fontId="7" fillId="0" borderId="116" xfId="57" applyNumberFormat="1" applyFont="1" applyBorder="1" applyAlignment="1">
      <alignment horizontal="right" vertical="center"/>
    </xf>
    <xf numFmtId="168" fontId="16" fillId="0" borderId="122" xfId="57" applyNumberFormat="1" applyFont="1" applyBorder="1" applyAlignment="1">
      <alignment horizontal="right" vertical="center"/>
    </xf>
    <xf numFmtId="0" fontId="58" fillId="0" borderId="0" xfId="31" applyFont="1" applyBorder="1" applyAlignment="1" applyProtection="1">
      <alignment vertical="center" wrapText="1"/>
    </xf>
    <xf numFmtId="168" fontId="7" fillId="0" borderId="0" xfId="57" applyNumberFormat="1" applyFont="1" applyAlignment="1">
      <alignment vertical="center"/>
    </xf>
    <xf numFmtId="10" fontId="39" fillId="0" borderId="0" xfId="86" applyNumberFormat="1" applyFont="1" applyBorder="1" applyAlignment="1">
      <alignment vertical="center"/>
    </xf>
    <xf numFmtId="169" fontId="44" fillId="0" borderId="115" xfId="81" applyNumberFormat="1" applyFont="1" applyBorder="1" applyAlignment="1">
      <alignment vertical="center"/>
    </xf>
    <xf numFmtId="169" fontId="0" fillId="0" borderId="115" xfId="81" applyNumberFormat="1" applyFont="1" applyBorder="1" applyAlignment="1">
      <alignment vertical="center"/>
    </xf>
    <xf numFmtId="169" fontId="0" fillId="0" borderId="116" xfId="81" applyNumberFormat="1" applyFont="1" applyBorder="1" applyAlignment="1">
      <alignment vertical="center"/>
    </xf>
    <xf numFmtId="170" fontId="0" fillId="0" borderId="54" xfId="81" applyNumberFormat="1" applyFont="1" applyBorder="1" applyAlignment="1">
      <alignment horizontal="right" vertical="center" indent="1"/>
    </xf>
    <xf numFmtId="170" fontId="0" fillId="0" borderId="115" xfId="81" applyNumberFormat="1" applyFont="1" applyBorder="1" applyAlignment="1">
      <alignment horizontal="right" vertical="center" indent="1"/>
    </xf>
    <xf numFmtId="170" fontId="0" fillId="0" borderId="70" xfId="81" applyNumberFormat="1" applyFont="1" applyBorder="1" applyAlignment="1">
      <alignment horizontal="right" vertical="center" indent="1"/>
    </xf>
    <xf numFmtId="14" fontId="8" fillId="0" borderId="123" xfId="73" applyNumberFormat="1" applyFont="1" applyBorder="1" applyAlignment="1">
      <alignment horizontal="center" vertical="center"/>
    </xf>
    <xf numFmtId="169" fontId="44" fillId="0" borderId="124" xfId="81" applyNumberFormat="1" applyFont="1" applyBorder="1" applyAlignment="1">
      <alignment vertical="center"/>
    </xf>
    <xf numFmtId="169" fontId="5" fillId="0" borderId="124" xfId="81" applyNumberFormat="1" applyFont="1" applyBorder="1" applyAlignment="1">
      <alignment horizontal="right" vertical="center"/>
    </xf>
    <xf numFmtId="169" fontId="5" fillId="0" borderId="125" xfId="81" applyNumberFormat="1" applyFont="1" applyBorder="1" applyAlignment="1">
      <alignment horizontal="right" vertical="center"/>
    </xf>
    <xf numFmtId="169" fontId="5" fillId="0" borderId="115" xfId="81" applyNumberFormat="1" applyFont="1" applyBorder="1" applyAlignment="1">
      <alignment horizontal="right" vertical="center"/>
    </xf>
    <xf numFmtId="169" fontId="5" fillId="0" borderId="116" xfId="81" applyNumberFormat="1" applyFont="1" applyBorder="1" applyAlignment="1">
      <alignment horizontal="right" vertical="center"/>
    </xf>
    <xf numFmtId="14" fontId="8" fillId="0" borderId="105" xfId="73" applyNumberFormat="1" applyFont="1" applyBorder="1" applyAlignment="1">
      <alignment horizontal="center" vertical="center"/>
    </xf>
    <xf numFmtId="14" fontId="8" fillId="0" borderId="72" xfId="73" applyNumberFormat="1" applyFont="1" applyFill="1" applyBorder="1" applyAlignment="1">
      <alignment horizontal="center" vertical="center"/>
    </xf>
    <xf numFmtId="14" fontId="8" fillId="0" borderId="61" xfId="73" applyNumberFormat="1" applyFont="1" applyFill="1" applyBorder="1" applyAlignment="1">
      <alignment horizontal="center" vertical="center"/>
    </xf>
    <xf numFmtId="168" fontId="7" fillId="0" borderId="25" xfId="57" applyNumberFormat="1" applyFont="1" applyFill="1" applyBorder="1" applyAlignment="1">
      <alignment vertical="center"/>
    </xf>
    <xf numFmtId="168" fontId="44" fillId="0" borderId="37" xfId="57" applyNumberFormat="1" applyFont="1" applyFill="1" applyBorder="1" applyAlignment="1">
      <alignment vertical="center"/>
    </xf>
    <xf numFmtId="168" fontId="44" fillId="0" borderId="15" xfId="57" applyNumberFormat="1" applyFont="1" applyFill="1" applyBorder="1" applyAlignment="1">
      <alignment vertical="center"/>
    </xf>
    <xf numFmtId="168" fontId="44" fillId="0" borderId="26" xfId="57" applyNumberFormat="1" applyFont="1" applyFill="1" applyBorder="1" applyAlignment="1">
      <alignment vertical="center"/>
    </xf>
    <xf numFmtId="10" fontId="8" fillId="0" borderId="0" xfId="86" applyNumberFormat="1" applyFont="1" applyFill="1" applyAlignment="1">
      <alignment horizontal="right" vertical="center"/>
    </xf>
    <xf numFmtId="43" fontId="7" fillId="0" borderId="0" xfId="87" applyFont="1" applyAlignment="1">
      <alignment vertical="center"/>
    </xf>
    <xf numFmtId="10" fontId="7" fillId="0" borderId="0" xfId="86" applyNumberFormat="1" applyFont="1" applyFill="1" applyAlignment="1">
      <alignment horizontal="right" vertical="center"/>
    </xf>
    <xf numFmtId="165" fontId="57" fillId="0" borderId="0" xfId="74" applyNumberFormat="1" applyFont="1" applyBorder="1" applyAlignment="1">
      <alignment vertical="center"/>
    </xf>
    <xf numFmtId="165" fontId="17" fillId="0" borderId="0" xfId="74" applyNumberFormat="1" applyFont="1" applyBorder="1" applyAlignment="1">
      <alignment vertical="center"/>
    </xf>
    <xf numFmtId="0" fontId="7" fillId="0" borderId="12" xfId="57" applyFont="1" applyFill="1" applyBorder="1" applyAlignment="1">
      <alignment horizontal="left" vertical="center" wrapText="1"/>
    </xf>
    <xf numFmtId="165" fontId="7" fillId="0" borderId="46" xfId="63" applyNumberFormat="1" applyFont="1" applyFill="1" applyBorder="1" applyAlignment="1">
      <alignment horizontal="right"/>
    </xf>
    <xf numFmtId="0" fontId="7" fillId="0" borderId="0" xfId="57" applyFont="1" applyFill="1" applyAlignment="1">
      <alignment vertical="center"/>
    </xf>
    <xf numFmtId="0" fontId="7" fillId="0" borderId="13" xfId="57" applyFont="1" applyFill="1" applyBorder="1" applyAlignment="1">
      <alignment horizontal="left" vertical="center" wrapText="1"/>
    </xf>
    <xf numFmtId="165" fontId="7" fillId="0" borderId="15" xfId="63" applyNumberFormat="1" applyFont="1" applyFill="1" applyBorder="1" applyAlignment="1">
      <alignment horizontal="right"/>
    </xf>
    <xf numFmtId="0" fontId="16" fillId="0" borderId="19" xfId="57" applyFont="1" applyFill="1" applyBorder="1" applyAlignment="1">
      <alignment horizontal="left" vertical="center" wrapText="1"/>
    </xf>
    <xf numFmtId="165" fontId="16" fillId="0" borderId="22" xfId="63" applyNumberFormat="1" applyFont="1" applyFill="1" applyBorder="1" applyAlignment="1">
      <alignment horizontal="right"/>
    </xf>
    <xf numFmtId="0" fontId="7" fillId="0" borderId="0" xfId="57" applyFont="1" applyFill="1" applyBorder="1" applyAlignment="1">
      <alignment vertical="center"/>
    </xf>
    <xf numFmtId="0" fontId="8" fillId="0" borderId="16" xfId="57" applyFont="1" applyFill="1" applyBorder="1" applyAlignment="1">
      <alignment horizontal="center" vertical="center" wrapText="1"/>
    </xf>
    <xf numFmtId="172" fontId="7" fillId="0" borderId="0" xfId="57" applyNumberFormat="1" applyFont="1" applyAlignment="1">
      <alignment vertical="center"/>
    </xf>
    <xf numFmtId="173" fontId="5" fillId="0" borderId="0" xfId="73" applyNumberFormat="1"/>
    <xf numFmtId="14" fontId="18" fillId="0" borderId="0" xfId="73" applyNumberFormat="1" applyFont="1" applyBorder="1" applyAlignment="1">
      <alignment horizontal="left"/>
    </xf>
    <xf numFmtId="169" fontId="5" fillId="0" borderId="0" xfId="73" applyNumberFormat="1"/>
    <xf numFmtId="165" fontId="5" fillId="0" borderId="0" xfId="86" applyNumberFormat="1" applyFont="1"/>
    <xf numFmtId="9" fontId="53" fillId="0" borderId="0" xfId="86" applyFont="1" applyFill="1" applyBorder="1" applyAlignment="1">
      <alignment vertical="center"/>
    </xf>
    <xf numFmtId="165" fontId="53" fillId="0" borderId="0" xfId="86" applyNumberFormat="1" applyFont="1" applyFill="1" applyBorder="1" applyAlignment="1">
      <alignment vertical="center"/>
    </xf>
    <xf numFmtId="14" fontId="8" fillId="0" borderId="0" xfId="57" applyNumberFormat="1" applyFont="1" applyBorder="1" applyAlignment="1">
      <alignment horizontal="center" vertical="center" wrapText="1"/>
    </xf>
    <xf numFmtId="165" fontId="7" fillId="0" borderId="0" xfId="86" applyNumberFormat="1" applyFont="1" applyFill="1" applyBorder="1" applyAlignment="1">
      <alignment horizontal="right" vertical="center"/>
    </xf>
    <xf numFmtId="165" fontId="8" fillId="0" borderId="0" xfId="86" applyNumberFormat="1" applyFont="1" applyFill="1" applyBorder="1" applyAlignment="1">
      <alignment horizontal="right" vertical="center"/>
    </xf>
    <xf numFmtId="169" fontId="44" fillId="0" borderId="91" xfId="81" applyNumberFormat="1" applyFont="1" applyFill="1" applyBorder="1" applyAlignment="1">
      <alignment vertical="center"/>
    </xf>
    <xf numFmtId="169" fontId="44" fillId="0" borderId="92" xfId="81" applyNumberFormat="1" applyFont="1" applyFill="1" applyBorder="1" applyAlignment="1">
      <alignment vertical="center"/>
    </xf>
    <xf numFmtId="169" fontId="44" fillId="0" borderId="93" xfId="81" applyNumberFormat="1" applyFont="1" applyFill="1" applyBorder="1" applyAlignment="1">
      <alignment vertical="center"/>
    </xf>
    <xf numFmtId="0" fontId="5" fillId="0" borderId="0" xfId="73" applyFill="1"/>
    <xf numFmtId="43" fontId="53" fillId="0" borderId="0" xfId="87" applyFont="1" applyFill="1" applyBorder="1" applyAlignment="1">
      <alignment vertical="center"/>
    </xf>
    <xf numFmtId="168" fontId="8" fillId="0" borderId="14" xfId="57" applyNumberFormat="1" applyFont="1" applyFill="1" applyBorder="1" applyAlignment="1">
      <alignment vertical="center"/>
    </xf>
    <xf numFmtId="168" fontId="8" fillId="0" borderId="15" xfId="57" applyNumberFormat="1" applyFont="1" applyFill="1" applyBorder="1" applyAlignment="1">
      <alignment vertical="center"/>
    </xf>
    <xf numFmtId="168" fontId="8" fillId="0" borderId="25" xfId="57" applyNumberFormat="1" applyFont="1" applyFill="1" applyBorder="1" applyAlignment="1">
      <alignment vertical="center"/>
    </xf>
    <xf numFmtId="169" fontId="44" fillId="0" borderId="115" xfId="81" applyNumberFormat="1" applyFont="1" applyBorder="1" applyAlignment="1">
      <alignment horizontal="right" vertical="center" indent="1"/>
    </xf>
    <xf numFmtId="169" fontId="0" fillId="0" borderId="115" xfId="81" applyNumberFormat="1" applyFont="1" applyBorder="1" applyAlignment="1">
      <alignment horizontal="right" vertical="center" indent="1"/>
    </xf>
    <xf numFmtId="9" fontId="5" fillId="0" borderId="0" xfId="86" applyFont="1"/>
    <xf numFmtId="165" fontId="7" fillId="0" borderId="46" xfId="63" applyNumberFormat="1" applyFont="1" applyBorder="1" applyAlignment="1">
      <alignment horizontal="right"/>
    </xf>
    <xf numFmtId="165" fontId="7" fillId="0" borderId="14" xfId="63" applyNumberFormat="1" applyFont="1" applyBorder="1" applyAlignment="1">
      <alignment horizontal="right"/>
    </xf>
    <xf numFmtId="165" fontId="16" fillId="0" borderId="20" xfId="63" applyNumberFormat="1" applyFont="1" applyBorder="1" applyAlignment="1">
      <alignment horizontal="right"/>
    </xf>
    <xf numFmtId="169" fontId="0" fillId="0" borderId="127" xfId="81" applyNumberFormat="1" applyFont="1" applyBorder="1" applyAlignment="1">
      <alignment horizontal="right" vertical="center"/>
    </xf>
    <xf numFmtId="170" fontId="44" fillId="0" borderId="70" xfId="81" applyNumberFormat="1" applyFont="1" applyFill="1" applyBorder="1" applyAlignment="1">
      <alignment horizontal="right" vertical="center" indent="1"/>
    </xf>
    <xf numFmtId="170" fontId="0" fillId="0" borderId="70" xfId="81" applyNumberFormat="1" applyFont="1" applyFill="1" applyBorder="1" applyAlignment="1">
      <alignment horizontal="right" vertical="center" indent="1"/>
    </xf>
    <xf numFmtId="170" fontId="0" fillId="0" borderId="71" xfId="81" applyNumberFormat="1" applyFont="1" applyFill="1" applyBorder="1" applyAlignment="1">
      <alignment horizontal="right" vertical="center" indent="1"/>
    </xf>
    <xf numFmtId="170" fontId="0" fillId="0" borderId="127" xfId="81" applyNumberFormat="1" applyFont="1" applyFill="1" applyBorder="1" applyAlignment="1">
      <alignment horizontal="right" vertical="center" indent="1"/>
    </xf>
    <xf numFmtId="10" fontId="7" fillId="0" borderId="0" xfId="86" applyNumberFormat="1" applyFont="1" applyAlignment="1">
      <alignment vertical="center"/>
    </xf>
    <xf numFmtId="169" fontId="44" fillId="0" borderId="73" xfId="81" applyNumberFormat="1" applyFont="1" applyFill="1" applyBorder="1" applyAlignment="1">
      <alignment vertical="center"/>
    </xf>
    <xf numFmtId="169" fontId="0" fillId="0" borderId="74" xfId="81" applyNumberFormat="1" applyFont="1" applyFill="1" applyBorder="1" applyAlignment="1">
      <alignment horizontal="right" vertical="center" indent="1"/>
    </xf>
    <xf numFmtId="169" fontId="0" fillId="0" borderId="94" xfId="81" applyNumberFormat="1" applyFont="1" applyFill="1" applyBorder="1" applyAlignment="1">
      <alignment vertical="center"/>
    </xf>
    <xf numFmtId="169" fontId="0" fillId="0" borderId="95" xfId="81" applyNumberFormat="1" applyFont="1" applyFill="1" applyBorder="1" applyAlignment="1">
      <alignment vertical="center"/>
    </xf>
    <xf numFmtId="169" fontId="0" fillId="0" borderId="96" xfId="81" applyNumberFormat="1" applyFont="1" applyFill="1" applyBorder="1" applyAlignment="1">
      <alignment vertical="center"/>
    </xf>
    <xf numFmtId="169" fontId="0" fillId="0" borderId="92" xfId="81" applyNumberFormat="1" applyFont="1" applyFill="1" applyBorder="1" applyAlignment="1">
      <alignment vertical="center"/>
    </xf>
    <xf numFmtId="169" fontId="0" fillId="0" borderId="93" xfId="81" applyNumberFormat="1" applyFont="1" applyFill="1" applyBorder="1" applyAlignment="1">
      <alignment vertical="center"/>
    </xf>
    <xf numFmtId="169" fontId="44" fillId="0" borderId="73" xfId="81" applyNumberFormat="1" applyFont="1" applyFill="1" applyBorder="1" applyAlignment="1">
      <alignment horizontal="right" vertical="center" indent="1"/>
    </xf>
    <xf numFmtId="170" fontId="0" fillId="0" borderId="128" xfId="81" applyNumberFormat="1" applyFont="1" applyFill="1" applyBorder="1" applyAlignment="1">
      <alignment horizontal="right" vertical="center" indent="1"/>
    </xf>
    <xf numFmtId="169" fontId="44" fillId="0" borderId="57" xfId="81" applyNumberFormat="1" applyFont="1" applyFill="1" applyBorder="1" applyAlignment="1">
      <alignment vertical="center"/>
    </xf>
    <xf numFmtId="169" fontId="0" fillId="0" borderId="57" xfId="81" applyNumberFormat="1" applyFont="1" applyFill="1" applyBorder="1" applyAlignment="1">
      <alignment horizontal="right" vertical="center" indent="1"/>
    </xf>
    <xf numFmtId="169" fontId="0" fillId="0" borderId="58" xfId="81" applyNumberFormat="1" applyFont="1" applyFill="1" applyBorder="1" applyAlignment="1">
      <alignment horizontal="right" vertical="center" indent="1"/>
    </xf>
    <xf numFmtId="169" fontId="44" fillId="0" borderId="73" xfId="81" applyNumberFormat="1" applyFont="1" applyFill="1" applyBorder="1" applyAlignment="1">
      <alignment horizontal="right" vertical="center"/>
    </xf>
    <xf numFmtId="169" fontId="5" fillId="0" borderId="73" xfId="81" applyNumberFormat="1" applyFont="1" applyFill="1" applyBorder="1" applyAlignment="1">
      <alignment horizontal="right" vertical="center"/>
    </xf>
    <xf numFmtId="169" fontId="5" fillId="0" borderId="74" xfId="81" applyNumberFormat="1" applyFont="1" applyFill="1" applyBorder="1" applyAlignment="1">
      <alignment vertical="center"/>
    </xf>
    <xf numFmtId="169" fontId="0" fillId="0" borderId="57" xfId="81" applyNumberFormat="1" applyFont="1" applyFill="1" applyBorder="1" applyAlignment="1">
      <alignment vertical="center"/>
    </xf>
    <xf numFmtId="169" fontId="0" fillId="0" borderId="58" xfId="81" applyNumberFormat="1" applyFont="1" applyFill="1" applyBorder="1" applyAlignment="1">
      <alignment vertical="center"/>
    </xf>
    <xf numFmtId="171" fontId="0" fillId="0" borderId="66" xfId="81" applyNumberFormat="1" applyFont="1" applyFill="1" applyBorder="1" applyAlignment="1">
      <alignment vertical="center"/>
    </xf>
    <xf numFmtId="171" fontId="0" fillId="0" borderId="57" xfId="81" applyNumberFormat="1" applyFont="1" applyFill="1" applyBorder="1" applyAlignment="1">
      <alignment vertical="center"/>
    </xf>
    <xf numFmtId="171" fontId="0" fillId="0" borderId="67" xfId="81" applyNumberFormat="1" applyFont="1" applyFill="1" applyBorder="1" applyAlignment="1">
      <alignment vertical="center"/>
    </xf>
    <xf numFmtId="171" fontId="0" fillId="0" borderId="56" xfId="81" applyNumberFormat="1" applyFont="1" applyFill="1" applyBorder="1" applyAlignment="1">
      <alignment vertical="center"/>
    </xf>
    <xf numFmtId="171" fontId="0" fillId="0" borderId="58" xfId="81" applyNumberFormat="1" applyFont="1" applyFill="1" applyBorder="1" applyAlignment="1">
      <alignment vertical="center"/>
    </xf>
    <xf numFmtId="171" fontId="5" fillId="0" borderId="92" xfId="81" applyNumberFormat="1" applyFont="1" applyFill="1" applyBorder="1" applyAlignment="1">
      <alignment vertical="center"/>
    </xf>
    <xf numFmtId="171" fontId="5" fillId="0" borderId="113" xfId="81" applyNumberFormat="1" applyFont="1" applyFill="1" applyBorder="1" applyAlignment="1">
      <alignment vertical="center"/>
    </xf>
    <xf numFmtId="168" fontId="44" fillId="0" borderId="0" xfId="57" applyNumberFormat="1" applyFont="1" applyFill="1" applyAlignment="1">
      <alignment horizontal="right" vertical="center"/>
    </xf>
    <xf numFmtId="10" fontId="44" fillId="0" borderId="0" xfId="86" applyNumberFormat="1" applyFont="1" applyFill="1"/>
    <xf numFmtId="43" fontId="5" fillId="0" borderId="0" xfId="87" applyFont="1"/>
    <xf numFmtId="171" fontId="5" fillId="0" borderId="0" xfId="87" applyNumberFormat="1" applyFont="1"/>
    <xf numFmtId="43" fontId="60" fillId="0" borderId="0" xfId="87" applyFont="1" applyBorder="1" applyAlignment="1">
      <alignment vertical="center" wrapText="1"/>
    </xf>
    <xf numFmtId="10" fontId="61" fillId="0" borderId="0" xfId="86" applyNumberFormat="1" applyFont="1"/>
    <xf numFmtId="0" fontId="5" fillId="0" borderId="0" xfId="73" applyAlignment="1">
      <alignment horizontal="right"/>
    </xf>
    <xf numFmtId="168" fontId="7" fillId="0" borderId="15" xfId="57" applyNumberFormat="1" applyFont="1" applyBorder="1" applyAlignment="1">
      <alignment vertical="center"/>
    </xf>
    <xf numFmtId="0" fontId="7" fillId="0" borderId="0" xfId="57" applyFont="1" applyAlignment="1">
      <alignment vertical="center"/>
    </xf>
    <xf numFmtId="0" fontId="8" fillId="0" borderId="16" xfId="57" applyFont="1" applyBorder="1" applyAlignment="1">
      <alignment horizontal="center" vertical="center" wrapText="1"/>
    </xf>
    <xf numFmtId="14" fontId="8" fillId="0" borderId="17" xfId="57" applyNumberFormat="1" applyFont="1" applyBorder="1" applyAlignment="1">
      <alignment horizontal="center" vertical="center" wrapText="1"/>
    </xf>
    <xf numFmtId="14" fontId="8" fillId="0" borderId="18" xfId="57" applyNumberFormat="1" applyFont="1" applyBorder="1" applyAlignment="1">
      <alignment horizontal="center" vertical="center" wrapText="1"/>
    </xf>
    <xf numFmtId="0" fontId="7" fillId="0" borderId="12" xfId="57" applyFont="1" applyBorder="1" applyAlignment="1">
      <alignment horizontal="left" vertical="center" wrapText="1"/>
    </xf>
    <xf numFmtId="0" fontId="7" fillId="0" borderId="13" xfId="57" applyFont="1" applyBorder="1" applyAlignment="1">
      <alignment horizontal="left" vertical="center" wrapText="1"/>
    </xf>
    <xf numFmtId="0" fontId="8" fillId="0" borderId="20" xfId="57" applyFont="1" applyBorder="1" applyAlignment="1">
      <alignment horizontal="center" vertical="center" wrapText="1"/>
    </xf>
    <xf numFmtId="14" fontId="8" fillId="0" borderId="20" xfId="57" applyNumberFormat="1" applyFont="1" applyBorder="1" applyAlignment="1">
      <alignment horizontal="center" vertical="center" wrapText="1"/>
    </xf>
    <xf numFmtId="0" fontId="7" fillId="0" borderId="41" xfId="57" applyFont="1" applyFill="1" applyBorder="1" applyAlignment="1">
      <alignment horizontal="left" vertical="center" wrapText="1"/>
    </xf>
    <xf numFmtId="3" fontId="7" fillId="0" borderId="42" xfId="57" applyNumberFormat="1" applyFont="1" applyFill="1" applyBorder="1" applyAlignment="1">
      <alignment horizontal="right" vertical="center"/>
    </xf>
    <xf numFmtId="165" fontId="7" fillId="0" borderId="42" xfId="57" applyNumberFormat="1" applyFont="1" applyFill="1" applyBorder="1" applyAlignment="1">
      <alignment vertical="center"/>
    </xf>
    <xf numFmtId="168" fontId="7" fillId="0" borderId="43" xfId="57" applyNumberFormat="1" applyFont="1" applyFill="1" applyBorder="1" applyAlignment="1">
      <alignment horizontal="right" vertical="center"/>
    </xf>
    <xf numFmtId="0" fontId="19" fillId="0" borderId="31" xfId="57" applyFont="1" applyFill="1" applyBorder="1" applyAlignment="1">
      <alignment horizontal="left" vertical="center" wrapText="1"/>
    </xf>
    <xf numFmtId="3" fontId="19" fillId="0" borderId="32" xfId="57" applyNumberFormat="1" applyFont="1" applyFill="1" applyBorder="1" applyAlignment="1">
      <alignment horizontal="right" vertical="center"/>
    </xf>
    <xf numFmtId="165" fontId="19" fillId="0" borderId="32" xfId="57" applyNumberFormat="1" applyFont="1" applyFill="1" applyBorder="1" applyAlignment="1">
      <alignment vertical="center"/>
    </xf>
    <xf numFmtId="168" fontId="19" fillId="0" borderId="40" xfId="57" applyNumberFormat="1" applyFont="1" applyFill="1" applyBorder="1" applyAlignment="1">
      <alignment horizontal="right" vertical="center"/>
    </xf>
    <xf numFmtId="0" fontId="19" fillId="0" borderId="19" xfId="57" applyFont="1" applyBorder="1" applyAlignment="1">
      <alignment horizontal="left" vertical="center" wrapText="1"/>
    </xf>
    <xf numFmtId="168" fontId="19" fillId="0" borderId="20" xfId="57" applyNumberFormat="1" applyFont="1" applyBorder="1" applyAlignment="1">
      <alignment vertical="center"/>
    </xf>
    <xf numFmtId="168" fontId="19" fillId="0" borderId="22" xfId="57" applyNumberFormat="1" applyFont="1" applyBorder="1" applyAlignment="1">
      <alignment vertical="center"/>
    </xf>
    <xf numFmtId="168" fontId="7" fillId="0" borderId="15" xfId="57" applyNumberFormat="1" applyFont="1" applyFill="1" applyBorder="1" applyAlignment="1">
      <alignment vertical="center"/>
    </xf>
    <xf numFmtId="168" fontId="7" fillId="0" borderId="14" xfId="57" applyNumberFormat="1" applyFont="1" applyFill="1" applyBorder="1" applyAlignment="1">
      <alignment vertical="center"/>
    </xf>
    <xf numFmtId="3" fontId="16" fillId="0" borderId="20" xfId="57" applyNumberFormat="1" applyFont="1" applyFill="1" applyBorder="1" applyAlignment="1">
      <alignment vertical="center"/>
    </xf>
    <xf numFmtId="165" fontId="7" fillId="0" borderId="42" xfId="57" applyNumberFormat="1" applyFont="1" applyFill="1" applyBorder="1" applyAlignment="1">
      <alignment horizontal="right" vertical="center"/>
    </xf>
    <xf numFmtId="0" fontId="5" fillId="0" borderId="46" xfId="57" applyFont="1" applyFill="1" applyBorder="1" applyAlignment="1">
      <alignment vertical="center"/>
    </xf>
    <xf numFmtId="0" fontId="5" fillId="0" borderId="14" xfId="57" applyFont="1" applyFill="1" applyBorder="1" applyAlignment="1">
      <alignment vertical="center"/>
    </xf>
    <xf numFmtId="3" fontId="17" fillId="0" borderId="20" xfId="57" applyNumberFormat="1" applyFont="1" applyFill="1" applyBorder="1" applyAlignment="1">
      <alignment vertical="center"/>
    </xf>
    <xf numFmtId="14" fontId="8" fillId="0" borderId="17" xfId="57" applyNumberFormat="1" applyFont="1" applyFill="1" applyBorder="1" applyAlignment="1">
      <alignment horizontal="center" vertical="center" wrapText="1"/>
    </xf>
    <xf numFmtId="0" fontId="5" fillId="0" borderId="0" xfId="73"/>
    <xf numFmtId="171" fontId="5" fillId="0" borderId="0" xfId="73" applyNumberFormat="1"/>
    <xf numFmtId="14" fontId="8" fillId="0" borderId="0" xfId="73" applyNumberFormat="1" applyFont="1" applyBorder="1" applyAlignment="1">
      <alignment horizontal="center" vertical="center"/>
    </xf>
    <xf numFmtId="14" fontId="8" fillId="0" borderId="84" xfId="73" applyNumberFormat="1" applyFont="1" applyBorder="1" applyAlignment="1">
      <alignment horizontal="center" vertical="center"/>
    </xf>
    <xf numFmtId="14" fontId="8" fillId="0" borderId="111" xfId="73" applyNumberFormat="1" applyFont="1" applyBorder="1" applyAlignment="1">
      <alignment horizontal="center" vertical="center"/>
    </xf>
    <xf numFmtId="14" fontId="8" fillId="0" borderId="114" xfId="73" applyNumberFormat="1" applyFont="1" applyBorder="1" applyAlignment="1">
      <alignment horizontal="center" vertical="center"/>
    </xf>
    <xf numFmtId="168" fontId="5" fillId="0" borderId="42" xfId="57" applyNumberFormat="1" applyFont="1" applyFill="1" applyBorder="1" applyAlignment="1">
      <alignment horizontal="right" vertical="center"/>
    </xf>
    <xf numFmtId="168" fontId="57" fillId="0" borderId="32" xfId="57" applyNumberFormat="1" applyFont="1" applyFill="1" applyBorder="1" applyAlignment="1">
      <alignment horizontal="right" vertical="center"/>
    </xf>
    <xf numFmtId="0" fontId="7" fillId="0" borderId="117" xfId="57" applyFont="1" applyBorder="1" applyAlignment="1">
      <alignment horizontal="left" vertical="center" wrapText="1"/>
    </xf>
    <xf numFmtId="168" fontId="7" fillId="0" borderId="118" xfId="57" applyNumberFormat="1" applyFont="1" applyFill="1" applyBorder="1" applyAlignment="1">
      <alignment vertical="center"/>
    </xf>
    <xf numFmtId="165" fontId="7" fillId="0" borderId="118" xfId="57" applyNumberFormat="1" applyFont="1" applyBorder="1" applyAlignment="1">
      <alignment vertical="center"/>
    </xf>
    <xf numFmtId="168" fontId="7" fillId="0" borderId="119" xfId="57" applyNumberFormat="1" applyFont="1" applyBorder="1" applyAlignment="1">
      <alignment horizontal="right" vertical="center"/>
    </xf>
    <xf numFmtId="0" fontId="7" fillId="0" borderId="114" xfId="57" applyFont="1" applyBorder="1" applyAlignment="1">
      <alignment horizontal="left" vertical="center" wrapText="1"/>
    </xf>
    <xf numFmtId="166" fontId="7" fillId="0" borderId="115" xfId="57" applyNumberFormat="1" applyFont="1" applyFill="1" applyBorder="1" applyAlignment="1">
      <alignment vertical="center"/>
    </xf>
    <xf numFmtId="165" fontId="7" fillId="0" borderId="115" xfId="57" applyNumberFormat="1" applyFont="1" applyBorder="1" applyAlignment="1">
      <alignment vertical="center"/>
    </xf>
    <xf numFmtId="168" fontId="7" fillId="0" borderId="116" xfId="57" applyNumberFormat="1" applyFont="1" applyBorder="1" applyAlignment="1">
      <alignment horizontal="right" vertical="center"/>
    </xf>
    <xf numFmtId="0" fontId="16" fillId="0" borderId="120" xfId="57" applyFont="1" applyBorder="1" applyAlignment="1">
      <alignment horizontal="left" vertical="center" wrapText="1"/>
    </xf>
    <xf numFmtId="3" fontId="16" fillId="0" borderId="121" xfId="57" applyNumberFormat="1" applyFont="1" applyFill="1" applyBorder="1" applyAlignment="1">
      <alignment horizontal="right" vertical="center"/>
    </xf>
    <xf numFmtId="168" fontId="16" fillId="0" borderId="121" xfId="57" applyNumberFormat="1" applyFont="1" applyFill="1" applyBorder="1" applyAlignment="1">
      <alignment horizontal="right" vertical="center"/>
    </xf>
    <xf numFmtId="165" fontId="16" fillId="0" borderId="121" xfId="57" applyNumberFormat="1" applyFont="1" applyBorder="1" applyAlignment="1">
      <alignment vertical="center"/>
    </xf>
    <xf numFmtId="168" fontId="16" fillId="0" borderId="122" xfId="57" applyNumberFormat="1" applyFont="1" applyBorder="1" applyAlignment="1">
      <alignment horizontal="right" vertical="center"/>
    </xf>
    <xf numFmtId="14" fontId="8" fillId="0" borderId="105" xfId="73" applyNumberFormat="1" applyFont="1" applyBorder="1" applyAlignment="1">
      <alignment horizontal="center" vertical="center"/>
    </xf>
    <xf numFmtId="14" fontId="8" fillId="0" borderId="72" xfId="73" applyNumberFormat="1" applyFont="1" applyFill="1" applyBorder="1" applyAlignment="1">
      <alignment horizontal="center" vertical="center"/>
    </xf>
    <xf numFmtId="165" fontId="7" fillId="0" borderId="46" xfId="63" applyNumberFormat="1" applyFont="1" applyFill="1" applyBorder="1" applyAlignment="1">
      <alignment horizontal="right"/>
    </xf>
    <xf numFmtId="165" fontId="7" fillId="0" borderId="15" xfId="63" applyNumberFormat="1" applyFont="1" applyFill="1" applyBorder="1" applyAlignment="1">
      <alignment horizontal="right"/>
    </xf>
    <xf numFmtId="165" fontId="16" fillId="0" borderId="22" xfId="63" applyNumberFormat="1" applyFont="1" applyFill="1" applyBorder="1" applyAlignment="1">
      <alignment horizontal="right"/>
    </xf>
    <xf numFmtId="169" fontId="5" fillId="0" borderId="0" xfId="73" applyNumberFormat="1"/>
    <xf numFmtId="0" fontId="7" fillId="0" borderId="0" xfId="57" applyFont="1" applyAlignment="1">
      <alignment horizontal="center" vertical="center"/>
    </xf>
    <xf numFmtId="0" fontId="12" fillId="30" borderId="0" xfId="57" applyFont="1" applyFill="1" applyBorder="1" applyAlignment="1">
      <alignment horizontal="left" vertical="center"/>
    </xf>
    <xf numFmtId="0" fontId="8" fillId="0" borderId="38" xfId="57" applyFont="1" applyBorder="1" applyAlignment="1">
      <alignment horizontal="center" vertical="center" wrapText="1"/>
    </xf>
    <xf numFmtId="0" fontId="8" fillId="0" borderId="31" xfId="57" applyFont="1" applyBorder="1" applyAlignment="1">
      <alignment horizontal="center" vertical="center" wrapText="1"/>
    </xf>
    <xf numFmtId="14" fontId="8" fillId="0" borderId="37" xfId="57" applyNumberFormat="1" applyFont="1" applyBorder="1" applyAlignment="1">
      <alignment horizontal="center" vertical="center" wrapText="1"/>
    </xf>
    <xf numFmtId="14" fontId="8" fillId="0" borderId="21" xfId="57" applyNumberFormat="1" applyFont="1" applyBorder="1" applyAlignment="1">
      <alignment horizontal="center" vertical="center" wrapText="1"/>
    </xf>
    <xf numFmtId="14" fontId="8" fillId="0" borderId="129" xfId="57" applyNumberFormat="1" applyFont="1" applyBorder="1" applyAlignment="1">
      <alignment horizontal="center" vertical="center" wrapText="1"/>
    </xf>
    <xf numFmtId="14" fontId="8" fillId="0" borderId="32" xfId="57" applyNumberFormat="1" applyFont="1" applyBorder="1" applyAlignment="1">
      <alignment horizontal="center" vertical="center" wrapText="1"/>
    </xf>
    <xf numFmtId="0" fontId="18" fillId="0" borderId="36" xfId="57" applyFont="1" applyBorder="1" applyAlignment="1">
      <alignment horizontal="left" vertical="center" wrapText="1"/>
    </xf>
    <xf numFmtId="0" fontId="47" fillId="0" borderId="0" xfId="31" applyFont="1" applyBorder="1" applyAlignment="1" applyProtection="1">
      <alignment horizontal="left" vertical="center" wrapText="1"/>
    </xf>
    <xf numFmtId="14" fontId="8" fillId="0" borderId="109" xfId="57" applyNumberFormat="1" applyFont="1" applyBorder="1" applyAlignment="1">
      <alignment horizontal="center" vertical="center" wrapText="1"/>
    </xf>
    <xf numFmtId="14" fontId="8" fillId="0" borderId="110" xfId="57" applyNumberFormat="1" applyFont="1" applyBorder="1" applyAlignment="1">
      <alignment horizontal="center" vertical="center" wrapText="1"/>
    </xf>
    <xf numFmtId="0" fontId="59" fillId="25" borderId="0" xfId="57" applyFont="1" applyFill="1" applyAlignment="1">
      <alignment horizontal="left" vertical="center"/>
    </xf>
    <xf numFmtId="0" fontId="12" fillId="27" borderId="0" xfId="57" applyFont="1" applyFill="1" applyBorder="1" applyAlignment="1">
      <alignment horizontal="left" vertical="center"/>
    </xf>
    <xf numFmtId="0" fontId="18" fillId="0" borderId="0" xfId="57" applyFont="1" applyFill="1" applyBorder="1" applyAlignment="1">
      <alignment horizontal="center" vertical="center" wrapText="1"/>
    </xf>
    <xf numFmtId="0" fontId="12" fillId="38" borderId="0" xfId="57" applyFont="1" applyFill="1" applyBorder="1" applyAlignment="1">
      <alignment horizontal="left" vertical="center"/>
    </xf>
    <xf numFmtId="0" fontId="18" fillId="0" borderId="0" xfId="57" applyFont="1" applyBorder="1" applyAlignment="1">
      <alignment horizontal="center" vertical="center" wrapText="1"/>
    </xf>
    <xf numFmtId="0" fontId="41" fillId="0" borderId="0" xfId="57" applyFont="1" applyFill="1" applyAlignment="1">
      <alignment horizontal="center" vertical="center"/>
    </xf>
    <xf numFmtId="14" fontId="8" fillId="0" borderId="39" xfId="57" applyNumberFormat="1" applyFont="1" applyBorder="1" applyAlignment="1">
      <alignment horizontal="center" vertical="center" wrapText="1"/>
    </xf>
    <xf numFmtId="14" fontId="8" fillId="0" borderId="40" xfId="57" applyNumberFormat="1" applyFont="1" applyBorder="1" applyAlignment="1">
      <alignment horizontal="center" vertical="center" wrapText="1"/>
    </xf>
    <xf numFmtId="0" fontId="47" fillId="0" borderId="36" xfId="31" applyFont="1" applyBorder="1" applyAlignment="1" applyProtection="1">
      <alignment horizontal="left" vertical="center" wrapText="1"/>
    </xf>
    <xf numFmtId="0" fontId="55" fillId="28" borderId="0" xfId="57" applyFont="1" applyFill="1" applyAlignment="1">
      <alignment horizontal="left" vertical="center"/>
    </xf>
    <xf numFmtId="14" fontId="12" fillId="29" borderId="0" xfId="57" applyNumberFormat="1" applyFont="1" applyFill="1" applyBorder="1" applyAlignment="1">
      <alignment horizontal="left" vertical="center"/>
    </xf>
    <xf numFmtId="14" fontId="13" fillId="26" borderId="35" xfId="57" applyNumberFormat="1" applyFont="1" applyFill="1" applyBorder="1" applyAlignment="1">
      <alignment horizontal="left"/>
    </xf>
    <xf numFmtId="14" fontId="13" fillId="27" borderId="35" xfId="57" applyNumberFormat="1" applyFont="1" applyFill="1" applyBorder="1" applyAlignment="1">
      <alignment horizontal="left" vertical="center"/>
    </xf>
    <xf numFmtId="0" fontId="16" fillId="0" borderId="0" xfId="57" applyFont="1" applyBorder="1" applyAlignment="1">
      <alignment horizontal="center" vertical="center" wrapText="1"/>
    </xf>
    <xf numFmtId="0" fontId="40" fillId="0" borderId="0" xfId="57" applyFont="1" applyBorder="1" applyAlignment="1">
      <alignment horizontal="center" vertical="center" wrapText="1"/>
    </xf>
    <xf numFmtId="0" fontId="19" fillId="0" borderId="0" xfId="57" applyFont="1" applyBorder="1" applyAlignment="1">
      <alignment horizontal="center" vertical="center"/>
    </xf>
    <xf numFmtId="0" fontId="13" fillId="0" borderId="0" xfId="57" applyFont="1" applyFill="1" applyAlignment="1">
      <alignment horizontal="center" vertical="center"/>
    </xf>
    <xf numFmtId="0" fontId="56" fillId="24" borderId="0" xfId="57" applyFont="1" applyFill="1" applyAlignment="1">
      <alignment horizontal="left" vertical="center"/>
    </xf>
    <xf numFmtId="0" fontId="55" fillId="30" borderId="0" xfId="57" applyFont="1" applyFill="1" applyAlignment="1">
      <alignment horizontal="left" vertical="center"/>
    </xf>
    <xf numFmtId="0" fontId="52" fillId="36" borderId="0" xfId="73" applyFont="1" applyFill="1" applyBorder="1" applyAlignment="1">
      <alignment horizontal="left" vertical="center" wrapText="1"/>
    </xf>
    <xf numFmtId="0" fontId="44" fillId="0" borderId="78" xfId="73" applyFont="1" applyBorder="1" applyAlignment="1">
      <alignment horizontal="center" vertical="center" wrapText="1"/>
    </xf>
    <xf numFmtId="0" fontId="44" fillId="0" borderId="52" xfId="73" applyFont="1" applyBorder="1" applyAlignment="1">
      <alignment horizontal="center" vertical="center" wrapText="1"/>
    </xf>
    <xf numFmtId="0" fontId="44" fillId="0" borderId="79" xfId="73" applyFont="1" applyBorder="1" applyAlignment="1">
      <alignment horizontal="center" vertical="center" wrapText="1"/>
    </xf>
    <xf numFmtId="171" fontId="53" fillId="0" borderId="64" xfId="81" applyNumberFormat="1" applyFont="1" applyBorder="1" applyAlignment="1">
      <alignment horizontal="left" vertical="center"/>
    </xf>
    <xf numFmtId="171" fontId="53" fillId="0" borderId="54" xfId="81" applyNumberFormat="1" applyFont="1" applyBorder="1" applyAlignment="1">
      <alignment horizontal="left" vertical="center"/>
    </xf>
    <xf numFmtId="171" fontId="53" fillId="0" borderId="65" xfId="81" applyNumberFormat="1" applyFont="1" applyBorder="1" applyAlignment="1">
      <alignment horizontal="left" vertical="center"/>
    </xf>
    <xf numFmtId="171" fontId="53" fillId="0" borderId="64" xfId="81" applyNumberFormat="1" applyFont="1" applyBorder="1" applyAlignment="1">
      <alignment horizontal="right" vertical="center"/>
    </xf>
    <xf numFmtId="171" fontId="53" fillId="0" borderId="54" xfId="81" applyNumberFormat="1" applyFont="1" applyBorder="1" applyAlignment="1">
      <alignment horizontal="right" vertical="center"/>
    </xf>
    <xf numFmtId="171" fontId="53" fillId="0" borderId="55" xfId="81" applyNumberFormat="1" applyFont="1" applyBorder="1" applyAlignment="1">
      <alignment horizontal="right" vertical="center"/>
    </xf>
    <xf numFmtId="171" fontId="53" fillId="0" borderId="103" xfId="81" applyNumberFormat="1" applyFont="1" applyBorder="1" applyAlignment="1">
      <alignment horizontal="center" vertical="center"/>
    </xf>
    <xf numFmtId="171" fontId="53" fillId="0" borderId="104" xfId="81" applyNumberFormat="1" applyFont="1" applyBorder="1" applyAlignment="1">
      <alignment horizontal="center" vertical="center"/>
    </xf>
    <xf numFmtId="171" fontId="53" fillId="0" borderId="105" xfId="81" applyNumberFormat="1" applyFont="1" applyBorder="1" applyAlignment="1">
      <alignment horizontal="center" vertical="center"/>
    </xf>
    <xf numFmtId="14" fontId="18" fillId="0" borderId="75" xfId="73" applyNumberFormat="1" applyFont="1" applyBorder="1" applyAlignment="1">
      <alignment horizontal="left" vertical="center" wrapText="1"/>
    </xf>
    <xf numFmtId="0" fontId="55" fillId="37" borderId="0" xfId="57" applyFont="1" applyFill="1" applyAlignment="1">
      <alignment horizontal="left" vertical="center"/>
    </xf>
    <xf numFmtId="14" fontId="18" fillId="0" borderId="0" xfId="73" applyNumberFormat="1" applyFont="1" applyBorder="1" applyAlignment="1">
      <alignment horizontal="center" vertical="center" wrapText="1"/>
    </xf>
    <xf numFmtId="171" fontId="53" fillId="0" borderId="126" xfId="81" applyNumberFormat="1" applyFont="1" applyFill="1" applyBorder="1" applyAlignment="1">
      <alignment horizontal="center" vertical="center"/>
    </xf>
    <xf numFmtId="171" fontId="53" fillId="0" borderId="61" xfId="81" applyNumberFormat="1" applyFont="1" applyFill="1" applyBorder="1" applyAlignment="1">
      <alignment horizontal="center" vertical="center"/>
    </xf>
    <xf numFmtId="171" fontId="53" fillId="0" borderId="77" xfId="81" applyNumberFormat="1" applyFont="1" applyFill="1" applyBorder="1" applyAlignment="1">
      <alignment horizontal="center" vertical="center"/>
    </xf>
    <xf numFmtId="0" fontId="49" fillId="31" borderId="0" xfId="57" applyFont="1" applyFill="1" applyAlignment="1">
      <alignment horizontal="left" vertical="center"/>
    </xf>
    <xf numFmtId="0" fontId="50" fillId="0" borderId="0" xfId="57" applyFont="1" applyFill="1" applyBorder="1" applyAlignment="1">
      <alignment vertical="center"/>
    </xf>
    <xf numFmtId="0" fontId="12" fillId="32" borderId="0" xfId="73" applyFont="1" applyFill="1" applyBorder="1" applyAlignment="1">
      <alignment horizontal="left" vertical="center" wrapText="1"/>
    </xf>
    <xf numFmtId="0" fontId="12" fillId="33" borderId="0" xfId="73" applyFont="1" applyFill="1" applyBorder="1" applyAlignment="1">
      <alignment horizontal="left" vertical="center" wrapText="1"/>
    </xf>
    <xf numFmtId="0" fontId="12" fillId="34" borderId="0" xfId="73" applyFont="1" applyFill="1" applyBorder="1" applyAlignment="1">
      <alignment horizontal="left" vertical="center" wrapText="1"/>
    </xf>
    <xf numFmtId="14" fontId="18" fillId="0" borderId="75" xfId="73" applyNumberFormat="1" applyFont="1" applyBorder="1" applyAlignment="1">
      <alignment horizontal="left" wrapText="1"/>
    </xf>
    <xf numFmtId="0" fontId="5" fillId="0" borderId="0" xfId="73" applyAlignment="1">
      <alignment horizontal="center"/>
    </xf>
    <xf numFmtId="14" fontId="18" fillId="0" borderId="0" xfId="73" applyNumberFormat="1" applyFont="1" applyBorder="1" applyAlignment="1">
      <alignment horizontal="left" vertical="center" wrapText="1"/>
    </xf>
    <xf numFmtId="0" fontId="51" fillId="35" borderId="0" xfId="73" applyFont="1" applyFill="1" applyBorder="1" applyAlignment="1">
      <alignment horizontal="left" vertical="center" wrapText="1"/>
    </xf>
    <xf numFmtId="0" fontId="51" fillId="31" borderId="0" xfId="73" applyFont="1" applyFill="1" applyBorder="1" applyAlignment="1">
      <alignment horizontal="left" vertical="center" wrapText="1"/>
    </xf>
    <xf numFmtId="165" fontId="7" fillId="0" borderId="0" xfId="86" applyNumberFormat="1" applyFont="1" applyFill="1" applyAlignment="1">
      <alignment vertical="center"/>
    </xf>
    <xf numFmtId="165" fontId="44" fillId="0" borderId="0" xfId="86" applyNumberFormat="1" applyFont="1" applyFill="1"/>
    <xf numFmtId="165" fontId="44" fillId="0" borderId="0" xfId="86" applyNumberFormat="1" applyFont="1"/>
    <xf numFmtId="43" fontId="62" fillId="0" borderId="0" xfId="87" applyFont="1" applyBorder="1" applyAlignment="1">
      <alignment vertical="center" wrapText="1"/>
    </xf>
    <xf numFmtId="171" fontId="53" fillId="0" borderId="0" xfId="87" applyNumberFormat="1" applyFont="1" applyFill="1" applyBorder="1" applyAlignment="1">
      <alignment vertical="center"/>
    </xf>
    <xf numFmtId="165" fontId="60" fillId="0" borderId="0" xfId="86" applyNumberFormat="1" applyFont="1" applyBorder="1" applyAlignment="1">
      <alignment vertical="center" wrapText="1"/>
    </xf>
  </cellXfs>
  <cellStyles count="102">
    <cellStyle name="100" xfId="1"/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Comma [0]" xfId="20"/>
    <cellStyle name="Currency [0]" xfId="21"/>
    <cellStyle name="Акцент1 2" xfId="22"/>
    <cellStyle name="Акцент2 2" xfId="23"/>
    <cellStyle name="Акцент3 2" xfId="24"/>
    <cellStyle name="Акцент4 2" xfId="25"/>
    <cellStyle name="Акцент5 2" xfId="26"/>
    <cellStyle name="Акцент6 2" xfId="27"/>
    <cellStyle name="Ввод  2" xfId="28"/>
    <cellStyle name="Вывод 2" xfId="29"/>
    <cellStyle name="Вычисление 2" xfId="30"/>
    <cellStyle name="Гиперссылка" xfId="31" builtinId="8"/>
    <cellStyle name="Гиперссылка 2" xfId="32"/>
    <cellStyle name="Гиперссылка 3" xfId="33"/>
    <cellStyle name="Гиперссылка 4" xfId="75"/>
    <cellStyle name="Заголовки до таблиць в бюлетень" xfId="34"/>
    <cellStyle name="Заголовок 1 2" xfId="35"/>
    <cellStyle name="Заголовок 2 2" xfId="36"/>
    <cellStyle name="Заголовок 3 2" xfId="37"/>
    <cellStyle name="Заголовок 4 2" xfId="38"/>
    <cellStyle name="Итог 2" xfId="39"/>
    <cellStyle name="Контрольная ячейка 2" xfId="40"/>
    <cellStyle name="Название 2" xfId="41"/>
    <cellStyle name="Нейтральный 2" xfId="42"/>
    <cellStyle name="Обычный" xfId="0" builtinId="0"/>
    <cellStyle name="Обычный 10" xfId="91"/>
    <cellStyle name="Обычный 2" xfId="43"/>
    <cellStyle name="Обычный 2 2" xfId="44"/>
    <cellStyle name="Обычный 2 3" xfId="45"/>
    <cellStyle name="Обычный 2 4" xfId="46"/>
    <cellStyle name="Обычный 2 5" xfId="47"/>
    <cellStyle name="Обычный 2 5 2" xfId="72"/>
    <cellStyle name="Обычный 2 5 2 2" xfId="92"/>
    <cellStyle name="Обычный 2 5 3" xfId="76"/>
    <cellStyle name="Обычный 2 5 3 2" xfId="83"/>
    <cellStyle name="Обычный 2 5 3 2 2" xfId="98"/>
    <cellStyle name="Обычный 2 5 3 3" xfId="93"/>
    <cellStyle name="Обычный 2 5 4" xfId="82"/>
    <cellStyle name="Обычный 2 5 4 2" xfId="97"/>
    <cellStyle name="Обычный 2 5 5" xfId="89"/>
    <cellStyle name="Обычный 2_2013_PR" xfId="48"/>
    <cellStyle name="Обычный 3" xfId="49"/>
    <cellStyle name="Обычный 4" xfId="50"/>
    <cellStyle name="Обычный 5" xfId="51"/>
    <cellStyle name="Обычный 5 2" xfId="52"/>
    <cellStyle name="Обычный 5 2 2" xfId="73"/>
    <cellStyle name="Обычный 5_РОБОЧИЙ_Q4_2013" xfId="77"/>
    <cellStyle name="Обычный 6" xfId="53"/>
    <cellStyle name="Обычный 7" xfId="54"/>
    <cellStyle name="Обычный 7 2" xfId="55"/>
    <cellStyle name="Обычный 7 2 2" xfId="79"/>
    <cellStyle name="Обычный 7 2 2 2" xfId="95"/>
    <cellStyle name="Обычный 7 2 3" xfId="85"/>
    <cellStyle name="Обычный 7 2 3 2" xfId="100"/>
    <cellStyle name="Обычный 7 2 4" xfId="90"/>
    <cellStyle name="Обычный 7 3" xfId="78"/>
    <cellStyle name="Обычный 7 3 2" xfId="94"/>
    <cellStyle name="Обычный 7 4" xfId="84"/>
    <cellStyle name="Обычный 7 4 2" xfId="99"/>
    <cellStyle name="Обычный 8" xfId="56"/>
    <cellStyle name="Обычный 9" xfId="88"/>
    <cellStyle name="Обычный_Книга3" xfId="57"/>
    <cellStyle name="Плохой 2" xfId="58"/>
    <cellStyle name="Пояснение 2" xfId="59"/>
    <cellStyle name="Примечание 2" xfId="60"/>
    <cellStyle name="Процентный" xfId="86" builtinId="5"/>
    <cellStyle name="Процентный 2" xfId="61"/>
    <cellStyle name="Процентный 2 2" xfId="62"/>
    <cellStyle name="Процентный 2 3" xfId="74"/>
    <cellStyle name="Процентный 3" xfId="63"/>
    <cellStyle name="Процентный 4" xfId="64"/>
    <cellStyle name="Процентный 4 2" xfId="80"/>
    <cellStyle name="Связанная ячейка 2" xfId="65"/>
    <cellStyle name="Текст предупреждения 2" xfId="66"/>
    <cellStyle name="Тысячи [0]_MM95 (3)" xfId="67"/>
    <cellStyle name="Тысячи_MM95 (3)" xfId="68"/>
    <cellStyle name="Финансовый" xfId="87" builtinId="3"/>
    <cellStyle name="Финансовый 2" xfId="69"/>
    <cellStyle name="Финансовый 2 2" xfId="81"/>
    <cellStyle name="Финансовый 2 2 2" xfId="96"/>
    <cellStyle name="Финансовый 3" xfId="101"/>
    <cellStyle name="Хороший 2" xfId="70"/>
    <cellStyle name="Шапка" xfId="71"/>
  </cellStyles>
  <dxfs count="17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5877B0"/>
      <color rgb="FF9CD816"/>
      <color rgb="FF03B921"/>
      <color rgb="FF38B64A"/>
      <color rgb="FF8FC850"/>
      <color rgb="FF90BA44"/>
      <color rgb="FF6FCC22"/>
      <color rgb="FF8CAB53"/>
      <color rgb="FF5EC553"/>
      <color rgb="FF58AA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За активами в управлінні (без КНПФ НБУ)</a:t>
            </a:r>
          </a:p>
        </c:rich>
      </c:tx>
      <c:layout>
        <c:manualLayout>
          <c:xMode val="edge"/>
          <c:yMode val="edge"/>
          <c:x val="0.25691816127702649"/>
          <c:y val="2.615989757695448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078365757823463"/>
          <c:y val="0.13709771882645994"/>
          <c:w val="0.42777857719493262"/>
          <c:h val="0.83874782804371151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8"/>
          <c:dPt>
            <c:idx val="0"/>
            <c:bubble3D val="0"/>
            <c:spPr>
              <a:solidFill>
                <a:srgbClr val="CC99FF"/>
              </a:solidFill>
              <a:ln w="25400">
                <a:noFill/>
              </a:ln>
            </c:spPr>
          </c:dPt>
          <c:dPt>
            <c:idx val="1"/>
            <c:bubble3D val="0"/>
            <c:explosion val="4"/>
            <c:spPr>
              <a:solidFill>
                <a:srgbClr val="800080"/>
              </a:solidFill>
              <a:ln w="25400">
                <a:noFill/>
              </a:ln>
            </c:spPr>
          </c:dPt>
          <c:dPt>
            <c:idx val="2"/>
            <c:bubble3D val="0"/>
            <c:explosion val="3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7.7067700353238747E-2"/>
                  <c:y val="-0.2950392318599235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6816790169702754E-2"/>
                  <c:y val="-9.103028376851933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4542776998891968E-2"/>
                  <c:y val="3.837014332181910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1477874613536063E-2"/>
                  <c:y val="5.024916625628016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Mode val="edge"/>
                  <c:yMode val="edge"/>
                  <c:x val="0.88139634969607294"/>
                  <c:y val="0.1524163568773234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управлінні'!$A$21:$A$23</c:f>
              <c:strCache>
                <c:ptCount val="3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</c:v>
                </c:pt>
              </c:strCache>
            </c:strRef>
          </c:cat>
          <c:val>
            <c:numRef>
              <c:f>'НПФ в управлінні'!$F$21:$F$23</c:f>
              <c:numCache>
                <c:formatCode>0.0</c:formatCode>
                <c:ptCount val="3"/>
                <c:pt idx="0" formatCode="#\ ##0.0">
                  <c:v>2320.4122896200001</c:v>
                </c:pt>
                <c:pt idx="1">
                  <c:v>411.28170605999998</c:v>
                </c:pt>
                <c:pt idx="2">
                  <c:v>174.39512428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3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0" i="0" u="none" strike="noStrike" kern="1200" spc="0" baseline="0">
                <a:solidFill>
                  <a:srgbClr val="7030A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>
                <a:solidFill>
                  <a:srgbClr val="7030A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Пенсійні виплати за 1-й кв. 2024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0" i="0" u="none" strike="noStrike" kern="1200" spc="0" baseline="0">
              <a:solidFill>
                <a:srgbClr val="7030A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0.26539881489154776"/>
          <c:y val="0.15086738418052775"/>
          <c:w val="0.48303105524232909"/>
          <c:h val="0.7938451443569554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7030A0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1.8025137665690961E-2"/>
                  <c:y val="-0.21320552322264064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1864286798960159E-2"/>
                  <c:y val="-0.18051352276617597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9674255430478937"/>
                  <c:y val="-2.9824700006145536E-3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1.5042160822009288E-2"/>
                  <c:y val="0.2131405914686195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НПФ'!$C$154:$E$154</c:f>
              <c:strCache>
                <c:ptCount val="3"/>
                <c:pt idx="0">
                  <c:v>на визначений строк</c:v>
                </c:pt>
                <c:pt idx="1">
                  <c:v> одноразові</c:v>
                </c:pt>
                <c:pt idx="2">
                  <c:v>перераховані до банку, страховика, іншого НПФ</c:v>
                </c:pt>
              </c:strCache>
            </c:strRef>
          </c:cat>
          <c:val>
            <c:numRef>
              <c:f>'Адміністрування НПФ'!$C$167:$E$167</c:f>
              <c:numCache>
                <c:formatCode>_-* #\ ##0.0_₴_-;\-* #\ ##0.0_₴_-;_-* "-"??_₴_-;_-@_-</c:formatCode>
                <c:ptCount val="3"/>
                <c:pt idx="0">
                  <c:v>9.103090550000001</c:v>
                </c:pt>
                <c:pt idx="1">
                  <c:v>8.2690622800000018</c:v>
                </c:pt>
                <c:pt idx="2">
                  <c:v>1.9346714599999999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9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300" b="0" i="0" u="none" strike="noStrike" kern="1200" spc="0" baseline="0">
                <a:solidFill>
                  <a:srgbClr val="C0504D">
                    <a:lumMod val="75000"/>
                  </a:srgb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Пенсійні внески </a:t>
            </a:r>
            <a:r>
              <a:rPr lang="en-US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станом на 3</a:t>
            </a:r>
            <a:r>
              <a:rPr lang="uk-UA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1</a:t>
            </a:r>
            <a:r>
              <a:rPr lang="en-US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.</a:t>
            </a:r>
            <a:r>
              <a:rPr lang="uk-UA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03</a:t>
            </a:r>
            <a:r>
              <a:rPr lang="en-US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.</a:t>
            </a:r>
            <a:r>
              <a:rPr lang="uk-UA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2024</a:t>
            </a:r>
            <a:endParaRPr lang="uk-UA" sz="1300" b="1" i="0" u="none" strike="noStrike" kern="1200" spc="0" baseline="0">
              <a:solidFill>
                <a:schemeClr val="accent2">
                  <a:lumMod val="7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300" b="0" i="0" u="none" strike="noStrike" kern="1200" spc="0" baseline="0">
              <a:solidFill>
                <a:srgbClr val="C0504D">
                  <a:lumMod val="75000"/>
                </a:srgb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0.29129293047673116"/>
          <c:y val="0.17307373384497812"/>
          <c:w val="0.44536566496417879"/>
          <c:h val="0.79999316332809189"/>
        </c:manualLayout>
      </c:layout>
      <c:pieChart>
        <c:varyColors val="1"/>
        <c:ser>
          <c:idx val="0"/>
          <c:order val="0"/>
          <c:spPr>
            <a:solidFill>
              <a:schemeClr val="accent4">
                <a:lumMod val="75000"/>
              </a:schemeClr>
            </a:solidFill>
          </c:spPr>
          <c:dPt>
            <c:idx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-2.9919086425187702E-2"/>
                  <c:y val="-7.2466259959198254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291862474312408E-2"/>
                  <c:y val="1.4851169961260078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8.939641987197644E-2"/>
                  <c:y val="0.1379690949227373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НПФ'!$C$134:$E$134</c:f>
              <c:strCache>
                <c:ptCount val="3"/>
                <c:pt idx="0">
                  <c:v>від юридичних осіб</c:v>
                </c:pt>
                <c:pt idx="1">
                  <c:v>від ФОПів</c:v>
                </c:pt>
                <c:pt idx="2">
                  <c:v>від фізичних осіб (у т. ч. переведені до фонду)</c:v>
                </c:pt>
              </c:strCache>
            </c:strRef>
          </c:cat>
          <c:val>
            <c:numRef>
              <c:f>'Адміністрування НПФ'!$C$146:$E$146</c:f>
              <c:numCache>
                <c:formatCode>_-* #\ ##0.0_₴_-;\-* #\ ##0.0_₴_-;_-* "-"??_₴_-;_-@_-</c:formatCode>
                <c:ptCount val="3"/>
                <c:pt idx="0">
                  <c:v>953.18292604999999</c:v>
                </c:pt>
                <c:pt idx="1">
                  <c:v>0.34193666000000006</c:v>
                </c:pt>
                <c:pt idx="2">
                  <c:v>912.01284936999991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300" b="0" i="0" u="none" strike="noStrike" kern="1200" spc="0" baseline="0">
                <a:solidFill>
                  <a:srgbClr val="7030A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 i="0" baseline="0">
                <a:solidFill>
                  <a:srgbClr val="7030A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Пенсійні виплати </a:t>
            </a:r>
            <a:r>
              <a:rPr lang="en-US" sz="1300" b="1" i="0" baseline="0">
                <a:solidFill>
                  <a:srgbClr val="7030A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станом на 3</a:t>
            </a:r>
            <a:r>
              <a:rPr lang="uk-UA" sz="1300" b="1" i="0" baseline="0">
                <a:solidFill>
                  <a:srgbClr val="7030A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1</a:t>
            </a:r>
            <a:r>
              <a:rPr lang="en-US" sz="1300" b="1" i="0" baseline="0">
                <a:solidFill>
                  <a:srgbClr val="7030A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.</a:t>
            </a:r>
            <a:r>
              <a:rPr lang="uk-UA" sz="1300" b="1" i="0" baseline="0">
                <a:solidFill>
                  <a:srgbClr val="7030A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03</a:t>
            </a:r>
            <a:r>
              <a:rPr lang="en-US" sz="1300" b="1" i="0" baseline="0">
                <a:solidFill>
                  <a:srgbClr val="7030A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.</a:t>
            </a:r>
            <a:r>
              <a:rPr lang="uk-UA" sz="1300" b="1" i="0" baseline="0">
                <a:solidFill>
                  <a:srgbClr val="7030A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2024</a:t>
            </a:r>
            <a:endParaRPr lang="uk-UA" sz="1300" b="1" i="0" u="none" strike="noStrike" kern="1200" spc="0" baseline="0">
              <a:solidFill>
                <a:srgbClr val="7030A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300" b="0" i="0" u="none" strike="noStrike" kern="1200" spc="0" baseline="0">
              <a:solidFill>
                <a:srgbClr val="7030A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0.26765277081133665"/>
          <c:y val="0.15989088442596361"/>
          <c:w val="0.51338890334080645"/>
          <c:h val="0.81499054999614895"/>
        </c:manualLayout>
      </c:layout>
      <c:pieChart>
        <c:varyColors val="1"/>
        <c:ser>
          <c:idx val="0"/>
          <c:order val="0"/>
          <c:spPr>
            <a:solidFill>
              <a:schemeClr val="accent4">
                <a:lumMod val="60000"/>
                <a:lumOff val="40000"/>
              </a:schemeClr>
            </a:solidFill>
          </c:spPr>
          <c:dPt>
            <c:idx val="0"/>
            <c:bubble3D val="0"/>
            <c:spPr>
              <a:solidFill>
                <a:srgbClr val="7030A0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-3.8318523331677696E-3"/>
                  <c:y val="0.1409074888133870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1550177783467316E-2"/>
                  <c:y val="-0.49957436302057334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3.4266739449111119E-3"/>
                  <c:y val="2.1322643311561293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8.939641987197644E-2"/>
                  <c:y val="0.1379690949227373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НПФ'!$C$176:$E$176</c:f>
              <c:strCache>
                <c:ptCount val="3"/>
                <c:pt idx="0">
                  <c:v>на визначений строк</c:v>
                </c:pt>
                <c:pt idx="1">
                  <c:v> одноразові</c:v>
                </c:pt>
                <c:pt idx="2">
                  <c:v>перераховані до банку, страховика, іншого НПФ</c:v>
                </c:pt>
              </c:strCache>
            </c:strRef>
          </c:cat>
          <c:val>
            <c:numRef>
              <c:f>'Адміністрування НПФ'!$C$188:$E$188</c:f>
              <c:numCache>
                <c:formatCode>_-* #\ ##0.0_₴_-;\-* #\ ##0.0_₴_-;_-* "-"??_₴_-;_-@_-</c:formatCode>
                <c:ptCount val="3"/>
                <c:pt idx="0">
                  <c:v>167.08898094</c:v>
                </c:pt>
                <c:pt idx="1">
                  <c:v>459.86624114</c:v>
                </c:pt>
                <c:pt idx="2">
                  <c:v>106.45601842000002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78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31.12.2023</a:t>
            </a:r>
          </a:p>
        </c:rich>
      </c:tx>
      <c:layout>
        <c:manualLayout>
          <c:xMode val="edge"/>
          <c:yMode val="edge"/>
          <c:x val="0.42541350513004056"/>
          <c:y val="3.195803615055844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5026611404534016"/>
          <c:y val="0.15243249011387261"/>
          <c:w val="0.42674614134634253"/>
          <c:h val="0.79243339305026272"/>
        </c:manualLayout>
      </c:layout>
      <c:pieChart>
        <c:varyColors val="1"/>
        <c:ser>
          <c:idx val="0"/>
          <c:order val="0"/>
          <c:tx>
            <c:strRef>
              <c:f>'Адміністрування НПФ'!$A$222</c:f>
              <c:strCache>
                <c:ptCount val="1"/>
                <c:pt idx="0">
                  <c:v>Вид НПФ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0.18295089723226657"/>
                  <c:y val="-2.959209848573472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22607416435471026"/>
                  <c:y val="0.1252188081650074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9472032269056216E-2"/>
                  <c:y val="-7.340503469122654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0887029733809554E-3"/>
                  <c:y val="3.853691470739725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690682371738631E-2"/>
                  <c:y val="0.142731730387759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НПФ'!$B$222:$F$222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'Адміністрування НПФ'!$B$226:$F$226</c:f>
              <c:numCache>
                <c:formatCode>#\ ##0.0</c:formatCode>
                <c:ptCount val="5"/>
                <c:pt idx="0">
                  <c:v>1605.5360965299992</c:v>
                </c:pt>
                <c:pt idx="1">
                  <c:v>1069.6130001299996</c:v>
                </c:pt>
                <c:pt idx="2">
                  <c:v>23.364249210000001</c:v>
                </c:pt>
                <c:pt idx="3">
                  <c:v>32.877244789999999</c:v>
                </c:pt>
                <c:pt idx="4">
                  <c:v>69.204620109999993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85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31.03.2024</a:t>
            </a:r>
          </a:p>
        </c:rich>
      </c:tx>
      <c:layout>
        <c:manualLayout>
          <c:xMode val="edge"/>
          <c:yMode val="edge"/>
          <c:x val="0.40865399352453208"/>
          <c:y val="1.730107934369166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9571495343903925"/>
          <c:y val="0.19669414370078742"/>
          <c:w val="0.49631007662503723"/>
          <c:h val="0.79701559363903041"/>
        </c:manualLayout>
      </c:layout>
      <c:pieChart>
        <c:varyColors val="1"/>
        <c:ser>
          <c:idx val="0"/>
          <c:order val="0"/>
          <c:tx>
            <c:strRef>
              <c:f>'Адміністрування НПФ'!$A$219</c:f>
              <c:strCache>
                <c:ptCount val="1"/>
                <c:pt idx="0">
                  <c:v>Всього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9.1893815286511998E-2"/>
                  <c:y val="-2.083333333333333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33377723757684652"/>
                  <c:y val="0.1195168963254593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7283790429130896E-2"/>
                  <c:y val="-6.10986126734158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0474652206935672E-3"/>
                  <c:y val="5.461015902423961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0656504475402115E-2"/>
                  <c:y val="0.1426972363748648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НПФ'!$B$215:$F$215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'Адміністрування НПФ'!$B$219:$F$219</c:f>
              <c:numCache>
                <c:formatCode>#\ ##0.0</c:formatCode>
                <c:ptCount val="5"/>
                <c:pt idx="0">
                  <c:v>1684.5653547699997</c:v>
                </c:pt>
                <c:pt idx="1">
                  <c:v>1099.4526076999998</c:v>
                </c:pt>
                <c:pt idx="2">
                  <c:v>25.722306580000001</c:v>
                </c:pt>
                <c:pt idx="3">
                  <c:v>32.888696789999997</c:v>
                </c:pt>
                <c:pt idx="4">
                  <c:v>65.62478136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94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Відкриті НПФ</a:t>
            </a:r>
          </a:p>
        </c:rich>
      </c:tx>
      <c:layout>
        <c:manualLayout>
          <c:xMode val="edge"/>
          <c:yMode val="edge"/>
          <c:x val="0.34351159184464025"/>
          <c:y val="4.2406517651974087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530953954309705"/>
          <c:y val="0.17938898199929679"/>
          <c:w val="0.65558053977377428"/>
          <c:h val="0.7834877652398976"/>
        </c:manualLayout>
      </c:layout>
      <c:ofPieChart>
        <c:ofPieType val="bar"/>
        <c:varyColors val="1"/>
        <c:ser>
          <c:idx val="0"/>
          <c:order val="0"/>
          <c:tx>
            <c:strRef>
              <c:f>'Адміністрування НПФ'!$B$307</c:f>
              <c:strCache>
                <c:ptCount val="1"/>
                <c:pt idx="0">
                  <c:v>Відкриті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FF9900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0"/>
                  <c:y val="0.3143259567518847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0947909123781929E-2"/>
                  <c:y val="0.1918678350752775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7132374911365154E-3"/>
                  <c:y val="9.98891609499678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1030153736298889"/>
                  <c:y val="4.01385566958295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8.925100787419064E-3"/>
                  <c:y val="-2.483393850718879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3032049288657393E-3"/>
                  <c:y val="0.1006069344567546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1.0115853880060258E-2"/>
                  <c:y val="0.2219975965006476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0.18839611954554042"/>
                  <c:y val="-2.8248979508177337E-2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57.0%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НПФ'!$A$308:$A$315</c:f>
              <c:strCache>
                <c:ptCount val="8"/>
                <c:pt idx="0">
                  <c:v>Грошові кошти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Корпоративні облігації</c:v>
                </c:pt>
                <c:pt idx="6">
                  <c:v>Облігації місцевих рад</c:v>
                </c:pt>
                <c:pt idx="7">
                  <c:v>Облігації державні (у т. ч. ОВДП)</c:v>
                </c:pt>
              </c:strCache>
            </c:strRef>
          </c:cat>
          <c:val>
            <c:numRef>
              <c:f>'Адміністрування НПФ'!$B$308:$B$315</c:f>
              <c:numCache>
                <c:formatCode>#\ ##0.0</c:formatCode>
                <c:ptCount val="8"/>
                <c:pt idx="0">
                  <c:v>894.36828445999981</c:v>
                </c:pt>
                <c:pt idx="1">
                  <c:v>25.722306580000001</c:v>
                </c:pt>
                <c:pt idx="2">
                  <c:v>25.882713089999999</c:v>
                </c:pt>
                <c:pt idx="3">
                  <c:v>53.185212750000005</c:v>
                </c:pt>
                <c:pt idx="4">
                  <c:v>34.31079428999999</c:v>
                </c:pt>
                <c:pt idx="5">
                  <c:v>138.87665600999998</c:v>
                </c:pt>
                <c:pt idx="6">
                  <c:v>0.47278615999999996</c:v>
                </c:pt>
                <c:pt idx="7">
                  <c:v>1149.7560195199997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horizontalDpi="-4" verticalDpi="0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Корпоративні </a:t>
            </a:r>
            <a:r>
              <a:rPr lang="uk-UA" sz="1100" b="1" i="0" u="none" strike="noStrike" baseline="0">
                <a:effectLst/>
              </a:rPr>
              <a:t>НПФ</a:t>
            </a:r>
            <a:endParaRPr lang="uk-UA"/>
          </a:p>
        </c:rich>
      </c:tx>
      <c:layout>
        <c:manualLayout>
          <c:xMode val="edge"/>
          <c:yMode val="edge"/>
          <c:x val="0.34727323505425201"/>
          <c:y val="4.3469155360012926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82766166664943"/>
          <c:y val="0.15522772428935935"/>
          <c:w val="0.67193824710965089"/>
          <c:h val="0.80107589196751383"/>
        </c:manualLayout>
      </c:layout>
      <c:ofPieChart>
        <c:ofPieType val="bar"/>
        <c:varyColors val="1"/>
        <c:ser>
          <c:idx val="0"/>
          <c:order val="0"/>
          <c:tx>
            <c:strRef>
              <c:f>'Адміністрування НПФ'!$C$307</c:f>
              <c:strCache>
                <c:ptCount val="1"/>
                <c:pt idx="0">
                  <c:v>Корпоративні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99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0"/>
                  <c:y val="0.3582337401322326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4.1044022489051993E-2"/>
                  <c:y val="3.1282849617150658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9.8638897567328698E-3"/>
                  <c:y val="-2.54392879768310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1.2319605089723587E-2"/>
                  <c:y val="0.1258913633531672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1.0077206634557783E-2"/>
                  <c:y val="0.1279295101418422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0.21737853668610685"/>
                  <c:y val="-1.5391364237916105E-2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63.7%</a:t>
                    </a:r>
                  </a:p>
                </c:rich>
              </c:tx>
              <c:numFmt formatCode="0.0%" sourceLinked="0"/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НПФ'!$A$308:$A$315</c:f>
              <c:strCache>
                <c:ptCount val="8"/>
                <c:pt idx="0">
                  <c:v>Грошові кошти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Корпоративні облігації</c:v>
                </c:pt>
                <c:pt idx="6">
                  <c:v>Облігації місцевих рад</c:v>
                </c:pt>
                <c:pt idx="7">
                  <c:v>Облігації державні (у т. ч. ОВДП)</c:v>
                </c:pt>
              </c:strCache>
            </c:strRef>
          </c:cat>
          <c:val>
            <c:numRef>
              <c:f>'Адміністрування НПФ'!$C$308:$C$315</c:f>
              <c:numCache>
                <c:formatCode>#\ ##0.0</c:formatCode>
                <c:ptCount val="8"/>
                <c:pt idx="0">
                  <c:v>145.35024933</c:v>
                </c:pt>
                <c:pt idx="1">
                  <c:v>0</c:v>
                </c:pt>
                <c:pt idx="2">
                  <c:v>0</c:v>
                </c:pt>
                <c:pt idx="3">
                  <c:v>3.9241190000000001</c:v>
                </c:pt>
                <c:pt idx="4">
                  <c:v>0</c:v>
                </c:pt>
                <c:pt idx="5">
                  <c:v>43.164124000000001</c:v>
                </c:pt>
                <c:pt idx="6">
                  <c:v>10.57375665</c:v>
                </c:pt>
                <c:pt idx="7">
                  <c:v>208.27108452999997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Професійні </a:t>
            </a:r>
            <a:r>
              <a:rPr lang="uk-UA" sz="1100" b="1" i="0" u="none" strike="noStrike" baseline="0">
                <a:effectLst/>
              </a:rPr>
              <a:t>НПФ</a:t>
            </a:r>
            <a:endParaRPr lang="uk-UA"/>
          </a:p>
        </c:rich>
      </c:tx>
      <c:layout>
        <c:manualLayout>
          <c:xMode val="edge"/>
          <c:yMode val="edge"/>
          <c:x val="0.41004417019971467"/>
          <c:y val="4.236539502290297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6460938378564898E-2"/>
          <c:y val="0.13817094801427296"/>
          <c:w val="0.72108845559165691"/>
          <c:h val="0.86102238622468397"/>
        </c:manualLayout>
      </c:layout>
      <c:ofPieChart>
        <c:ofPieType val="bar"/>
        <c:varyColors val="1"/>
        <c:ser>
          <c:idx val="0"/>
          <c:order val="0"/>
          <c:tx>
            <c:strRef>
              <c:f>'Адміністрування НПФ'!$D$307</c:f>
              <c:strCache>
                <c:ptCount val="1"/>
                <c:pt idx="0">
                  <c:v>Професійні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2.3590040025053736E-3"/>
                  <c:y val="0.2387645289562544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1231036022548357E-2"/>
                  <c:y val="2.877825475506494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2034171008843846"/>
                  <c:y val="4.3088881710461402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0451810056277233E-3"/>
                  <c:y val="-8.3069146704336638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9546038470712441E-3"/>
                  <c:y val="0.1072252966040324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6.4672001854511494E-3"/>
                  <c:y val="9.923787865169245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0.20764529049926927"/>
                  <c:y val="-6.0767176775494026E-3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56.8%</a:t>
                    </a:r>
                  </a:p>
                </c:rich>
              </c:tx>
              <c:numFmt formatCode="0.0%" sourceLinked="0"/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НПФ'!$A$308:$A$315</c:f>
              <c:strCache>
                <c:ptCount val="8"/>
                <c:pt idx="0">
                  <c:v>Грошові кошти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Корпоративні облігації</c:v>
                </c:pt>
                <c:pt idx="6">
                  <c:v>Облігації місцевих рад</c:v>
                </c:pt>
                <c:pt idx="7">
                  <c:v>Облігації державні (у т. ч. ОВДП)</c:v>
                </c:pt>
              </c:strCache>
            </c:strRef>
          </c:cat>
          <c:val>
            <c:numRef>
              <c:f>'Адміністрування НПФ'!$D$308:$D$315</c:f>
              <c:numCache>
                <c:formatCode>#\ ##0.0</c:formatCode>
                <c:ptCount val="8"/>
                <c:pt idx="0">
                  <c:v>59.734073909999999</c:v>
                </c:pt>
                <c:pt idx="1">
                  <c:v>0</c:v>
                </c:pt>
                <c:pt idx="2">
                  <c:v>7.0059836999999998</c:v>
                </c:pt>
                <c:pt idx="3">
                  <c:v>8.5154496099999992</c:v>
                </c:pt>
                <c:pt idx="4">
                  <c:v>1.6315999999999999</c:v>
                </c:pt>
                <c:pt idx="5">
                  <c:v>11.255508560000001</c:v>
                </c:pt>
                <c:pt idx="6">
                  <c:v>0</c:v>
                </c:pt>
                <c:pt idx="7">
                  <c:v>86.253025050000048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31.03.2023</a:t>
            </a:r>
          </a:p>
        </c:rich>
      </c:tx>
      <c:layout>
        <c:manualLayout>
          <c:xMode val="edge"/>
          <c:yMode val="edge"/>
          <c:x val="0.43605941302791695"/>
          <c:y val="1.724112316149160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73411151412579"/>
          <c:y val="0.1928875308496886"/>
          <c:w val="0.45349587835561161"/>
          <c:h val="0.78622085956069654"/>
        </c:manualLayout>
      </c:layout>
      <c:pieChart>
        <c:varyColors val="1"/>
        <c:ser>
          <c:idx val="0"/>
          <c:order val="0"/>
          <c:tx>
            <c:strRef>
              <c:f>'Адміністрування НПФ'!$A$233</c:f>
              <c:strCache>
                <c:ptCount val="1"/>
                <c:pt idx="0">
                  <c:v>Всього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0.26795762300103515"/>
                  <c:y val="-3.332921942750886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5263578173521769"/>
                  <c:y val="0.1316166004327828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8734573638171195E-2"/>
                  <c:y val="-7.602703658907843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925829545391586E-3"/>
                  <c:y val="6.368531911567480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9.5308583562862953E-3"/>
                  <c:y val="0.1739038497930704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НПФ'!$B$229:$F$229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'Адміністрування НПФ'!$B$233:$F$233</c:f>
              <c:numCache>
                <c:formatCode>#\ ##0.0</c:formatCode>
                <c:ptCount val="5"/>
                <c:pt idx="0">
                  <c:v>1362.9103627899999</c:v>
                </c:pt>
                <c:pt idx="1">
                  <c:v>963.09087963000002</c:v>
                </c:pt>
                <c:pt idx="2">
                  <c:v>16.051512859999999</c:v>
                </c:pt>
                <c:pt idx="3">
                  <c:v>32.609729790000003</c:v>
                </c:pt>
                <c:pt idx="4">
                  <c:v>65.384332700000016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77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31.03.2024</a:t>
            </a:r>
          </a:p>
        </c:rich>
      </c:tx>
      <c:layout>
        <c:manualLayout>
          <c:xMode val="edge"/>
          <c:yMode val="edge"/>
          <c:x val="0.40865399352453208"/>
          <c:y val="1.730107934369166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6630308506518652"/>
          <c:y val="0.15169207419128763"/>
          <c:w val="0.49511586299316823"/>
          <c:h val="0.79237847788591442"/>
        </c:manualLayout>
      </c:layout>
      <c:pieChart>
        <c:varyColors val="1"/>
        <c:ser>
          <c:idx val="0"/>
          <c:order val="0"/>
          <c:tx>
            <c:strRef>
              <c:f>'Адміністрування НПФ'!$A$277</c:f>
              <c:strCache>
                <c:ptCount val="1"/>
                <c:pt idx="0">
                  <c:v>31.03.2024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5.4732753786635863E-2"/>
                  <c:y val="-3.204084088825526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42321906086719213"/>
                  <c:y val="9.451730734029983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4103198310831166E-2"/>
                  <c:y val="-0.1155274509370603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1309037190023379E-3"/>
                  <c:y val="5.918740045779951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0339024458508315E-2"/>
                  <c:y val="0.1566818449847181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НПФ'!$B$272:$F$272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'Адміністрування НПФ'!$B$277:$F$277</c:f>
              <c:numCache>
                <c:formatCode>#\ ##0.0</c:formatCode>
                <c:ptCount val="5"/>
                <c:pt idx="0">
                  <c:v>2779.4663547699997</c:v>
                </c:pt>
                <c:pt idx="1">
                  <c:v>2158.8606076999995</c:v>
                </c:pt>
                <c:pt idx="2">
                  <c:v>25.722306580000001</c:v>
                </c:pt>
                <c:pt idx="3">
                  <c:v>40.566696789999995</c:v>
                </c:pt>
                <c:pt idx="4">
                  <c:v>65.62478136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За кількістю (без КНПФ НБУ) </a:t>
            </a:r>
          </a:p>
        </c:rich>
      </c:tx>
      <c:layout>
        <c:manualLayout>
          <c:xMode val="edge"/>
          <c:yMode val="edge"/>
          <c:x val="0.26255844197648681"/>
          <c:y val="1.87969676660472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3915997275061757"/>
          <c:y val="0.12089643400068574"/>
          <c:w val="0.44988476489795681"/>
          <c:h val="0.84609807143304816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8"/>
          <c:dPt>
            <c:idx val="0"/>
            <c:bubble3D val="0"/>
            <c:spPr>
              <a:solidFill>
                <a:srgbClr val="CC99FF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800080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5.4211461756256844E-2"/>
                  <c:y val="-0.2148939490950740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7650608634550698E-2"/>
                  <c:y val="-7.3322330272877195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1944323888647779E-2"/>
                  <c:y val="6.211649561946297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59719037844698941"/>
                  <c:y val="7.894736842105262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Mode val="edge"/>
                  <c:yMode val="edge"/>
                  <c:x val="0.88758883698591762"/>
                  <c:y val="0.1541353383458646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управлінні'!$A$12:$A$14</c:f>
              <c:strCache>
                <c:ptCount val="3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</c:v>
                </c:pt>
              </c:strCache>
            </c:strRef>
          </c:cat>
          <c:val>
            <c:numRef>
              <c:f>'НПФ в управлінні'!$D$12:$D$14</c:f>
              <c:numCache>
                <c:formatCode>General</c:formatCode>
                <c:ptCount val="3"/>
                <c:pt idx="0">
                  <c:v>44</c:v>
                </c:pt>
                <c:pt idx="1">
                  <c:v>2</c:v>
                </c:pt>
                <c:pt idx="2">
                  <c:v>6</c:v>
                </c:pt>
              </c:numCache>
            </c:numRef>
          </c:val>
        </c:ser>
        <c:ser>
          <c:idx val="1"/>
          <c:order val="1"/>
          <c:tx>
            <c:strRef>
              <c:f>'НПФ в управлінні'!$B$11</c:f>
              <c:strCache>
                <c:ptCount val="1"/>
                <c:pt idx="0">
                  <c:v>31.03.2023</c:v>
                </c:pt>
              </c:strCache>
            </c:strRef>
          </c:tx>
          <c:cat>
            <c:strRef>
              <c:f>'НПФ в управлінні'!$A$12:$A$16</c:f>
              <c:strCache>
                <c:ptCount val="5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</c:v>
                </c:pt>
                <c:pt idx="3">
                  <c:v>Всього</c:v>
                </c:pt>
                <c:pt idx="4">
                  <c:v>* Без урахування корпоративного пенсійного фонду НБУ.</c:v>
                </c:pt>
              </c:strCache>
            </c:strRef>
          </c:cat>
          <c:val>
            <c:numRef>
              <c:f>'НПФ в управлінні'!$B$16:$B$16</c:f>
              <c:numCache>
                <c:formatCode>General</c:formatCode>
                <c:ptCount val="1"/>
              </c:numCache>
            </c:numRef>
          </c:val>
        </c:ser>
        <c:ser>
          <c:idx val="2"/>
          <c:order val="2"/>
          <c:tx>
            <c:strRef>
              <c:f>'НПФ в управлінні'!#REF!</c:f>
              <c:strCache>
                <c:ptCount val="1"/>
                <c:pt idx="0">
                  <c:v>#REF!</c:v>
                </c:pt>
              </c:strCache>
            </c:strRef>
          </c:tx>
          <c:cat>
            <c:strRef>
              <c:f>'НПФ в управлінні'!$A$12:$A$16</c:f>
              <c:strCache>
                <c:ptCount val="5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</c:v>
                </c:pt>
                <c:pt idx="3">
                  <c:v>Всього</c:v>
                </c:pt>
                <c:pt idx="4">
                  <c:v>* Без урахування корпоративного пенсійного фонду НБУ.</c:v>
                </c:pt>
              </c:strCache>
            </c:strRef>
          </c:cat>
          <c:val>
            <c:numRef>
              <c:f>'НПФ в управлінні'!$C$12:$C$16</c:f>
              <c:numCache>
                <c:formatCode>General</c:formatCode>
                <c:ptCount val="5"/>
                <c:pt idx="0">
                  <c:v>44</c:v>
                </c:pt>
                <c:pt idx="1">
                  <c:v>2</c:v>
                </c:pt>
                <c:pt idx="2">
                  <c:v>6</c:v>
                </c:pt>
                <c:pt idx="3" formatCode="#,##0">
                  <c:v>52</c:v>
                </c:pt>
              </c:numCache>
            </c:numRef>
          </c:val>
        </c:ser>
        <c:ser>
          <c:idx val="3"/>
          <c:order val="3"/>
          <c:tx>
            <c:strRef>
              <c:f>'НПФ в управлінні'!$C$11</c:f>
              <c:strCache>
                <c:ptCount val="1"/>
                <c:pt idx="0">
                  <c:v>31.12.2023</c:v>
                </c:pt>
              </c:strCache>
            </c:strRef>
          </c:tx>
          <c:cat>
            <c:strRef>
              <c:f>'НПФ в управлінні'!$A$12:$A$16</c:f>
              <c:strCache>
                <c:ptCount val="5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</c:v>
                </c:pt>
                <c:pt idx="3">
                  <c:v>Всього</c:v>
                </c:pt>
                <c:pt idx="4">
                  <c:v>* Без урахування корпоративного пенсійного фонду НБУ.</c:v>
                </c:pt>
              </c:strCache>
            </c:strRef>
          </c:cat>
          <c:val>
            <c:numRef>
              <c:f>'НПФ в управлінні'!$D$16:$D$16</c:f>
              <c:numCache>
                <c:formatCode>General</c:formatCode>
                <c:ptCount val="1"/>
              </c:numCache>
            </c:numRef>
          </c:val>
        </c:ser>
        <c:ser>
          <c:idx val="4"/>
          <c:order val="4"/>
          <c:tx>
            <c:strRef>
              <c:f>'НПФ в управлінні'!$D$11</c:f>
              <c:strCache>
                <c:ptCount val="1"/>
                <c:pt idx="0">
                  <c:v>31.03.2024</c:v>
                </c:pt>
              </c:strCache>
            </c:strRef>
          </c:tx>
          <c:cat>
            <c:strRef>
              <c:f>'НПФ в управлінні'!$A$12:$A$16</c:f>
              <c:strCache>
                <c:ptCount val="5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</c:v>
                </c:pt>
                <c:pt idx="3">
                  <c:v>Всього</c:v>
                </c:pt>
                <c:pt idx="4">
                  <c:v>* Без урахування корпоративного пенсійного фонду НБУ.</c:v>
                </c:pt>
              </c:strCache>
            </c:strRef>
          </c:cat>
          <c:val>
            <c:numRef>
              <c:f>'НПФ в управлінні'!$E$12:$E$16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ser>
          <c:idx val="5"/>
          <c:order val="5"/>
          <c:tx>
            <c:strRef>
              <c:f>'НПФ в управлінні'!$E$11</c:f>
              <c:strCache>
                <c:ptCount val="1"/>
                <c:pt idx="0">
                  <c:v>Зміна за 1-й квартал 2024 року</c:v>
                </c:pt>
              </c:strCache>
            </c:strRef>
          </c:tx>
          <c:cat>
            <c:strRef>
              <c:f>'НПФ в управлінні'!$A$12:$A$16</c:f>
              <c:strCache>
                <c:ptCount val="5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</c:v>
                </c:pt>
                <c:pt idx="3">
                  <c:v>Всього</c:v>
                </c:pt>
                <c:pt idx="4">
                  <c:v>* Без урахування корпоративного пенсійного фонду НБУ.</c:v>
                </c:pt>
              </c:strCache>
            </c:strRef>
          </c:cat>
          <c:val>
            <c:numRef>
              <c:f>'НПФ в управлінні'!$F$12:$F$16</c:f>
              <c:numCache>
                <c:formatCode>0.0%</c:formatCode>
                <c:ptCount val="5"/>
                <c:pt idx="0">
                  <c:v>-4.3478260869565188E-2</c:v>
                </c:pt>
                <c:pt idx="1">
                  <c:v>-0.33333333333333337</c:v>
                </c:pt>
                <c:pt idx="2">
                  <c:v>0</c:v>
                </c:pt>
                <c:pt idx="3">
                  <c:v>-5.4545454545454564E-2</c:v>
                </c:pt>
              </c:numCache>
            </c:numRef>
          </c:val>
        </c:ser>
        <c:ser>
          <c:idx val="6"/>
          <c:order val="6"/>
          <c:tx>
            <c:strRef>
              <c:f>'НПФ в управлінні'!$F$11</c:f>
              <c:strCache>
                <c:ptCount val="1"/>
                <c:pt idx="0">
                  <c:v>Зміна за рік</c:v>
                </c:pt>
              </c:strCache>
            </c:strRef>
          </c:tx>
          <c:cat>
            <c:strRef>
              <c:f>'НПФ в управлінні'!$A$12:$A$16</c:f>
              <c:strCache>
                <c:ptCount val="5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</c:v>
                </c:pt>
                <c:pt idx="3">
                  <c:v>Всього</c:v>
                </c:pt>
                <c:pt idx="4">
                  <c:v>* Без урахування корпоративного пенсійного фонду НБУ.</c:v>
                </c:pt>
              </c:strCache>
            </c:strRef>
          </c:cat>
          <c:val>
            <c:numRef>
              <c:f>'НПФ в управлінні'!$G$16:$G$16</c:f>
              <c:numCache>
                <c:formatCode>General</c:formatCode>
                <c:ptCount val="1"/>
              </c:numCache>
            </c:numRef>
          </c:val>
        </c:ser>
        <c:ser>
          <c:idx val="7"/>
          <c:order val="7"/>
          <c:tx>
            <c:strRef>
              <c:f>'НПФ в управлінні'!#REF!</c:f>
              <c:strCache>
                <c:ptCount val="1"/>
                <c:pt idx="0">
                  <c:v>#REF!</c:v>
                </c:pt>
              </c:strCache>
            </c:strRef>
          </c:tx>
          <c:cat>
            <c:strRef>
              <c:f>'НПФ в управлінні'!$A$12:$A$16</c:f>
              <c:strCache>
                <c:ptCount val="5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</c:v>
                </c:pt>
                <c:pt idx="3">
                  <c:v>Всього</c:v>
                </c:pt>
                <c:pt idx="4">
                  <c:v>* Без урахування корпоративного пенсійного фонду НБУ.</c:v>
                </c:pt>
              </c:strCache>
            </c:strRef>
          </c:cat>
          <c:val>
            <c:numRef>
              <c:f>'НПФ в управлінні'!$H$16:$H$16</c:f>
              <c:numCache>
                <c:formatCode>General</c:formatCode>
                <c:ptCount val="1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3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31.03.2023</a:t>
            </a:r>
          </a:p>
        </c:rich>
      </c:tx>
      <c:layout>
        <c:manualLayout>
          <c:xMode val="edge"/>
          <c:yMode val="edge"/>
          <c:x val="0.41672542248733513"/>
          <c:y val="1.724124547666495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38331300136779"/>
          <c:y val="0.11961751000587344"/>
          <c:w val="0.45757340511693401"/>
          <c:h val="0.79546109588656944"/>
        </c:manualLayout>
      </c:layout>
      <c:pieChart>
        <c:varyColors val="1"/>
        <c:ser>
          <c:idx val="0"/>
          <c:order val="0"/>
          <c:tx>
            <c:strRef>
              <c:f>'Адміністрування НПФ'!$A$273</c:f>
              <c:strCache>
                <c:ptCount val="1"/>
                <c:pt idx="0">
                  <c:v>31.03.2023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1.1444152067419165E-3"/>
                  <c:y val="-1.347268073279311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39607144500333302"/>
                  <c:y val="8.52294768591294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4397973703207607E-2"/>
                  <c:y val="-0.1543968560533707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5312060555229658E-3"/>
                  <c:y val="1.666348310234797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4809951220326489E-2"/>
                  <c:y val="9.645846156022949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НПФ'!$B$272:$F$272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'Адміністрування НПФ'!$B$273:$F$273</c:f>
              <c:numCache>
                <c:formatCode>#\ ##0.0</c:formatCode>
                <c:ptCount val="5"/>
                <c:pt idx="0">
                  <c:v>2277.48436279</c:v>
                </c:pt>
                <c:pt idx="1">
                  <c:v>1818.78287963</c:v>
                </c:pt>
                <c:pt idx="2">
                  <c:v>16.051512859999999</c:v>
                </c:pt>
                <c:pt idx="3">
                  <c:v>108.94872979</c:v>
                </c:pt>
                <c:pt idx="4">
                  <c:v>65.442332700000023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14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Усі НПФ (без КНПФ НБУ)</a:t>
            </a:r>
          </a:p>
        </c:rich>
      </c:tx>
      <c:layout>
        <c:manualLayout>
          <c:xMode val="edge"/>
          <c:yMode val="edge"/>
          <c:x val="0.34112102471486072"/>
          <c:y val="5.670106736053683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59208309078096"/>
          <c:y val="0.24202377023660712"/>
          <c:w val="0.63193335357310965"/>
          <c:h val="0.75213583443786369"/>
        </c:manualLayout>
      </c:layout>
      <c:ofPieChart>
        <c:ofPieType val="bar"/>
        <c:varyColors val="1"/>
        <c:ser>
          <c:idx val="0"/>
          <c:order val="0"/>
          <c:tx>
            <c:strRef>
              <c:f>'Адміністрування НПФ'!$E$307</c:f>
              <c:strCache>
                <c:ptCount val="1"/>
                <c:pt idx="0">
                  <c:v>Усі НПФ (без КНПФ НБУ)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FF9900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6.7567591532805395E-3"/>
                  <c:y val="0.2504026403872817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741363805847394E-2"/>
                  <c:y val="0.1572909959734165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3.1492349271693004E-2"/>
                  <c:y val="8.2531853029166428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5332452058044996"/>
                  <c:y val="8.66830440008288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6.9082112235747993E-3"/>
                  <c:y val="-4.302929398464554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8.6939023148286717E-3"/>
                  <c:y val="5.965744356039477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1721536200733422E-3"/>
                  <c:y val="0.20835351772138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1.0115850823210077E-2"/>
                  <c:y val="0.2045965137572335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0.19140352748275152"/>
                  <c:y val="1.224349966944885E-2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57.9%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НПФ'!$A$308:$A$315</c:f>
              <c:strCache>
                <c:ptCount val="8"/>
                <c:pt idx="0">
                  <c:v>Грошові кошти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Корпоративні облігації</c:v>
                </c:pt>
                <c:pt idx="6">
                  <c:v>Облігації місцевих рад</c:v>
                </c:pt>
                <c:pt idx="7">
                  <c:v>Облігації державні (у т. ч. ОВДП)</c:v>
                </c:pt>
              </c:strCache>
            </c:strRef>
          </c:cat>
          <c:val>
            <c:numRef>
              <c:f>'Адміністрування НПФ'!$E$308:$E$315</c:f>
              <c:numCache>
                <c:formatCode>#\ ##0.0</c:formatCode>
                <c:ptCount val="8"/>
                <c:pt idx="0">
                  <c:v>1099.4526076999998</c:v>
                </c:pt>
                <c:pt idx="1">
                  <c:v>25.722306580000001</c:v>
                </c:pt>
                <c:pt idx="2">
                  <c:v>32.888696789999997</c:v>
                </c:pt>
                <c:pt idx="3">
                  <c:v>65.62478136</c:v>
                </c:pt>
                <c:pt idx="4">
                  <c:v>35.942394289999989</c:v>
                </c:pt>
                <c:pt idx="5">
                  <c:v>193.29628857</c:v>
                </c:pt>
                <c:pt idx="6">
                  <c:v>11.04654281</c:v>
                </c:pt>
                <c:pt idx="7">
                  <c:v>1444.2801290999998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horizontalDpi="-4" verticalDpi="0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Усі НПФ (із КНПФ НБУ)</a:t>
            </a:r>
          </a:p>
        </c:rich>
      </c:tx>
      <c:layout>
        <c:manualLayout>
          <c:xMode val="edge"/>
          <c:yMode val="edge"/>
          <c:x val="0.34351157377473168"/>
          <c:y val="4.798032168358627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43591835301752"/>
          <c:y val="0.20651160811881059"/>
          <c:w val="0.65552633530996252"/>
          <c:h val="0.78317886386396218"/>
        </c:manualLayout>
      </c:layout>
      <c:ofPieChart>
        <c:ofPieType val="bar"/>
        <c:varyColors val="1"/>
        <c:ser>
          <c:idx val="0"/>
          <c:order val="0"/>
          <c:tx>
            <c:strRef>
              <c:f>'Адміністрування НПФ'!$F$307</c:f>
              <c:strCache>
                <c:ptCount val="1"/>
                <c:pt idx="0">
                  <c:v>Усі НПФ (із КНПФ НБУ)*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FF9900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0"/>
                  <c:y val="0.2775878100561660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7.0150412368370232E-2"/>
                  <c:y val="0.1436116560515259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3640778047001595E-2"/>
                  <c:y val="7.8977224621115914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539082266719686"/>
                  <c:y val="1.829602357725762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6.9441750694160436E-3"/>
                  <c:y val="-8.705382816908978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8859045877657674E-3"/>
                  <c:y val="3.816409845488306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8346103142812881E-3"/>
                  <c:y val="0.1898227226716113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1971816469222874E-4"/>
                  <c:y val="0.2204695916742679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0.21405077670387954"/>
                  <c:y val="1.6803985369981553E-2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54.8%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НПФ'!$A$308:$A$315</c:f>
              <c:strCache>
                <c:ptCount val="8"/>
                <c:pt idx="0">
                  <c:v>Грошові кошти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Корпоративні облігації</c:v>
                </c:pt>
                <c:pt idx="6">
                  <c:v>Облігації місцевих рад</c:v>
                </c:pt>
                <c:pt idx="7">
                  <c:v>Облігації державні (у т. ч. ОВДП)</c:v>
                </c:pt>
              </c:strCache>
            </c:strRef>
          </c:cat>
          <c:val>
            <c:numRef>
              <c:f>'Адміністрування НПФ'!$F$308:$F$315</c:f>
              <c:numCache>
                <c:formatCode>#\ ##0.0</c:formatCode>
                <c:ptCount val="8"/>
                <c:pt idx="0">
                  <c:v>2158.8606076999995</c:v>
                </c:pt>
                <c:pt idx="1">
                  <c:v>25.722306580000001</c:v>
                </c:pt>
                <c:pt idx="2">
                  <c:v>40.566696789999995</c:v>
                </c:pt>
                <c:pt idx="3">
                  <c:v>65.62478136</c:v>
                </c:pt>
                <c:pt idx="4">
                  <c:v>42.929394289999991</c:v>
                </c:pt>
                <c:pt idx="5">
                  <c:v>193.29628857</c:v>
                </c:pt>
                <c:pt idx="6">
                  <c:v>11.04654281</c:v>
                </c:pt>
                <c:pt idx="7">
                  <c:v>2532.1941290999998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horizontalDpi="-4" verticalDpi="0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31.12.2023</a:t>
            </a:r>
          </a:p>
        </c:rich>
      </c:tx>
      <c:layout>
        <c:manualLayout>
          <c:xMode val="edge"/>
          <c:yMode val="edge"/>
          <c:x val="0.38335169893020105"/>
          <c:y val="1.72412242476932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854235214412108"/>
          <c:y val="0.14749216804390605"/>
          <c:w val="0.4741986524382748"/>
          <c:h val="0.85250783195609381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4.4580730779439103E-2"/>
                  <c:y val="-3.2634042616976125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38661830192574242"/>
                  <c:y val="7.446985740807757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7989166247836041E-2"/>
                  <c:y val="-0.1590177238825945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0887472603901247E-3"/>
                  <c:y val="7.262625636362304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333556709666621E-2"/>
                  <c:y val="0.1549106311175445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НПФ'!$B$272:$F$272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'Адміністрування НПФ'!$B$276:$F$276</c:f>
              <c:numCache>
                <c:formatCode>#\ ##0.0</c:formatCode>
                <c:ptCount val="5"/>
                <c:pt idx="0">
                  <c:v>2653.2480965299992</c:v>
                </c:pt>
                <c:pt idx="1">
                  <c:v>2103.2770001299996</c:v>
                </c:pt>
                <c:pt idx="2">
                  <c:v>23.364249210000001</c:v>
                </c:pt>
                <c:pt idx="3">
                  <c:v>40.555244789999996</c:v>
                </c:pt>
                <c:pt idx="4">
                  <c:v>69.37062010999999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8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100"/>
              <a:t>За вартістю активів в управлінні (з КНПФ НБУ)</a:t>
            </a:r>
          </a:p>
        </c:rich>
      </c:tx>
      <c:layout>
        <c:manualLayout>
          <c:xMode val="edge"/>
          <c:yMode val="edge"/>
          <c:x val="0.10607963187514145"/>
          <c:y val="1.520990158008490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6241635336123526"/>
          <c:y val="0.14544288691527754"/>
          <c:w val="0.42476710453095468"/>
          <c:h val="0.81296521668285548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8"/>
          <c:dPt>
            <c:idx val="0"/>
            <c:bubble3D val="0"/>
            <c:spPr>
              <a:solidFill>
                <a:srgbClr val="CC99FF"/>
              </a:solidFill>
              <a:ln w="25400">
                <a:noFill/>
              </a:ln>
            </c:spPr>
          </c:dPt>
          <c:dPt>
            <c:idx val="1"/>
            <c:bubble3D val="0"/>
            <c:explosion val="4"/>
            <c:spPr>
              <a:solidFill>
                <a:srgbClr val="800080"/>
              </a:solidFill>
              <a:ln w="25400">
                <a:noFill/>
              </a:ln>
            </c:spPr>
          </c:dPt>
          <c:dPt>
            <c:idx val="2"/>
            <c:bubble3D val="0"/>
            <c:explosion val="4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0.30514958310735057"/>
                  <c:y val="0.1610512939115948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1260501718057026E-2"/>
                  <c:y val="-2.101731854702651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6802528330459796E-2"/>
                  <c:y val="2.833049930946388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512015198596869E-2"/>
                  <c:y val="-9.061331788200464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8139634969607294"/>
                  <c:y val="0.1524163568773234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('НПФ в управлінні'!$A$21:$A$23,'НПФ в управлінні'!$A$25)</c:f>
              <c:strCache>
                <c:ptCount val="4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</c:v>
                </c:pt>
                <c:pt idx="3">
                  <c:v>КНПФ НБУ</c:v>
                </c:pt>
              </c:strCache>
            </c:strRef>
          </c:cat>
          <c:val>
            <c:numRef>
              <c:f>('НПФ в управлінні'!$F$21:$F$23,'НПФ в управлінні'!$F$25)</c:f>
              <c:numCache>
                <c:formatCode>0.0</c:formatCode>
                <c:ptCount val="4"/>
                <c:pt idx="0" formatCode="#\ ##0.0">
                  <c:v>2320.4122896200001</c:v>
                </c:pt>
                <c:pt idx="1">
                  <c:v>411.28170605999998</c:v>
                </c:pt>
                <c:pt idx="2">
                  <c:v>174.39512428</c:v>
                </c:pt>
                <c:pt idx="3" formatCode="#\ ##0.0">
                  <c:v>2161.9870000000001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8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1" i="0" u="none" strike="noStrike" kern="1200" spc="0" baseline="0">
                <a:solidFill>
                  <a:schemeClr val="accent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>
                <a:solidFill>
                  <a:schemeClr val="accent2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Учасники</a:t>
            </a:r>
            <a:r>
              <a:rPr lang="uk-UA" sz="1300" b="1" baseline="0">
                <a:solidFill>
                  <a:schemeClr val="accent2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 НПФ</a:t>
            </a:r>
            <a:endParaRPr lang="uk-UA" sz="1300" b="1">
              <a:solidFill>
                <a:schemeClr val="accent2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1" i="0" u="none" strike="noStrike" kern="1200" spc="0" baseline="0">
              <a:solidFill>
                <a:schemeClr val="accent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0.22924076142762745"/>
          <c:y val="0.2034127156028778"/>
          <c:w val="0.53448701915415353"/>
          <c:h val="0.66438993871416618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6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7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-4.3321895153801998E-2"/>
                  <c:y val="-8.1288861267447041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4047189777084448E-3"/>
                  <c:y val="-8.2134712772854127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9.6406438673907382E-3"/>
                  <c:y val="0.1021160269336474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7.502475859551716E-3"/>
                  <c:y val="4.3663567768020398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2095250548907689"/>
                  <c:y val="5.8039000002891319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1.0678167020071658E-3"/>
                  <c:y val="0.157056627073836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1.1555264979113895E-2"/>
                  <c:y val="-2.8368906885112771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1647445774193645E-2"/>
                  <c:y val="-1.1557520565701397E-16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НПФ'!$E$4:$L$4</c:f>
              <c:strCache>
                <c:ptCount val="8"/>
                <c:pt idx="0">
                  <c:v>жінок віком до 25 років включно</c:v>
                </c:pt>
                <c:pt idx="1">
                  <c:v>жінок віком від 25 до 50 років включно</c:v>
                </c:pt>
                <c:pt idx="2">
                  <c:v>жінок віком від 50 до 60 років включно</c:v>
                </c:pt>
                <c:pt idx="3">
                  <c:v>жінок віком понад 60 років</c:v>
                </c:pt>
                <c:pt idx="4">
                  <c:v>чоловіків віком до 25 років включно</c:v>
                </c:pt>
                <c:pt idx="5">
                  <c:v>чоловіків віком від 25 до 50 років включно</c:v>
                </c:pt>
                <c:pt idx="6">
                  <c:v>чоловіків віком від 50 до 60 років включно</c:v>
                </c:pt>
                <c:pt idx="7">
                  <c:v>чоловіків віком понад 60 років</c:v>
                </c:pt>
              </c:strCache>
            </c:strRef>
          </c:cat>
          <c:val>
            <c:numRef>
              <c:f>'Адміністрування НПФ'!$E$17:$L$17</c:f>
              <c:numCache>
                <c:formatCode>_-* #\ ##0_₴_-;\-* #\ ##0_₴_-;_-* "-"??_₴_-;_-@_-</c:formatCode>
                <c:ptCount val="8"/>
                <c:pt idx="0">
                  <c:v>1615</c:v>
                </c:pt>
                <c:pt idx="1">
                  <c:v>181483</c:v>
                </c:pt>
                <c:pt idx="2">
                  <c:v>98250</c:v>
                </c:pt>
                <c:pt idx="3">
                  <c:v>84917</c:v>
                </c:pt>
                <c:pt idx="4">
                  <c:v>2166</c:v>
                </c:pt>
                <c:pt idx="5">
                  <c:v>246588</c:v>
                </c:pt>
                <c:pt idx="6">
                  <c:v>120294</c:v>
                </c:pt>
                <c:pt idx="7">
                  <c:v>133663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08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0" i="0" u="none" strike="noStrike" kern="1200" spc="0" baseline="0">
                <a:solidFill>
                  <a:schemeClr val="accent4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>
                <a:solidFill>
                  <a:schemeClr val="accent4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Пенсійні контракти станом на 31.03.2024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0" i="0" u="none" strike="noStrike" kern="1200" spc="0" baseline="0">
              <a:solidFill>
                <a:schemeClr val="accent4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0.24581155557225107"/>
          <c:y val="0.15894647642753643"/>
          <c:w val="0.49037407751096251"/>
          <c:h val="0.76864176182372712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-5.0387868685030273E-3"/>
                  <c:y val="4.6605876393108949E-3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5224379562582656E-2"/>
                  <c:y val="7.2619645948511754E-3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1455708459338616E-2"/>
                  <c:y val="0.2077833887785302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1.5042160822009288E-2"/>
                  <c:y val="0.2131405914686195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НПФ'!$C$40:$E$40</c:f>
              <c:strCache>
                <c:ptCount val="3"/>
                <c:pt idx="0">
                  <c:v>із вкладниками - фізичними особами (крім ФОП)</c:v>
                </c:pt>
                <c:pt idx="1">
                  <c:v>із вкладниками - ФОП</c:v>
                </c:pt>
                <c:pt idx="2">
                  <c:v>із вкладниками - юридичними особами</c:v>
                </c:pt>
              </c:strCache>
            </c:strRef>
          </c:cat>
          <c:val>
            <c:numRef>
              <c:f>'Адміністрування НПФ'!$C$66:$E$66</c:f>
              <c:numCache>
                <c:formatCode>#\ ##0_ ;\-#\ ##0\ </c:formatCode>
                <c:ptCount val="3"/>
                <c:pt idx="0" formatCode="_-* #\ ##0_₴_-;\-* #\ ##0_₴_-;_-* &quot;-&quot;??_₴_-;_-@_-">
                  <c:v>87609</c:v>
                </c:pt>
                <c:pt idx="1">
                  <c:v>84</c:v>
                </c:pt>
                <c:pt idx="2" formatCode="_-* #\ ##0_₴_-;\-* #\ ##0_₴_-;_-* &quot;-&quot;??_₴_-;_-@_-">
                  <c:v>6541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79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0" i="0" u="none" strike="noStrike" kern="1200" spc="0" baseline="0">
                <a:solidFill>
                  <a:schemeClr val="accent2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uk-UA" sz="1300" b="1">
                <a:solidFill>
                  <a:schemeClr val="accent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Учасники </a:t>
            </a:r>
            <a:r>
              <a:rPr lang="uk-UA" sz="1300" b="1" i="0" u="none" strike="noStrike" kern="1200" spc="0" baseline="0">
                <a:solidFill>
                  <a:schemeClr val="accent2">
                    <a:lumMod val="7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НПФ станом на 31.03.2024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0" i="0" u="none" strike="noStrike" kern="1200" spc="0" baseline="0">
              <a:solidFill>
                <a:schemeClr val="accent2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0.28891255499537377"/>
          <c:y val="0.14121791594232541"/>
          <c:w val="0.48532716484369404"/>
          <c:h val="0.80992909977161931"/>
        </c:manualLayout>
      </c:layout>
      <c:pieChart>
        <c:varyColors val="1"/>
        <c:ser>
          <c:idx val="0"/>
          <c:order val="0"/>
          <c:spPr>
            <a:solidFill>
              <a:schemeClr val="accent4">
                <a:lumMod val="75000"/>
              </a:schemeClr>
            </a:solidFill>
          </c:spPr>
          <c:dPt>
            <c:idx val="0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7.4429275477255995E-3"/>
                  <c:y val="5.122291916900217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2.9976019184652278E-3"/>
                  <c:y val="-9.728653409849201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uk-UA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НПФ'!$C$4:$D$4</c:f>
              <c:strCache>
                <c:ptCount val="2"/>
                <c:pt idx="0">
                  <c:v>жінок</c:v>
                </c:pt>
                <c:pt idx="1">
                  <c:v>чоловіків</c:v>
                </c:pt>
              </c:strCache>
            </c:strRef>
          </c:cat>
          <c:val>
            <c:numRef>
              <c:f>'Адміністрування НПФ'!$C$17:$D$17</c:f>
              <c:numCache>
                <c:formatCode>_-* #\ ##0_₴_-;\-* #\ ##0_₴_-;_-* "-"??_₴_-;_-@_-</c:formatCode>
                <c:ptCount val="2"/>
                <c:pt idx="0">
                  <c:v>366265</c:v>
                </c:pt>
                <c:pt idx="1">
                  <c:v>502711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0" i="0" u="none" strike="noStrike" kern="1200" spc="0" baseline="0">
                <a:solidFill>
                  <a:schemeClr val="tx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>
                <a:solidFill>
                  <a:schemeClr val="tx2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Вкладники НПФ станом на 31.03.2024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0" i="0" u="none" strike="noStrike" kern="1200" spc="0" baseline="0">
              <a:solidFill>
                <a:schemeClr val="tx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0.29380519317004195"/>
          <c:y val="0.16499341496903636"/>
          <c:w val="0.39054323929066065"/>
          <c:h val="0.75328980674568713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-5.0387868685030273E-3"/>
                  <c:y val="4.6605876393108949E-3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7.2257035578885978E-2"/>
                  <c:y val="-0.3388659895773897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1455708459338616E-2"/>
                  <c:y val="0.2077833887785302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1.5042160822009288E-2"/>
                  <c:y val="0.2131405914686195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НПФ'!$C$70:$D$70</c:f>
              <c:strCache>
                <c:ptCount val="2"/>
                <c:pt idx="0">
                  <c:v>юридичних осіб та ФОП</c:v>
                </c:pt>
                <c:pt idx="1">
                  <c:v>фізичних осіб</c:v>
                </c:pt>
              </c:strCache>
            </c:strRef>
          </c:cat>
          <c:val>
            <c:numRef>
              <c:f>'Адміністрування НПФ'!$C$96:$D$96</c:f>
              <c:numCache>
                <c:formatCode>_-* #\ ##0_₴_-;\-* #\ ##0_₴_-;_-* "-"??_₴_-;_-@_-</c:formatCode>
                <c:ptCount val="2"/>
                <c:pt idx="0">
                  <c:v>1871</c:v>
                </c:pt>
                <c:pt idx="1">
                  <c:v>84888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79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1" i="0" u="none" strike="noStrike" kern="1200" spc="0" baseline="0">
                <a:solidFill>
                  <a:schemeClr val="accent2">
                    <a:lumMod val="7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>
                <a:solidFill>
                  <a:schemeClr val="accent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Пенсійні внески за 1-й кв. 2024</a:t>
            </a:r>
          </a:p>
        </c:rich>
      </c:tx>
      <c:layout>
        <c:manualLayout>
          <c:xMode val="edge"/>
          <c:yMode val="edge"/>
          <c:x val="0.26024990895276845"/>
          <c:y val="1.80180180180180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1" i="0" u="none" strike="noStrike" kern="1200" spc="0" baseline="0">
              <a:solidFill>
                <a:schemeClr val="accent2">
                  <a:lumMod val="7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0.28332708452002742"/>
          <c:y val="0.21012940650036327"/>
          <c:w val="0.37088289701213856"/>
          <c:h val="0.7135919807258152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chemeClr val="accent2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6"/>
            <c:bubble3D val="0"/>
            <c:spPr>
              <a:solidFill>
                <a:schemeClr val="accent2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7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-4.2959022181780646E-2"/>
                  <c:y val="-0.13724671433829505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1.3383686840633754E-2"/>
                  <c:y val="8.2687612609354637E-3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9170032405998876E-2"/>
                  <c:y val="0.1526331100835297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1053357784371249E-2"/>
                  <c:y val="2.835867194494136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0725799473576969"/>
                  <c:y val="7.6429867577024399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4687135834934166E-2"/>
                  <c:y val="-0.13326036327516624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39010462789615885"/>
                  <c:y val="0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7.5418984537602776E-2"/>
                  <c:y val="3.2208083603756509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НПФ'!$E$100:$L$100</c:f>
              <c:strCache>
                <c:ptCount val="8"/>
                <c:pt idx="0">
                  <c:v>жінок віком до 25 років включно</c:v>
                </c:pt>
                <c:pt idx="1">
                  <c:v>жінок віком від 25 до 50 років включно</c:v>
                </c:pt>
                <c:pt idx="2">
                  <c:v>жінок віком від 50 до 60 років включно</c:v>
                </c:pt>
                <c:pt idx="3">
                  <c:v>жінок віком понад 60 років</c:v>
                </c:pt>
                <c:pt idx="4">
                  <c:v>чоловіків віком до 25 років включно</c:v>
                </c:pt>
                <c:pt idx="5">
                  <c:v>чоловіків віком від 25 до 50 років включно</c:v>
                </c:pt>
                <c:pt idx="6">
                  <c:v>чоловіків віком від 50 до 60 років включно</c:v>
                </c:pt>
                <c:pt idx="7">
                  <c:v>чоловіків віком понад 60 років</c:v>
                </c:pt>
              </c:strCache>
            </c:strRef>
          </c:cat>
          <c:val>
            <c:numRef>
              <c:f>'Адміністрування НПФ'!$E$113:$L$113</c:f>
              <c:numCache>
                <c:formatCode>_-* #\ ##0.0_₴_-;\-* #\ ##0.0_₴_-;_-* "-"??_₴_-;_-@_-</c:formatCode>
                <c:ptCount val="8"/>
                <c:pt idx="0">
                  <c:v>0.26089802000000001</c:v>
                </c:pt>
                <c:pt idx="1">
                  <c:v>13.178991620000001</c:v>
                </c:pt>
                <c:pt idx="2">
                  <c:v>3.5147518700000004</c:v>
                </c:pt>
                <c:pt idx="3">
                  <c:v>0.87797848999999994</c:v>
                </c:pt>
                <c:pt idx="4">
                  <c:v>0.38573740000000001</c:v>
                </c:pt>
                <c:pt idx="5">
                  <c:v>24.160772509999997</c:v>
                </c:pt>
                <c:pt idx="6">
                  <c:v>4.7029323499999993</c:v>
                </c:pt>
                <c:pt idx="7">
                  <c:v>1.2652181999999998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26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300" b="0" i="0" u="none" strike="noStrike" kern="1200" spc="0" baseline="0">
                <a:solidFill>
                  <a:srgbClr val="C0504D">
                    <a:lumMod val="75000"/>
                  </a:srgb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Пенсійні внески за 1-й кв. 2024</a:t>
            </a:r>
            <a:r>
              <a:rPr lang="uk-UA" sz="1300" b="1" i="0" u="none" strike="noStrike" kern="1200" spc="0" baseline="0">
                <a:solidFill>
                  <a:schemeClr val="accent2">
                    <a:lumMod val="7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300" b="0" i="0" u="none" strike="noStrike" kern="1200" spc="0" baseline="0">
              <a:solidFill>
                <a:srgbClr val="C0504D">
                  <a:lumMod val="75000"/>
                </a:srgb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0.28411639192582944"/>
          <c:y val="0.12827449548938832"/>
          <c:w val="0.47232311386608589"/>
          <c:h val="0.81216535433070869"/>
        </c:manualLayout>
      </c:layout>
      <c:pieChart>
        <c:varyColors val="1"/>
        <c:ser>
          <c:idx val="0"/>
          <c:order val="0"/>
          <c:spPr>
            <a:solidFill>
              <a:schemeClr val="accent4">
                <a:lumMod val="75000"/>
              </a:schemeClr>
            </a:solidFill>
          </c:spPr>
          <c:dPt>
            <c:idx val="0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1.4637077739383296E-2"/>
                  <c:y val="5.1223024205307673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4988083505614607E-2"/>
                  <c:y val="-0.3648300870285951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uk-UA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НПФ'!$C$100:$D$100</c:f>
              <c:strCache>
                <c:ptCount val="2"/>
                <c:pt idx="0">
                  <c:v>жінок</c:v>
                </c:pt>
                <c:pt idx="1">
                  <c:v>чоловіків</c:v>
                </c:pt>
              </c:strCache>
            </c:strRef>
          </c:cat>
          <c:val>
            <c:numRef>
              <c:f>'Адміністрування НПФ'!$C$113:$D$113</c:f>
              <c:numCache>
                <c:formatCode>_-* #\ ##0.0_₴_-;\-* #\ ##0.0_₴_-;_-* "-"??_₴_-;_-@_-</c:formatCode>
                <c:ptCount val="2"/>
                <c:pt idx="0">
                  <c:v>17.832620000000002</c:v>
                </c:pt>
                <c:pt idx="1">
                  <c:v>30.514660459999995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1.xml"/><Relationship Id="rId13" Type="http://schemas.openxmlformats.org/officeDocument/2006/relationships/chart" Target="../charts/chart16.xml"/><Relationship Id="rId18" Type="http://schemas.openxmlformats.org/officeDocument/2006/relationships/chart" Target="../charts/chart21.xml"/><Relationship Id="rId3" Type="http://schemas.openxmlformats.org/officeDocument/2006/relationships/chart" Target="../charts/chart6.xml"/><Relationship Id="rId7" Type="http://schemas.openxmlformats.org/officeDocument/2006/relationships/chart" Target="../charts/chart10.xml"/><Relationship Id="rId12" Type="http://schemas.openxmlformats.org/officeDocument/2006/relationships/chart" Target="../charts/chart15.xml"/><Relationship Id="rId17" Type="http://schemas.openxmlformats.org/officeDocument/2006/relationships/chart" Target="../charts/chart20.xml"/><Relationship Id="rId2" Type="http://schemas.openxmlformats.org/officeDocument/2006/relationships/chart" Target="../charts/chart5.xml"/><Relationship Id="rId16" Type="http://schemas.openxmlformats.org/officeDocument/2006/relationships/chart" Target="../charts/chart19.xml"/><Relationship Id="rId20" Type="http://schemas.openxmlformats.org/officeDocument/2006/relationships/chart" Target="../charts/chart23.xml"/><Relationship Id="rId1" Type="http://schemas.openxmlformats.org/officeDocument/2006/relationships/chart" Target="../charts/chart4.xml"/><Relationship Id="rId6" Type="http://schemas.openxmlformats.org/officeDocument/2006/relationships/chart" Target="../charts/chart9.xml"/><Relationship Id="rId11" Type="http://schemas.openxmlformats.org/officeDocument/2006/relationships/chart" Target="../charts/chart14.xml"/><Relationship Id="rId5" Type="http://schemas.openxmlformats.org/officeDocument/2006/relationships/chart" Target="../charts/chart8.xml"/><Relationship Id="rId15" Type="http://schemas.openxmlformats.org/officeDocument/2006/relationships/chart" Target="../charts/chart18.xml"/><Relationship Id="rId10" Type="http://schemas.openxmlformats.org/officeDocument/2006/relationships/chart" Target="../charts/chart13.xml"/><Relationship Id="rId19" Type="http://schemas.openxmlformats.org/officeDocument/2006/relationships/chart" Target="../charts/chart22.xml"/><Relationship Id="rId4" Type="http://schemas.openxmlformats.org/officeDocument/2006/relationships/chart" Target="../charts/chart7.xml"/><Relationship Id="rId9" Type="http://schemas.openxmlformats.org/officeDocument/2006/relationships/chart" Target="../charts/chart12.xml"/><Relationship Id="rId14" Type="http://schemas.openxmlformats.org/officeDocument/2006/relationships/chart" Target="../charts/chart1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609600</xdr:colOff>
      <xdr:row>27</xdr:row>
      <xdr:rowOff>177737</xdr:rowOff>
    </xdr:from>
    <xdr:to>
      <xdr:col>9</xdr:col>
      <xdr:colOff>228601</xdr:colOff>
      <xdr:row>42</xdr:row>
      <xdr:rowOff>142875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27</xdr:row>
      <xdr:rowOff>187761</xdr:rowOff>
    </xdr:from>
    <xdr:to>
      <xdr:col>5</xdr:col>
      <xdr:colOff>76199</xdr:colOff>
      <xdr:row>42</xdr:row>
      <xdr:rowOff>152400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723899</xdr:colOff>
      <xdr:row>27</xdr:row>
      <xdr:rowOff>189379</xdr:rowOff>
    </xdr:from>
    <xdr:to>
      <xdr:col>14</xdr:col>
      <xdr:colOff>447675</xdr:colOff>
      <xdr:row>42</xdr:row>
      <xdr:rowOff>142875</xdr:rowOff>
    </xdr:to>
    <xdr:graphicFrame macro="">
      <xdr:nvGraphicFramePr>
        <xdr:cNvPr id="11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521970</xdr:colOff>
      <xdr:row>18</xdr:row>
      <xdr:rowOff>28575</xdr:rowOff>
    </xdr:from>
    <xdr:to>
      <xdr:col>11</xdr:col>
      <xdr:colOff>152400</xdr:colOff>
      <xdr:row>36</xdr:row>
      <xdr:rowOff>160019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23811</xdr:colOff>
      <xdr:row>38</xdr:row>
      <xdr:rowOff>314325</xdr:rowOff>
    </xdr:from>
    <xdr:to>
      <xdr:col>13</xdr:col>
      <xdr:colOff>238125</xdr:colOff>
      <xdr:row>66</xdr:row>
      <xdr:rowOff>533401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19050</xdr:colOff>
      <xdr:row>18</xdr:row>
      <xdr:rowOff>19050</xdr:rowOff>
    </xdr:from>
    <xdr:to>
      <xdr:col>4</xdr:col>
      <xdr:colOff>607695</xdr:colOff>
      <xdr:row>36</xdr:row>
      <xdr:rowOff>137159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85725</xdr:colOff>
      <xdr:row>69</xdr:row>
      <xdr:rowOff>9525</xdr:rowOff>
    </xdr:from>
    <xdr:to>
      <xdr:col>11</xdr:col>
      <xdr:colOff>828675</xdr:colOff>
      <xdr:row>96</xdr:row>
      <xdr:rowOff>600075</xdr:rowOff>
    </xdr:to>
    <xdr:graphicFrame macro="">
      <xdr:nvGraphicFramePr>
        <xdr:cNvPr id="5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817245</xdr:colOff>
      <xdr:row>113</xdr:row>
      <xdr:rowOff>222884</xdr:rowOff>
    </xdr:from>
    <xdr:to>
      <xdr:col>11</xdr:col>
      <xdr:colOff>895350</xdr:colOff>
      <xdr:row>133</xdr:row>
      <xdr:rowOff>9524</xdr:rowOff>
    </xdr:to>
    <xdr:graphicFrame macro="">
      <xdr:nvGraphicFramePr>
        <xdr:cNvPr id="6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1504951</xdr:colOff>
      <xdr:row>114</xdr:row>
      <xdr:rowOff>0</xdr:rowOff>
    </xdr:from>
    <xdr:to>
      <xdr:col>6</xdr:col>
      <xdr:colOff>352425</xdr:colOff>
      <xdr:row>131</xdr:row>
      <xdr:rowOff>142875</xdr:rowOff>
    </xdr:to>
    <xdr:graphicFrame macro="">
      <xdr:nvGraphicFramePr>
        <xdr:cNvPr id="7" name="Диаграмма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7</xdr:col>
      <xdr:colOff>9525</xdr:colOff>
      <xdr:row>153</xdr:row>
      <xdr:rowOff>19050</xdr:rowOff>
    </xdr:from>
    <xdr:to>
      <xdr:col>13</xdr:col>
      <xdr:colOff>347663</xdr:colOff>
      <xdr:row>174</xdr:row>
      <xdr:rowOff>114300</xdr:rowOff>
    </xdr:to>
    <xdr:graphicFrame macro="">
      <xdr:nvGraphicFramePr>
        <xdr:cNvPr id="8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</xdr:col>
      <xdr:colOff>28576</xdr:colOff>
      <xdr:row>132</xdr:row>
      <xdr:rowOff>169548</xdr:rowOff>
    </xdr:from>
    <xdr:to>
      <xdr:col>12</xdr:col>
      <xdr:colOff>609601</xdr:colOff>
      <xdr:row>151</xdr:row>
      <xdr:rowOff>123826</xdr:rowOff>
    </xdr:to>
    <xdr:graphicFrame macro="">
      <xdr:nvGraphicFramePr>
        <xdr:cNvPr id="9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7</xdr:col>
      <xdr:colOff>57150</xdr:colOff>
      <xdr:row>174</xdr:row>
      <xdr:rowOff>148590</xdr:rowOff>
    </xdr:from>
    <xdr:to>
      <xdr:col>13</xdr:col>
      <xdr:colOff>200026</xdr:colOff>
      <xdr:row>194</xdr:row>
      <xdr:rowOff>0</xdr:rowOff>
    </xdr:to>
    <xdr:graphicFrame macro="">
      <xdr:nvGraphicFramePr>
        <xdr:cNvPr id="10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600076</xdr:colOff>
      <xdr:row>252</xdr:row>
      <xdr:rowOff>133350</xdr:rowOff>
    </xdr:from>
    <xdr:to>
      <xdr:col>6</xdr:col>
      <xdr:colOff>219076</xdr:colOff>
      <xdr:row>268</xdr:row>
      <xdr:rowOff>131445</xdr:rowOff>
    </xdr:to>
    <xdr:graphicFrame macro="">
      <xdr:nvGraphicFramePr>
        <xdr:cNvPr id="11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3</xdr:col>
      <xdr:colOff>409576</xdr:colOff>
      <xdr:row>237</xdr:row>
      <xdr:rowOff>19050</xdr:rowOff>
    </xdr:from>
    <xdr:to>
      <xdr:col>8</xdr:col>
      <xdr:colOff>9526</xdr:colOff>
      <xdr:row>253</xdr:row>
      <xdr:rowOff>19050</xdr:rowOff>
    </xdr:to>
    <xdr:graphicFrame macro="">
      <xdr:nvGraphicFramePr>
        <xdr:cNvPr id="12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1</xdr:colOff>
      <xdr:row>319</xdr:row>
      <xdr:rowOff>25400</xdr:rowOff>
    </xdr:from>
    <xdr:to>
      <xdr:col>5</xdr:col>
      <xdr:colOff>0</xdr:colOff>
      <xdr:row>335</xdr:row>
      <xdr:rowOff>124012</xdr:rowOff>
    </xdr:to>
    <xdr:graphicFrame macro="">
      <xdr:nvGraphicFramePr>
        <xdr:cNvPr id="13" name="Диаграмма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4</xdr:col>
      <xdr:colOff>859155</xdr:colOff>
      <xdr:row>319</xdr:row>
      <xdr:rowOff>22860</xdr:rowOff>
    </xdr:from>
    <xdr:to>
      <xdr:col>10</xdr:col>
      <xdr:colOff>678179</xdr:colOff>
      <xdr:row>336</xdr:row>
      <xdr:rowOff>3437</xdr:rowOff>
    </xdr:to>
    <xdr:graphicFrame macro="">
      <xdr:nvGraphicFramePr>
        <xdr:cNvPr id="14" name="Диаграмма 35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</xdr:col>
      <xdr:colOff>979072</xdr:colOff>
      <xdr:row>335</xdr:row>
      <xdr:rowOff>136499</xdr:rowOff>
    </xdr:from>
    <xdr:to>
      <xdr:col>7</xdr:col>
      <xdr:colOff>428625</xdr:colOff>
      <xdr:row>351</xdr:row>
      <xdr:rowOff>64881</xdr:rowOff>
    </xdr:to>
    <xdr:graphicFrame macro="">
      <xdr:nvGraphicFramePr>
        <xdr:cNvPr id="15" name="Диаграмма 35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26895</xdr:colOff>
      <xdr:row>237</xdr:row>
      <xdr:rowOff>7620</xdr:rowOff>
    </xdr:from>
    <xdr:to>
      <xdr:col>4</xdr:col>
      <xdr:colOff>7620</xdr:colOff>
      <xdr:row>253</xdr:row>
      <xdr:rowOff>0</xdr:rowOff>
    </xdr:to>
    <xdr:graphicFrame macro="">
      <xdr:nvGraphicFramePr>
        <xdr:cNvPr id="16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</xdr:col>
      <xdr:colOff>403860</xdr:colOff>
      <xdr:row>278</xdr:row>
      <xdr:rowOff>30480</xdr:rowOff>
    </xdr:from>
    <xdr:to>
      <xdr:col>7</xdr:col>
      <xdr:colOff>853216</xdr:colOff>
      <xdr:row>291</xdr:row>
      <xdr:rowOff>138057</xdr:rowOff>
    </xdr:to>
    <xdr:graphicFrame macro="">
      <xdr:nvGraphicFramePr>
        <xdr:cNvPr id="17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278</xdr:row>
      <xdr:rowOff>26894</xdr:rowOff>
    </xdr:from>
    <xdr:to>
      <xdr:col>3</xdr:col>
      <xdr:colOff>929640</xdr:colOff>
      <xdr:row>291</xdr:row>
      <xdr:rowOff>117886</xdr:rowOff>
    </xdr:to>
    <xdr:graphicFrame macro="">
      <xdr:nvGraphicFramePr>
        <xdr:cNvPr id="18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2</xdr:colOff>
      <xdr:row>351</xdr:row>
      <xdr:rowOff>52650</xdr:rowOff>
    </xdr:from>
    <xdr:to>
      <xdr:col>4</xdr:col>
      <xdr:colOff>885825</xdr:colOff>
      <xdr:row>368</xdr:row>
      <xdr:rowOff>84668</xdr:rowOff>
    </xdr:to>
    <xdr:graphicFrame macro="">
      <xdr:nvGraphicFramePr>
        <xdr:cNvPr id="19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4</xdr:col>
      <xdr:colOff>876300</xdr:colOff>
      <xdr:row>351</xdr:row>
      <xdr:rowOff>66676</xdr:rowOff>
    </xdr:from>
    <xdr:to>
      <xdr:col>10</xdr:col>
      <xdr:colOff>718457</xdr:colOff>
      <xdr:row>368</xdr:row>
      <xdr:rowOff>104776</xdr:rowOff>
    </xdr:to>
    <xdr:graphicFrame macro="">
      <xdr:nvGraphicFramePr>
        <xdr:cNvPr id="20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</xdr:col>
      <xdr:colOff>657225</xdr:colOff>
      <xdr:row>291</xdr:row>
      <xdr:rowOff>141516</xdr:rowOff>
    </xdr:from>
    <xdr:to>
      <xdr:col>6</xdr:col>
      <xdr:colOff>76200</xdr:colOff>
      <xdr:row>304</xdr:row>
      <xdr:rowOff>1</xdr:rowOff>
    </xdr:to>
    <xdr:graphicFrame macro="">
      <xdr:nvGraphicFramePr>
        <xdr:cNvPr id="21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1;&#1102;&#1083;&#1077;&#1090;&#1077;&#1085;&#1100;\&#1056;&#1086;&#1079;&#1088;&#1072;&#1093;&#1091;&#1085;&#1086;&#1082;%20&#1087;&#1086;&#1082;&#1072;&#1079;&#1085;&#1080;&#1082;&#1110;&#1074;%20&#1084;&#1086;&#1085;.%20&#1089;&#1090;-&#1082;&#1080;\&#1056;&#1086;&#1079;&#1088;&#1072;&#1093;&#1091;&#1085;&#1086;&#1082;%20&#1084;&#1091;&#1083;&#1100;&#1090;&#1080;&#1087;&#1083;&#1110;&#1082;&#1072;&#1090;&#1086;&#1088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GROST\BULET\TEIM\&#1058;&#1040;&#1053;&#1071;\&#1052;&#1072;&#1082;&#1077;&#1090;&#1080;%20&#1090;&#1072;&#1073;&#1083;&#1080;&#1094;&#1100;%20&#1074;%20&#1073;&#1102;&#1083;&#1077;&#1090;&#1077;&#1085;&#1100;\&#1085;&#1072;%202001%20&#1088;&#1110;&#1082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&#1084;&#1073;200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40;&#1053;&#1040;&#1051;&#1030;&#1058;&#1048;&#1050;&#1040;%20&#1056;&#1048;&#1053;&#1050;&#1059;%20-%20&#1050;&#1042;&#1040;&#1056;&#1058;&#1040;&#1051;&#1068;&#1053;&#1030;%20&#1047;&#1042;&#1030;&#1058;&#1048;/2023/Q4%202023/!%20final/3.%20Q4%202023_PR_NP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st\d\Documents%20and%20Settings\gavrylyuk\&#1056;&#1072;&#1073;&#1086;&#1095;&#1080;&#1081;%20&#1089;&#1090;&#1086;&#1083;\&#1040;&#1085;&#1072;&#1089;&#1090;&#1072;&#1089;&#1080;&#1103;%20&#1043;&#1072;&#1074;&#1088;&#1080;&#1083;&#1102;&#1082;\&#1040;&#1085;&#1072;&#1083;&#1110;&#1090;&#1080;&#1082;&#1072;%20&#1087;&#1091;&#1073;&#1083;&#1110;&#1095;&#1085;&#1080;&#1093;%20&#1030;&#1057;&#1030;\&#1040;&#1085;&#1072;&#1083;&#1110;&#1090;&#1080;&#1082;&#1072;%20&#1074;&#1110;&#1076;&#1082;&#1088;&#1080;&#1090;&#1080;&#1093;%20&#1092;&#1086;&#1085;&#1076;&#1110;&#1074;\&#1058;&#1080;&#1078;&#1085;&#1077;&#1074;&#1072;%20&#1072;&#1085;&#1072;&#1083;&#1110;&#1090;&#1080;&#1082;&#1072;\2009\10.2009\15-21.10.09\&#1058;&#1080;&#1078;&#1085;&#1077;&#1074;&#1072;_15-21.10.0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gavrylyuk\&#1056;&#1072;&#1073;&#1086;&#1095;&#1080;&#1081;%20&#1089;&#1090;&#1086;&#1083;\&#1040;&#1085;&#1072;&#1089;&#1090;&#1072;&#1089;&#1080;&#1103;%20&#1043;&#1072;&#1074;&#1088;&#1080;&#1083;&#1102;&#1082;\&#1040;&#1085;&#1072;&#1083;&#1110;&#1090;&#1080;&#1082;&#1072;%20&#1087;&#1091;&#1073;&#1083;&#1110;&#1095;&#1085;&#1080;&#1093;%20&#1030;&#1057;&#1030;\&#1040;&#1085;&#1072;&#1083;&#1110;&#1090;&#1080;&#1082;&#1072;%20&#1074;&#1110;&#1076;&#1082;&#1088;&#1080;&#1090;&#1080;&#1093;%20&#1092;&#1086;&#1085;&#1076;&#1110;&#1074;\&#1058;&#1080;&#1078;&#1085;&#1077;&#1074;&#1072;%20&#1072;&#1085;&#1072;&#1083;&#1110;&#1090;&#1080;&#1082;&#1072;\2009\10.2009\15-21.10.09\&#1058;&#1080;&#1078;&#1085;&#1077;&#1074;&#1072;_15-21.10.09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42;&#1045;&#1044;-&#1096;&#1072;&#1073;&#1083;&#1086;&#1085;1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76;17-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7;%20&#1050;&#1041;&#1059;%20&#1079;&#1072;%2098%20&#1088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1;&#1057;&#1059;%20&#1085;&#1072;%2001.11.99%20&#1088;%20&#1079;&#1072;%20&#1089;&#1077;&#1082;&#1090;&#1086;&#1088;&#1072;&#1084;&#1080;%20&#1077;&#1082;&#1086;&#1085;&#1086;&#1084;&#1110;&#1082;&#1080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90;1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-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ульт-ор М3, швидкість"/>
      <sheetName val="Лист1"/>
      <sheetName val="Мульт-ор М2, швидкість"/>
      <sheetName val="Доходність (2)"/>
    </sheetNames>
    <sheetDataSet>
      <sheetData sheetId="0" refreshError="1"/>
      <sheetData sheetId="1" refreshError="1"/>
      <sheetData sheetId="2" refreshError="1">
        <row r="3">
          <cell r="C3" t="str">
            <v>М2,
млн. грн.</v>
          </cell>
          <cell r="E3" t="str">
            <v>(Мп+Мк)/2,
млн. грн.</v>
          </cell>
        </row>
        <row r="4">
          <cell r="C4">
            <v>1</v>
          </cell>
          <cell r="E4">
            <v>2</v>
          </cell>
        </row>
        <row r="5">
          <cell r="C5">
            <v>12448</v>
          </cell>
          <cell r="E5">
            <v>11717</v>
          </cell>
        </row>
        <row r="6">
          <cell r="C6">
            <v>11919</v>
          </cell>
          <cell r="E6">
            <v>11919</v>
          </cell>
        </row>
        <row r="7">
          <cell r="C7">
            <v>12095</v>
          </cell>
          <cell r="E7">
            <v>12007</v>
          </cell>
        </row>
        <row r="8">
          <cell r="C8">
            <v>12835</v>
          </cell>
          <cell r="E8">
            <v>12465</v>
          </cell>
        </row>
        <row r="9">
          <cell r="C9">
            <v>12835</v>
          </cell>
          <cell r="E9">
            <v>12835</v>
          </cell>
        </row>
        <row r="10">
          <cell r="C10">
            <v>12794</v>
          </cell>
          <cell r="E10">
            <v>12814.5</v>
          </cell>
        </row>
        <row r="11">
          <cell r="C11">
            <v>13116</v>
          </cell>
          <cell r="E11">
            <v>12955</v>
          </cell>
        </row>
        <row r="12">
          <cell r="C12">
            <v>13257</v>
          </cell>
          <cell r="E12">
            <v>13186.5</v>
          </cell>
        </row>
        <row r="13">
          <cell r="C13">
            <v>13257</v>
          </cell>
          <cell r="E13">
            <v>13046</v>
          </cell>
        </row>
        <row r="14">
          <cell r="C14">
            <v>13691</v>
          </cell>
          <cell r="E14">
            <v>13474</v>
          </cell>
        </row>
        <row r="15">
          <cell r="C15">
            <v>13569</v>
          </cell>
          <cell r="E15">
            <v>13630</v>
          </cell>
        </row>
        <row r="16">
          <cell r="C16">
            <v>14142</v>
          </cell>
          <cell r="E16">
            <v>13855.5</v>
          </cell>
        </row>
        <row r="17">
          <cell r="C17">
            <v>14142</v>
          </cell>
          <cell r="E17">
            <v>13699.5</v>
          </cell>
        </row>
        <row r="18">
          <cell r="C18">
            <v>14237</v>
          </cell>
          <cell r="E18">
            <v>14189.5</v>
          </cell>
        </row>
        <row r="19">
          <cell r="C19">
            <v>14538</v>
          </cell>
          <cell r="E19">
            <v>14387.5</v>
          </cell>
        </row>
        <row r="20">
          <cell r="C20">
            <v>15432</v>
          </cell>
          <cell r="E20">
            <v>14985</v>
          </cell>
        </row>
        <row r="21">
          <cell r="C21">
            <v>15432</v>
          </cell>
          <cell r="E21">
            <v>14787</v>
          </cell>
        </row>
        <row r="22">
          <cell r="C22">
            <v>15432</v>
          </cell>
          <cell r="E22">
            <v>13940</v>
          </cell>
        </row>
        <row r="23">
          <cell r="C23">
            <v>14880</v>
          </cell>
          <cell r="E23">
            <v>14880</v>
          </cell>
        </row>
        <row r="24">
          <cell r="C24">
            <v>15090</v>
          </cell>
          <cell r="E24">
            <v>14985</v>
          </cell>
        </row>
        <row r="25">
          <cell r="C25">
            <v>15631</v>
          </cell>
          <cell r="E25">
            <v>15360.5</v>
          </cell>
        </row>
        <row r="26">
          <cell r="C26">
            <v>15631</v>
          </cell>
          <cell r="E26">
            <v>15631</v>
          </cell>
        </row>
        <row r="27">
          <cell r="C27">
            <v>16352</v>
          </cell>
          <cell r="E27">
            <v>15991.5</v>
          </cell>
        </row>
        <row r="28">
          <cell r="C28">
            <v>17161</v>
          </cell>
          <cell r="E28">
            <v>16756.5</v>
          </cell>
        </row>
        <row r="29">
          <cell r="C29">
            <v>18258</v>
          </cell>
          <cell r="E29">
            <v>17709.5</v>
          </cell>
        </row>
        <row r="30">
          <cell r="C30">
            <v>18258</v>
          </cell>
          <cell r="E30">
            <v>16944.5</v>
          </cell>
        </row>
        <row r="31">
          <cell r="C31">
            <v>18498</v>
          </cell>
          <cell r="E31">
            <v>18378</v>
          </cell>
        </row>
        <row r="32">
          <cell r="C32">
            <v>19340</v>
          </cell>
          <cell r="E32">
            <v>18919</v>
          </cell>
        </row>
        <row r="33">
          <cell r="C33">
            <v>20019</v>
          </cell>
          <cell r="E33">
            <v>19679.5</v>
          </cell>
        </row>
        <row r="34">
          <cell r="C34">
            <v>20019</v>
          </cell>
          <cell r="E34">
            <v>19138.5</v>
          </cell>
        </row>
        <row r="35">
          <cell r="C35">
            <v>20402</v>
          </cell>
          <cell r="E35">
            <v>20210.5</v>
          </cell>
        </row>
        <row r="36">
          <cell r="C36">
            <v>20552</v>
          </cell>
          <cell r="E36">
            <v>20477</v>
          </cell>
        </row>
        <row r="37">
          <cell r="C37">
            <v>21714</v>
          </cell>
          <cell r="E37">
            <v>21133</v>
          </cell>
        </row>
        <row r="38">
          <cell r="C38">
            <v>21714</v>
          </cell>
          <cell r="E38">
            <v>20866.5</v>
          </cell>
        </row>
        <row r="39">
          <cell r="C39">
            <v>21714</v>
          </cell>
          <cell r="E39">
            <v>20866.5</v>
          </cell>
        </row>
        <row r="40">
          <cell r="C40">
            <v>21453</v>
          </cell>
          <cell r="E40">
            <v>21583.5</v>
          </cell>
        </row>
        <row r="41">
          <cell r="C41">
            <v>22241</v>
          </cell>
          <cell r="E41">
            <v>21847</v>
          </cell>
        </row>
        <row r="42">
          <cell r="C42">
            <v>23275</v>
          </cell>
          <cell r="E42">
            <v>22758</v>
          </cell>
        </row>
        <row r="43">
          <cell r="C43">
            <v>23275</v>
          </cell>
          <cell r="E43">
            <v>22494.5</v>
          </cell>
        </row>
        <row r="44">
          <cell r="C44">
            <v>24405</v>
          </cell>
          <cell r="E44">
            <v>23840</v>
          </cell>
        </row>
        <row r="45">
          <cell r="C45">
            <v>25350</v>
          </cell>
          <cell r="E45">
            <v>24877.5</v>
          </cell>
        </row>
        <row r="46">
          <cell r="C46">
            <v>26359</v>
          </cell>
          <cell r="E46">
            <v>25854.5</v>
          </cell>
        </row>
        <row r="47">
          <cell r="C47">
            <v>26359</v>
          </cell>
          <cell r="E47">
            <v>24817</v>
          </cell>
        </row>
        <row r="48">
          <cell r="C48">
            <v>27483</v>
          </cell>
          <cell r="E48">
            <v>26921</v>
          </cell>
        </row>
        <row r="49">
          <cell r="C49">
            <v>28778</v>
          </cell>
          <cell r="E49">
            <v>28130.5</v>
          </cell>
        </row>
        <row r="50">
          <cell r="C50">
            <v>28076</v>
          </cell>
          <cell r="E50">
            <v>28427</v>
          </cell>
        </row>
        <row r="51">
          <cell r="C51">
            <v>28076</v>
          </cell>
          <cell r="E51">
            <v>27217.5</v>
          </cell>
        </row>
        <row r="52">
          <cell r="C52">
            <v>28035</v>
          </cell>
          <cell r="E52">
            <v>28055.5</v>
          </cell>
        </row>
        <row r="53">
          <cell r="C53">
            <v>28663</v>
          </cell>
          <cell r="E53">
            <v>28349</v>
          </cell>
        </row>
        <row r="54">
          <cell r="C54">
            <v>31387</v>
          </cell>
          <cell r="E54">
            <v>30025</v>
          </cell>
        </row>
        <row r="55">
          <cell r="C55">
            <v>31387</v>
          </cell>
          <cell r="E55">
            <v>29731.5</v>
          </cell>
        </row>
        <row r="56">
          <cell r="C56">
            <v>31387</v>
          </cell>
          <cell r="E56">
            <v>26550.5</v>
          </cell>
        </row>
        <row r="78">
          <cell r="E78">
            <v>96.047874329884053</v>
          </cell>
        </row>
      </sheetData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6"/>
      <sheetName val="т17-4-99"/>
      <sheetName val="т15-0"/>
      <sheetName val="т18"/>
      <sheetName val="т17-3"/>
      <sheetName val="т17-1 "/>
      <sheetName val="т17мб"/>
      <sheetName val="т17-2 "/>
      <sheetName val="т17-5"/>
      <sheetName val="т17-4"/>
      <sheetName val="т18обл"/>
      <sheetName val="т17-4-2000"/>
      <sheetName val="т15"/>
      <sheetName val="т15-0-2000"/>
      <sheetName val="т17-1обл"/>
      <sheetName val="т17-5(на 2001)"/>
      <sheetName val="т18обл(на2001)"/>
      <sheetName val="т17-1 (на 2001)"/>
      <sheetName val="т17-1(шаблон)"/>
      <sheetName val="т07(98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КОШТИ НА РАХУНКАХ ПІДПРИЄМСТВ, ОРГАНІЗАЦІЙ ТА НАСЕЛЕННЯ 
В КОМЕРЦІЙНИХ БАНКАХ УКРАЇНИ 
(за формами власності)</v>
          </cell>
          <cell r="G1" t="str">
            <v>Продовження</v>
          </cell>
        </row>
        <row r="2">
          <cell r="A2" t="str">
            <v>(на кінець періоду, млн. грн.)</v>
          </cell>
        </row>
      </sheetData>
      <sheetData sheetId="5" refreshError="1"/>
      <sheetData sheetId="6" refreshError="1"/>
      <sheetData sheetId="7" refreshError="1">
        <row r="1">
          <cell r="A1" t="str">
            <v>КОШТИ НА РАХУНКАХ ПІДПРИЄМСТВ, ОРГАНІЗАЦІЙ ТА НАСЕЛЕННЯ 
В КОМЕРЦІЙНИХ БАНКАХ УКРАЇНИ 
(за секторами економіки)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мб(шаблон)"/>
      <sheetName val="т17-2 "/>
      <sheetName val="т17-3"/>
      <sheetName val="т17-1(шаблон)"/>
      <sheetName val="т09(98) по сек-рам ек-ки"/>
    </sheetNames>
    <sheetDataSet>
      <sheetData sheetId="0" refreshError="1">
        <row r="1">
          <cell r="A1" t="str">
            <v>ЗАЛУЧЕНІ КОШТИ КОМЕРЦІЙНИХ БАНКІВ 
НА МІЖБАНКІВСЬКОМУ РИНКУ УКРАЇНИ
в 1998–2000 роках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ПФ в управлінні"/>
      <sheetName val="Адміністрування НПФ"/>
      <sheetName val="Fondi_..._..._..._NPF &amp; AMC"/>
      <sheetName val="PER_F_Funds_NPF"/>
      <sheetName val="Нацфінпослуг-НКЦПФР - КНПФ НБУ"/>
      <sheetName val="Учасники НПФ_AGEFLVS"/>
      <sheetName val="Внески_AGEFLVS"/>
      <sheetName val="Виплати_AGEFLVS"/>
      <sheetName val="Вкладники-контракти_POFLVS"/>
      <sheetName val="Внески-Виплати-АктивиASSETVCHNG"/>
      <sheetName val="Активи_ASSETS"/>
      <sheetName val="NPF_SECURITIES"/>
      <sheetName val="PER_F_Funds_IC"/>
    </sheetNames>
    <sheetDataSet>
      <sheetData sheetId="0" refreshError="1"/>
      <sheetData sheetId="1" refreshError="1">
        <row r="303">
          <cell r="E303">
            <v>1069.6130001299996</v>
          </cell>
          <cell r="F303">
            <v>2103.2770001299996</v>
          </cell>
        </row>
        <row r="304">
          <cell r="E304">
            <v>23.364249210000001</v>
          </cell>
          <cell r="F304">
            <v>23.364249210000001</v>
          </cell>
        </row>
        <row r="305">
          <cell r="E305">
            <v>32.877244789999999</v>
          </cell>
          <cell r="F305">
            <v>40.555244789999996</v>
          </cell>
        </row>
        <row r="306">
          <cell r="E306">
            <v>69.204620109999993</v>
          </cell>
          <cell r="F306">
            <v>69.37062010999999</v>
          </cell>
        </row>
        <row r="307">
          <cell r="E307">
            <v>37.713344910000004</v>
          </cell>
          <cell r="F307">
            <v>44.700344910000005</v>
          </cell>
        </row>
        <row r="308">
          <cell r="E308">
            <v>180.94579199000003</v>
          </cell>
          <cell r="F308">
            <v>180.94579199000003</v>
          </cell>
        </row>
        <row r="309">
          <cell r="E309">
            <v>11.058315690000001</v>
          </cell>
          <cell r="F309">
            <v>11.058315690000001</v>
          </cell>
        </row>
        <row r="310">
          <cell r="E310">
            <v>1375.8186439399994</v>
          </cell>
          <cell r="F310">
            <v>2416.5436439399991</v>
          </cell>
        </row>
        <row r="311">
          <cell r="E311">
            <v>1605.5360965299992</v>
          </cell>
          <cell r="F311">
            <v>2653.2480965299992</v>
          </cell>
        </row>
        <row r="312">
          <cell r="E312">
            <v>0.57328388278167886</v>
          </cell>
          <cell r="F312">
            <v>0.5426070274979149</v>
          </cell>
        </row>
        <row r="313">
          <cell r="E313">
            <v>2800.5952107699986</v>
          </cell>
          <cell r="F313">
            <v>4889.8152107699989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_інф"/>
      <sheetName val="All"/>
      <sheetName val="Усі (ВЧА кіл-ть і вартість ІС)"/>
      <sheetName val="Щоденний притік-відтік капіталу"/>
      <sheetName val="Золото+депози_рік_2006-2009"/>
      <sheetName val="Золото+депози+ПФТС_місяць"/>
      <sheetName val="Золото+депози+ПФТС_2009"/>
      <sheetName val="табл1"/>
      <sheetName val="табл2"/>
      <sheetName val="рис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_інф"/>
      <sheetName val="All"/>
      <sheetName val="Усі (ВЧА кіл-ть і вартість ІС)"/>
      <sheetName val="Щоденний притік-відтік капіталу"/>
      <sheetName val="Золото+депози_рік_2006-2009"/>
      <sheetName val="Золото+депози+ПФТС_місяць"/>
      <sheetName val="Золото+депози+ПФТС_2009"/>
      <sheetName val="табл1"/>
      <sheetName val="табл2"/>
      <sheetName val="рис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.7(2000)"/>
      <sheetName val="6.7(2001)"/>
      <sheetName val="6.7(%)"/>
      <sheetName val="6.7%(за валютами)"/>
      <sheetName val="6.7%(за видами)"/>
      <sheetName val="6.7"/>
      <sheetName val="6.7 (групи)"/>
      <sheetName val="146024"/>
      <sheetName val="14602E"/>
      <sheetName val="14602F"/>
      <sheetName val="14602G"/>
      <sheetName val="Пром.вир-во"/>
      <sheetName val="ІЦ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C1" t="str">
            <v>V00</v>
          </cell>
          <cell r="D1" t="str">
            <v>V01</v>
          </cell>
          <cell r="E1" t="str">
            <v>V02+V03</v>
          </cell>
          <cell r="F1" t="str">
            <v>V08</v>
          </cell>
          <cell r="G1" t="str">
            <v>V12</v>
          </cell>
          <cell r="H1" t="str">
            <v>V09</v>
          </cell>
          <cell r="I1" t="str">
            <v>V13</v>
          </cell>
          <cell r="J1" t="str">
            <v>V10+V11</v>
          </cell>
          <cell r="K1" t="str">
            <v>V14+V15</v>
          </cell>
        </row>
        <row r="8">
          <cell r="A8" t="str">
            <v xml:space="preserve"> Усього</v>
          </cell>
          <cell r="B8">
            <v>37384.217799999999</v>
          </cell>
          <cell r="C8">
            <v>17870.764800000001</v>
          </cell>
          <cell r="D8">
            <v>13842.7415</v>
          </cell>
          <cell r="E8">
            <v>4028.0233000000003</v>
          </cell>
          <cell r="F8">
            <v>19513.453000000001</v>
          </cell>
          <cell r="G8">
            <v>9034.2363000000005</v>
          </cell>
          <cell r="H8">
            <v>11565.780200000001</v>
          </cell>
          <cell r="I8">
            <v>5321.7</v>
          </cell>
          <cell r="J8">
            <v>7947.6727999999994</v>
          </cell>
          <cell r="K8">
            <v>3712.5363000000002</v>
          </cell>
        </row>
        <row r="10">
          <cell r="A10" t="str">
            <v>1. Кошти суб'єктів господарювання</v>
          </cell>
          <cell r="B10">
            <v>18381.924800000001</v>
          </cell>
          <cell r="C10">
            <v>12909.1414</v>
          </cell>
          <cell r="D10">
            <v>10351.246999999999</v>
          </cell>
          <cell r="E10">
            <v>2557.8944000000001</v>
          </cell>
          <cell r="F10">
            <v>5472.7834000000003</v>
          </cell>
          <cell r="G10">
            <v>1974.4153999999994</v>
          </cell>
          <cell r="H10">
            <v>3656.9413</v>
          </cell>
          <cell r="I10">
            <v>1303.6792999999996</v>
          </cell>
          <cell r="J10">
            <v>1815.8420999999998</v>
          </cell>
          <cell r="K10">
            <v>670.73609999999996</v>
          </cell>
        </row>
        <row r="11">
          <cell r="A11" t="str">
            <v>01*</v>
          </cell>
          <cell r="B11">
            <v>471.24650000000003</v>
          </cell>
          <cell r="C11">
            <v>365.44570000000004</v>
          </cell>
          <cell r="D11">
            <v>343.49440000000004</v>
          </cell>
          <cell r="E11">
            <v>21.9513</v>
          </cell>
          <cell r="F11">
            <v>105.8008</v>
          </cell>
          <cell r="G11">
            <v>28.432300000000001</v>
          </cell>
          <cell r="H11">
            <v>101.0972</v>
          </cell>
          <cell r="I11">
            <v>27.008500000000002</v>
          </cell>
          <cell r="J11">
            <v>4.7036000000000007</v>
          </cell>
          <cell r="K11">
            <v>1.4238</v>
          </cell>
        </row>
        <row r="12">
          <cell r="A12" t="str">
            <v>02*</v>
          </cell>
          <cell r="B12">
            <v>15.856800000000002</v>
          </cell>
          <cell r="C12">
            <v>15.686300000000001</v>
          </cell>
          <cell r="D12">
            <v>13.0989</v>
          </cell>
          <cell r="E12">
            <v>2.5874000000000006</v>
          </cell>
          <cell r="F12">
            <v>0.17050000000000001</v>
          </cell>
          <cell r="G12">
            <v>0</v>
          </cell>
          <cell r="H12">
            <v>0.17050000000000001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Сільське господарство, мисливство та лісове господарство</v>
          </cell>
          <cell r="B13">
            <v>487.10330000000005</v>
          </cell>
          <cell r="C13">
            <v>381.13200000000006</v>
          </cell>
          <cell r="D13">
            <v>356.59330000000006</v>
          </cell>
          <cell r="E13">
            <v>24.538699999999999</v>
          </cell>
          <cell r="F13">
            <v>105.9713</v>
          </cell>
          <cell r="G13">
            <v>28.432300000000001</v>
          </cell>
          <cell r="H13">
            <v>101.2677</v>
          </cell>
          <cell r="I13">
            <v>27.008500000000002</v>
          </cell>
          <cell r="J13">
            <v>4.7036000000000007</v>
          </cell>
          <cell r="K13">
            <v>1.4238</v>
          </cell>
        </row>
        <row r="14">
          <cell r="A14" t="str">
            <v>05*</v>
          </cell>
          <cell r="B14">
            <v>8.7887000000000004</v>
          </cell>
          <cell r="C14">
            <v>6.8928000000000003</v>
          </cell>
          <cell r="D14">
            <v>5.8215000000000003</v>
          </cell>
          <cell r="E14">
            <v>1.0712999999999999</v>
          </cell>
          <cell r="F14">
            <v>1.8959000000000001</v>
          </cell>
          <cell r="G14">
            <v>5.79E-2</v>
          </cell>
          <cell r="H14">
            <v>1.8959000000000001</v>
          </cell>
          <cell r="I14">
            <v>5.79E-2</v>
          </cell>
          <cell r="J14">
            <v>0</v>
          </cell>
          <cell r="K14">
            <v>0</v>
          </cell>
        </row>
        <row r="15">
          <cell r="A15" t="str">
            <v>Рибне господарство</v>
          </cell>
          <cell r="B15">
            <v>8.7887000000000004</v>
          </cell>
          <cell r="C15">
            <v>6.8928000000000003</v>
          </cell>
          <cell r="D15">
            <v>5.8215000000000003</v>
          </cell>
          <cell r="E15">
            <v>1.0712999999999999</v>
          </cell>
          <cell r="F15">
            <v>1.8959000000000001</v>
          </cell>
          <cell r="G15">
            <v>5.79E-2</v>
          </cell>
          <cell r="H15">
            <v>1.8959000000000001</v>
          </cell>
          <cell r="I15">
            <v>5.79E-2</v>
          </cell>
          <cell r="J15">
            <v>0</v>
          </cell>
          <cell r="K15">
            <v>0</v>
          </cell>
        </row>
        <row r="16">
          <cell r="A16" t="str">
            <v>10*</v>
          </cell>
          <cell r="B16">
            <v>92.301999999999992</v>
          </cell>
          <cell r="C16">
            <v>33.828800000000001</v>
          </cell>
          <cell r="D16">
            <v>30.609200000000001</v>
          </cell>
          <cell r="E16">
            <v>3.2196000000000002</v>
          </cell>
          <cell r="F16">
            <v>58.473199999999999</v>
          </cell>
          <cell r="G16">
            <v>57.251100000000001</v>
          </cell>
          <cell r="H16">
            <v>3.9596</v>
          </cell>
          <cell r="I16">
            <v>3.9270999999999998</v>
          </cell>
          <cell r="J16">
            <v>54.513599999999997</v>
          </cell>
          <cell r="K16">
            <v>53.323999999999998</v>
          </cell>
        </row>
        <row r="17">
          <cell r="A17" t="str">
            <v>11*</v>
          </cell>
          <cell r="B17">
            <v>87.993700000000018</v>
          </cell>
          <cell r="C17">
            <v>38.512700000000002</v>
          </cell>
          <cell r="D17">
            <v>31.207900000000002</v>
          </cell>
          <cell r="E17">
            <v>7.3048000000000002</v>
          </cell>
          <cell r="F17">
            <v>49.481000000000009</v>
          </cell>
          <cell r="G17">
            <v>8.3765000000000001</v>
          </cell>
          <cell r="H17">
            <v>38.020300000000006</v>
          </cell>
          <cell r="I17">
            <v>6.5223000000000004</v>
          </cell>
          <cell r="J17">
            <v>11.460700000000001</v>
          </cell>
          <cell r="K17">
            <v>1.8542000000000001</v>
          </cell>
        </row>
        <row r="18">
          <cell r="A18" t="str">
            <v>12*</v>
          </cell>
          <cell r="B18">
            <v>0.23550000000000001</v>
          </cell>
          <cell r="C18">
            <v>0.23550000000000001</v>
          </cell>
          <cell r="D18">
            <v>0.23</v>
          </cell>
          <cell r="E18">
            <v>5.4999999999999997E-3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A19" t="str">
            <v>13*</v>
          </cell>
          <cell r="B19">
            <v>23.623100000000001</v>
          </cell>
          <cell r="C19">
            <v>16.119900000000001</v>
          </cell>
          <cell r="D19">
            <v>5.9142000000000001</v>
          </cell>
          <cell r="E19">
            <v>10.2057</v>
          </cell>
          <cell r="F19">
            <v>7.5032000000000005</v>
          </cell>
          <cell r="G19">
            <v>0.61</v>
          </cell>
          <cell r="H19">
            <v>1.4455</v>
          </cell>
          <cell r="I19">
            <v>0.61</v>
          </cell>
          <cell r="J19">
            <v>6.0577000000000005</v>
          </cell>
          <cell r="K19">
            <v>0</v>
          </cell>
        </row>
        <row r="20">
          <cell r="A20" t="str">
            <v>14*</v>
          </cell>
          <cell r="B20">
            <v>69.039900000000003</v>
          </cell>
          <cell r="C20">
            <v>36.8626</v>
          </cell>
          <cell r="D20">
            <v>22.271699999999999</v>
          </cell>
          <cell r="E20">
            <v>14.5909</v>
          </cell>
          <cell r="F20">
            <v>32.177300000000002</v>
          </cell>
          <cell r="G20">
            <v>3.9039000000000001</v>
          </cell>
          <cell r="H20">
            <v>12.8971</v>
          </cell>
          <cell r="I20">
            <v>1.2205999999999999</v>
          </cell>
          <cell r="J20">
            <v>19.280200000000001</v>
          </cell>
          <cell r="K20">
            <v>2.6833</v>
          </cell>
        </row>
        <row r="21">
          <cell r="A21" t="str">
            <v>Добувна промисловість</v>
          </cell>
          <cell r="B21">
            <v>273.19420000000002</v>
          </cell>
          <cell r="C21">
            <v>125.5595</v>
          </cell>
          <cell r="D21">
            <v>90.23299999999999</v>
          </cell>
          <cell r="E21">
            <v>35.326499999999996</v>
          </cell>
          <cell r="F21">
            <v>147.63470000000001</v>
          </cell>
          <cell r="G21">
            <v>70.141500000000008</v>
          </cell>
          <cell r="H21">
            <v>56.322500000000012</v>
          </cell>
          <cell r="I21">
            <v>12.28</v>
          </cell>
          <cell r="J21">
            <v>91.31219999999999</v>
          </cell>
          <cell r="K21">
            <v>57.861499999999999</v>
          </cell>
        </row>
        <row r="22">
          <cell r="A22" t="str">
            <v>15*</v>
          </cell>
          <cell r="B22">
            <v>538.13609999999994</v>
          </cell>
          <cell r="C22">
            <v>350.93520000000001</v>
          </cell>
          <cell r="D22">
            <v>260.24099999999999</v>
          </cell>
          <cell r="E22">
            <v>90.694200000000009</v>
          </cell>
          <cell r="F22">
            <v>187.20089999999999</v>
          </cell>
          <cell r="G22">
            <v>39.383499999999998</v>
          </cell>
          <cell r="H22">
            <v>149.98579999999998</v>
          </cell>
          <cell r="I22">
            <v>37.531099999999995</v>
          </cell>
          <cell r="J22">
            <v>37.215100000000007</v>
          </cell>
          <cell r="K22">
            <v>1.8524</v>
          </cell>
        </row>
        <row r="23">
          <cell r="A23" t="str">
            <v>16*</v>
          </cell>
          <cell r="B23">
            <v>23.3886</v>
          </cell>
          <cell r="C23">
            <v>11.3407</v>
          </cell>
          <cell r="D23">
            <v>9.8801000000000005</v>
          </cell>
          <cell r="E23">
            <v>1.4605999999999999</v>
          </cell>
          <cell r="F23">
            <v>12.0479</v>
          </cell>
          <cell r="G23">
            <v>0</v>
          </cell>
          <cell r="H23">
            <v>12.0479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17*</v>
          </cell>
          <cell r="B24">
            <v>31.197600000000001</v>
          </cell>
          <cell r="C24">
            <v>23.571400000000001</v>
          </cell>
          <cell r="D24">
            <v>18.0061</v>
          </cell>
          <cell r="E24">
            <v>5.5652999999999997</v>
          </cell>
          <cell r="F24">
            <v>7.6261999999999999</v>
          </cell>
          <cell r="G24">
            <v>2.9685999999999999</v>
          </cell>
          <cell r="H24">
            <v>6.9744999999999999</v>
          </cell>
          <cell r="I24">
            <v>2.9120999999999997</v>
          </cell>
          <cell r="J24">
            <v>0.65170000000000006</v>
          </cell>
          <cell r="K24">
            <v>5.6500000000000002E-2</v>
          </cell>
        </row>
        <row r="25">
          <cell r="A25" t="str">
            <v>18*</v>
          </cell>
          <cell r="B25">
            <v>35.1008</v>
          </cell>
          <cell r="C25">
            <v>29.735600000000002</v>
          </cell>
          <cell r="D25">
            <v>19.564700000000002</v>
          </cell>
          <cell r="E25">
            <v>10.1709</v>
          </cell>
          <cell r="F25">
            <v>5.3651999999999997</v>
          </cell>
          <cell r="G25">
            <v>2.1890999999999998</v>
          </cell>
          <cell r="H25">
            <v>4.5758999999999999</v>
          </cell>
          <cell r="I25">
            <v>2.1890999999999998</v>
          </cell>
          <cell r="J25">
            <v>0.7893</v>
          </cell>
          <cell r="K25">
            <v>0</v>
          </cell>
        </row>
        <row r="26">
          <cell r="A26" t="str">
            <v>19*</v>
          </cell>
          <cell r="B26">
            <v>8.9374000000000002</v>
          </cell>
          <cell r="C26">
            <v>7.7007000000000003</v>
          </cell>
          <cell r="D26">
            <v>6.2587000000000002</v>
          </cell>
          <cell r="E26">
            <v>1.4419999999999999</v>
          </cell>
          <cell r="F26">
            <v>1.2367000000000001</v>
          </cell>
          <cell r="G26">
            <v>0.59550000000000003</v>
          </cell>
          <cell r="H26">
            <v>1.2314000000000001</v>
          </cell>
          <cell r="I26">
            <v>0.59550000000000003</v>
          </cell>
          <cell r="J26">
            <v>5.3E-3</v>
          </cell>
          <cell r="K26">
            <v>0</v>
          </cell>
        </row>
        <row r="27">
          <cell r="A27" t="str">
            <v>20*</v>
          </cell>
          <cell r="B27">
            <v>65.872900000000001</v>
          </cell>
          <cell r="C27">
            <v>49.623899999999999</v>
          </cell>
          <cell r="D27">
            <v>30.0029</v>
          </cell>
          <cell r="E27">
            <v>19.620999999999999</v>
          </cell>
          <cell r="F27">
            <v>16.248999999999999</v>
          </cell>
          <cell r="G27">
            <v>1.5082</v>
          </cell>
          <cell r="H27">
            <v>6.6511000000000005</v>
          </cell>
          <cell r="I27">
            <v>0.36860000000000004</v>
          </cell>
          <cell r="J27">
            <v>9.5978999999999992</v>
          </cell>
          <cell r="K27">
            <v>1.1395999999999999</v>
          </cell>
        </row>
        <row r="28">
          <cell r="A28" t="str">
            <v>21*</v>
          </cell>
          <cell r="B28">
            <v>74.192299999999989</v>
          </cell>
          <cell r="C28">
            <v>25.854500000000002</v>
          </cell>
          <cell r="D28">
            <v>20.9131</v>
          </cell>
          <cell r="E28">
            <v>4.9414000000000007</v>
          </cell>
          <cell r="F28">
            <v>48.337799999999994</v>
          </cell>
          <cell r="G28">
            <v>1.7605</v>
          </cell>
          <cell r="H28">
            <v>13.403799999999999</v>
          </cell>
          <cell r="I28">
            <v>1.7605</v>
          </cell>
          <cell r="J28">
            <v>34.933999999999997</v>
          </cell>
          <cell r="K28">
            <v>0</v>
          </cell>
        </row>
        <row r="29">
          <cell r="A29" t="str">
            <v>22*</v>
          </cell>
          <cell r="B29">
            <v>182.3511</v>
          </cell>
          <cell r="C29">
            <v>137.0958</v>
          </cell>
          <cell r="D29">
            <v>119.4464</v>
          </cell>
          <cell r="E29">
            <v>17.6494</v>
          </cell>
          <cell r="F29">
            <v>45.255299999999998</v>
          </cell>
          <cell r="G29">
            <v>20.497699999999998</v>
          </cell>
          <cell r="H29">
            <v>35.3367</v>
          </cell>
          <cell r="I29">
            <v>16.091799999999999</v>
          </cell>
          <cell r="J29">
            <v>9.9185999999999996</v>
          </cell>
          <cell r="K29">
            <v>4.4058999999999999</v>
          </cell>
        </row>
        <row r="30">
          <cell r="A30" t="str">
            <v>23*</v>
          </cell>
          <cell r="B30">
            <v>359.13469999999995</v>
          </cell>
          <cell r="C30">
            <v>232.24749999999997</v>
          </cell>
          <cell r="D30">
            <v>216.64339999999999</v>
          </cell>
          <cell r="E30">
            <v>15.604100000000001</v>
          </cell>
          <cell r="F30">
            <v>126.88720000000001</v>
          </cell>
          <cell r="G30">
            <v>38.500700000000002</v>
          </cell>
          <cell r="H30">
            <v>12.088200000000001</v>
          </cell>
          <cell r="I30">
            <v>2.4605000000000001</v>
          </cell>
          <cell r="J30">
            <v>114.79900000000001</v>
          </cell>
          <cell r="K30">
            <v>36.040199999999999</v>
          </cell>
        </row>
        <row r="31">
          <cell r="A31" t="str">
            <v>24*</v>
          </cell>
          <cell r="B31">
            <v>240.9554</v>
          </cell>
          <cell r="C31">
            <v>129.7825</v>
          </cell>
          <cell r="D31">
            <v>74.418399999999991</v>
          </cell>
          <cell r="E31">
            <v>55.364100000000001</v>
          </cell>
          <cell r="F31">
            <v>111.1729</v>
          </cell>
          <cell r="G31">
            <v>15.550999999999998</v>
          </cell>
          <cell r="H31">
            <v>80.555399999999992</v>
          </cell>
          <cell r="I31">
            <v>12.8104</v>
          </cell>
          <cell r="J31">
            <v>30.6175</v>
          </cell>
          <cell r="K31">
            <v>2.7405999999999997</v>
          </cell>
        </row>
        <row r="32">
          <cell r="A32" t="str">
            <v>25*</v>
          </cell>
          <cell r="B32">
            <v>40.492399999999996</v>
          </cell>
          <cell r="C32">
            <v>27.571299999999997</v>
          </cell>
          <cell r="D32">
            <v>22.548299999999998</v>
          </cell>
          <cell r="E32">
            <v>5.0230000000000006</v>
          </cell>
          <cell r="F32">
            <v>12.921100000000001</v>
          </cell>
          <cell r="G32">
            <v>3.8939999999999997</v>
          </cell>
          <cell r="H32">
            <v>8.2415000000000003</v>
          </cell>
          <cell r="I32">
            <v>0.3</v>
          </cell>
          <cell r="J32">
            <v>4.6796000000000006</v>
          </cell>
          <cell r="K32">
            <v>3.5939999999999999</v>
          </cell>
        </row>
        <row r="33">
          <cell r="A33" t="str">
            <v>26*</v>
          </cell>
          <cell r="B33">
            <v>188.39769999999999</v>
          </cell>
          <cell r="C33">
            <v>94.589299999999994</v>
          </cell>
          <cell r="D33">
            <v>76.709999999999994</v>
          </cell>
          <cell r="E33">
            <v>17.879300000000001</v>
          </cell>
          <cell r="F33">
            <v>93.808400000000006</v>
          </cell>
          <cell r="G33">
            <v>44.751999999999995</v>
          </cell>
          <cell r="H33">
            <v>78.746300000000005</v>
          </cell>
          <cell r="I33">
            <v>43.593199999999996</v>
          </cell>
          <cell r="J33">
            <v>15.062099999999999</v>
          </cell>
          <cell r="K33">
            <v>1.1588000000000001</v>
          </cell>
        </row>
        <row r="34">
          <cell r="A34" t="str">
            <v>27*</v>
          </cell>
          <cell r="B34">
            <v>241.10130000000001</v>
          </cell>
          <cell r="C34">
            <v>184.35920000000002</v>
          </cell>
          <cell r="D34">
            <v>31.8796</v>
          </cell>
          <cell r="E34">
            <v>152.4796</v>
          </cell>
          <cell r="F34">
            <v>56.742100000000001</v>
          </cell>
          <cell r="G34">
            <v>9.7070000000000007</v>
          </cell>
          <cell r="H34">
            <v>7.0841000000000003</v>
          </cell>
          <cell r="I34">
            <v>3.6243000000000003</v>
          </cell>
          <cell r="J34">
            <v>49.658000000000001</v>
          </cell>
          <cell r="K34">
            <v>6.0827</v>
          </cell>
        </row>
        <row r="35">
          <cell r="A35" t="str">
            <v>28*</v>
          </cell>
          <cell r="B35">
            <v>71.840500000000006</v>
          </cell>
          <cell r="C35">
            <v>51.762600000000006</v>
          </cell>
          <cell r="D35">
            <v>42.900400000000005</v>
          </cell>
          <cell r="E35">
            <v>8.8621999999999996</v>
          </cell>
          <cell r="F35">
            <v>20.0779</v>
          </cell>
          <cell r="G35">
            <v>12.2845</v>
          </cell>
          <cell r="H35">
            <v>16.8612</v>
          </cell>
          <cell r="I35">
            <v>10.757299999999999</v>
          </cell>
          <cell r="J35">
            <v>3.2166999999999999</v>
          </cell>
          <cell r="K35">
            <v>1.5272000000000001</v>
          </cell>
        </row>
        <row r="36">
          <cell r="A36" t="str">
            <v>29*</v>
          </cell>
          <cell r="B36">
            <v>591.80330000000004</v>
          </cell>
          <cell r="C36">
            <v>289.76489999999995</v>
          </cell>
          <cell r="D36">
            <v>171.18929999999997</v>
          </cell>
          <cell r="E36">
            <v>118.57559999999999</v>
          </cell>
          <cell r="F36">
            <v>302.03840000000002</v>
          </cell>
          <cell r="G36">
            <v>140.36290000000002</v>
          </cell>
          <cell r="H36">
            <v>108.88210000000001</v>
          </cell>
          <cell r="I36">
            <v>49.766599999999997</v>
          </cell>
          <cell r="J36">
            <v>193.15630000000002</v>
          </cell>
          <cell r="K36">
            <v>90.596300000000014</v>
          </cell>
        </row>
        <row r="37">
          <cell r="A37" t="str">
            <v>30*</v>
          </cell>
          <cell r="B37">
            <v>28.416600000000003</v>
          </cell>
          <cell r="C37">
            <v>22.578300000000002</v>
          </cell>
          <cell r="D37">
            <v>21.137900000000002</v>
          </cell>
          <cell r="E37">
            <v>1.4404000000000001</v>
          </cell>
          <cell r="F37">
            <v>5.8382999999999994</v>
          </cell>
          <cell r="G37">
            <v>1.1519999999999999</v>
          </cell>
          <cell r="H37">
            <v>5.3796999999999997</v>
          </cell>
          <cell r="I37">
            <v>1.1519999999999999</v>
          </cell>
          <cell r="J37">
            <v>0.45860000000000001</v>
          </cell>
          <cell r="K37">
            <v>0</v>
          </cell>
        </row>
        <row r="38">
          <cell r="A38" t="str">
            <v>31*</v>
          </cell>
          <cell r="B38">
            <v>87.926700000000011</v>
          </cell>
          <cell r="C38">
            <v>66.377800000000008</v>
          </cell>
          <cell r="D38">
            <v>45.242800000000003</v>
          </cell>
          <cell r="E38">
            <v>21.135000000000002</v>
          </cell>
          <cell r="F38">
            <v>21.548900000000003</v>
          </cell>
          <cell r="G38">
            <v>4.1635</v>
          </cell>
          <cell r="H38">
            <v>15.264700000000001</v>
          </cell>
          <cell r="I38">
            <v>4.1635</v>
          </cell>
          <cell r="J38">
            <v>6.2842000000000002</v>
          </cell>
          <cell r="K38">
            <v>0</v>
          </cell>
        </row>
        <row r="39">
          <cell r="A39" t="str">
            <v>32*</v>
          </cell>
          <cell r="B39">
            <v>265.74900000000002</v>
          </cell>
          <cell r="C39">
            <v>109.9975</v>
          </cell>
          <cell r="D39">
            <v>26.513500000000001</v>
          </cell>
          <cell r="E39">
            <v>83.484000000000009</v>
          </cell>
          <cell r="F39">
            <v>155.75150000000002</v>
          </cell>
          <cell r="G39">
            <v>46.8215</v>
          </cell>
          <cell r="H39">
            <v>36.573800000000006</v>
          </cell>
          <cell r="I39">
            <v>16.164000000000001</v>
          </cell>
          <cell r="J39">
            <v>119.1777</v>
          </cell>
          <cell r="K39">
            <v>30.657499999999999</v>
          </cell>
        </row>
        <row r="40">
          <cell r="A40" t="str">
            <v>33*</v>
          </cell>
          <cell r="B40">
            <v>35.468599999999995</v>
          </cell>
          <cell r="C40">
            <v>28.995499999999996</v>
          </cell>
          <cell r="D40">
            <v>26.493299999999998</v>
          </cell>
          <cell r="E40">
            <v>2.5021999999999998</v>
          </cell>
          <cell r="F40">
            <v>6.4731000000000005</v>
          </cell>
          <cell r="G40">
            <v>0.89349999999999996</v>
          </cell>
          <cell r="H40">
            <v>5.8908000000000005</v>
          </cell>
          <cell r="I40">
            <v>0.89349999999999996</v>
          </cell>
          <cell r="J40">
            <v>0.58229999999999993</v>
          </cell>
          <cell r="K40">
            <v>0</v>
          </cell>
        </row>
        <row r="41">
          <cell r="A41" t="str">
            <v>34*</v>
          </cell>
          <cell r="B41">
            <v>146.0847</v>
          </cell>
          <cell r="C41">
            <v>97.85799999999999</v>
          </cell>
          <cell r="D41">
            <v>68.718399999999988</v>
          </cell>
          <cell r="E41">
            <v>29.139599999999998</v>
          </cell>
          <cell r="F41">
            <v>48.226699999999994</v>
          </cell>
          <cell r="G41">
            <v>11.696</v>
          </cell>
          <cell r="H41">
            <v>36.138199999999998</v>
          </cell>
          <cell r="I41">
            <v>11.696</v>
          </cell>
          <cell r="J41">
            <v>12.0885</v>
          </cell>
          <cell r="K41">
            <v>0</v>
          </cell>
        </row>
        <row r="42">
          <cell r="A42" t="str">
            <v>35*</v>
          </cell>
          <cell r="B42">
            <v>135.49619999999999</v>
          </cell>
          <cell r="C42">
            <v>75.490600000000001</v>
          </cell>
          <cell r="D42">
            <v>41.893000000000001</v>
          </cell>
          <cell r="E42">
            <v>33.5976</v>
          </cell>
          <cell r="F42">
            <v>60.005600000000001</v>
          </cell>
          <cell r="G42">
            <v>16.484200000000001</v>
          </cell>
          <cell r="H42">
            <v>28.162500000000001</v>
          </cell>
          <cell r="I42">
            <v>12.176</v>
          </cell>
          <cell r="J42">
            <v>31.8431</v>
          </cell>
          <cell r="K42">
            <v>4.3082000000000003</v>
          </cell>
        </row>
        <row r="43">
          <cell r="A43" t="str">
            <v>36*</v>
          </cell>
          <cell r="B43">
            <v>51.955500000000001</v>
          </cell>
          <cell r="C43">
            <v>44.481900000000003</v>
          </cell>
          <cell r="D43">
            <v>36.633900000000004</v>
          </cell>
          <cell r="E43">
            <v>7.8480000000000008</v>
          </cell>
          <cell r="F43">
            <v>7.4735999999999994</v>
          </cell>
          <cell r="G43">
            <v>0.42180000000000001</v>
          </cell>
          <cell r="H43">
            <v>3.3102</v>
          </cell>
          <cell r="I43">
            <v>0.39510000000000001</v>
          </cell>
          <cell r="J43">
            <v>4.1633999999999993</v>
          </cell>
          <cell r="K43">
            <v>2.6699999999999998E-2</v>
          </cell>
        </row>
        <row r="44">
          <cell r="A44" t="str">
            <v>37*</v>
          </cell>
          <cell r="B44">
            <v>70.926500000000004</v>
          </cell>
          <cell r="C44">
            <v>53.5334</v>
          </cell>
          <cell r="D44">
            <v>36.665199999999999</v>
          </cell>
          <cell r="E44">
            <v>16.868199999999998</v>
          </cell>
          <cell r="F44">
            <v>17.3931</v>
          </cell>
          <cell r="G44">
            <v>4.8620000000000001</v>
          </cell>
          <cell r="H44">
            <v>11.837299999999999</v>
          </cell>
          <cell r="I44">
            <v>3.6021000000000001</v>
          </cell>
          <cell r="J44">
            <v>5.5558000000000005</v>
          </cell>
          <cell r="K44">
            <v>1.2599</v>
          </cell>
        </row>
        <row r="45">
          <cell r="A45" t="str">
            <v xml:space="preserve">Обробна промисловість </v>
          </cell>
          <cell r="B45">
            <v>3514.9258999999997</v>
          </cell>
          <cell r="C45">
            <v>2145.2480999999998</v>
          </cell>
          <cell r="D45">
            <v>1423.9004</v>
          </cell>
          <cell r="E45">
            <v>721.34769999999992</v>
          </cell>
          <cell r="F45">
            <v>1369.6777999999999</v>
          </cell>
          <cell r="G45">
            <v>420.44970000000012</v>
          </cell>
          <cell r="H45">
            <v>685.22309999999993</v>
          </cell>
          <cell r="I45">
            <v>235.00319999999994</v>
          </cell>
          <cell r="J45">
            <v>684.4547</v>
          </cell>
          <cell r="K45">
            <v>185.44650000000001</v>
          </cell>
        </row>
        <row r="46">
          <cell r="A46" t="str">
            <v>40*</v>
          </cell>
          <cell r="B46">
            <v>615.73230000000001</v>
          </cell>
          <cell r="C46">
            <v>494.34629999999999</v>
          </cell>
          <cell r="D46">
            <v>479.13779999999997</v>
          </cell>
          <cell r="E46">
            <v>15.208500000000001</v>
          </cell>
          <cell r="F46">
            <v>121.386</v>
          </cell>
          <cell r="G46">
            <v>17.174300000000002</v>
          </cell>
          <cell r="H46">
            <v>110.3901</v>
          </cell>
          <cell r="I46">
            <v>11.010200000000001</v>
          </cell>
          <cell r="J46">
            <v>10.995899999999999</v>
          </cell>
          <cell r="K46">
            <v>6.1641000000000004</v>
          </cell>
        </row>
        <row r="47">
          <cell r="A47" t="str">
            <v>41*</v>
          </cell>
          <cell r="B47">
            <v>22.824899999999996</v>
          </cell>
          <cell r="C47">
            <v>20.755899999999997</v>
          </cell>
          <cell r="D47">
            <v>17.108799999999999</v>
          </cell>
          <cell r="E47">
            <v>3.6471</v>
          </cell>
          <cell r="F47">
            <v>2.069</v>
          </cell>
          <cell r="G47">
            <v>0</v>
          </cell>
          <cell r="H47">
            <v>1.3265</v>
          </cell>
          <cell r="I47">
            <v>0</v>
          </cell>
          <cell r="J47">
            <v>0.74250000000000005</v>
          </cell>
          <cell r="K47">
            <v>0</v>
          </cell>
        </row>
        <row r="48">
          <cell r="A48" t="str">
            <v>Виробництво електроенергії, газу та води</v>
          </cell>
          <cell r="B48">
            <v>638.55719999999997</v>
          </cell>
          <cell r="C48">
            <v>515.10220000000004</v>
          </cell>
          <cell r="D48">
            <v>496.24659999999994</v>
          </cell>
          <cell r="E48">
            <v>18.855600000000003</v>
          </cell>
          <cell r="F48">
            <v>123.455</v>
          </cell>
          <cell r="G48">
            <v>17.174300000000002</v>
          </cell>
          <cell r="H48">
            <v>111.7166</v>
          </cell>
          <cell r="I48">
            <v>11.010200000000001</v>
          </cell>
          <cell r="J48">
            <v>11.738399999999999</v>
          </cell>
          <cell r="K48">
            <v>6.1641000000000004</v>
          </cell>
        </row>
        <row r="49">
          <cell r="A49" t="str">
            <v>45*</v>
          </cell>
          <cell r="B49">
            <v>860.14299999999992</v>
          </cell>
          <cell r="C49">
            <v>706.68099999999993</v>
          </cell>
          <cell r="D49">
            <v>659.67049999999995</v>
          </cell>
          <cell r="E49">
            <v>47.0105</v>
          </cell>
          <cell r="F49">
            <v>153.46199999999999</v>
          </cell>
          <cell r="G49">
            <v>45.215800000000002</v>
          </cell>
          <cell r="H49">
            <v>134.08589999999998</v>
          </cell>
          <cell r="I49">
            <v>42.365600000000001</v>
          </cell>
          <cell r="J49">
            <v>19.376099999999997</v>
          </cell>
          <cell r="K49">
            <v>2.8501999999999996</v>
          </cell>
        </row>
        <row r="50">
          <cell r="A50" t="str">
            <v>Будівництво</v>
          </cell>
          <cell r="B50">
            <v>860.14299999999992</v>
          </cell>
          <cell r="C50">
            <v>706.68099999999993</v>
          </cell>
          <cell r="D50">
            <v>659.67049999999995</v>
          </cell>
          <cell r="E50">
            <v>47.0105</v>
          </cell>
          <cell r="F50">
            <v>153.46199999999999</v>
          </cell>
          <cell r="G50">
            <v>45.215800000000002</v>
          </cell>
          <cell r="H50">
            <v>134.08589999999998</v>
          </cell>
          <cell r="I50">
            <v>42.365600000000001</v>
          </cell>
          <cell r="J50">
            <v>19.376099999999997</v>
          </cell>
          <cell r="K50">
            <v>2.8501999999999996</v>
          </cell>
        </row>
        <row r="51">
          <cell r="A51" t="str">
            <v>50*</v>
          </cell>
          <cell r="B51">
            <v>252.37569999999999</v>
          </cell>
          <cell r="C51">
            <v>218.3261</v>
          </cell>
          <cell r="D51">
            <v>197.40960000000001</v>
          </cell>
          <cell r="E51">
            <v>20.916499999999999</v>
          </cell>
          <cell r="F51">
            <v>34.049599999999998</v>
          </cell>
          <cell r="G51">
            <v>7.0783000000000005</v>
          </cell>
          <cell r="H51">
            <v>27.116</v>
          </cell>
          <cell r="I51">
            <v>6.9450000000000003</v>
          </cell>
          <cell r="J51">
            <v>6.9336000000000002</v>
          </cell>
          <cell r="K51">
            <v>0.1333</v>
          </cell>
        </row>
        <row r="52">
          <cell r="A52" t="str">
            <v>51*</v>
          </cell>
          <cell r="B52">
            <v>4008.9106000000002</v>
          </cell>
          <cell r="C52">
            <v>2894.7381</v>
          </cell>
          <cell r="D52">
            <v>2526.8973999999998</v>
          </cell>
          <cell r="E52">
            <v>367.84070000000003</v>
          </cell>
          <cell r="F52">
            <v>1114.1725000000001</v>
          </cell>
          <cell r="G52">
            <v>370.4117</v>
          </cell>
          <cell r="H52">
            <v>852.69560000000001</v>
          </cell>
          <cell r="I52">
            <v>269.53870000000001</v>
          </cell>
          <cell r="J52">
            <v>261.4769</v>
          </cell>
          <cell r="K52">
            <v>100.873</v>
          </cell>
        </row>
        <row r="53">
          <cell r="A53" t="str">
            <v>52*</v>
          </cell>
          <cell r="B53">
            <v>391.82489999999996</v>
          </cell>
          <cell r="C53">
            <v>341.85969999999998</v>
          </cell>
          <cell r="D53">
            <v>326.62979999999999</v>
          </cell>
          <cell r="E53">
            <v>15.229900000000001</v>
          </cell>
          <cell r="F53">
            <v>49.965199999999996</v>
          </cell>
          <cell r="G53">
            <v>12.313599999999999</v>
          </cell>
          <cell r="H53">
            <v>43.353099999999998</v>
          </cell>
          <cell r="I53">
            <v>6.7688999999999995</v>
          </cell>
          <cell r="J53">
            <v>6.6121000000000008</v>
          </cell>
          <cell r="K53">
            <v>5.5446999999999997</v>
          </cell>
        </row>
        <row r="54">
          <cell r="A54" t="str">
            <v>Оптова і роздрібна торгівля; торгівля транспортними засобами, послуги з ремонту</v>
          </cell>
          <cell r="B54">
            <v>4653.1111999999994</v>
          </cell>
          <cell r="C54">
            <v>3454.9238999999998</v>
          </cell>
          <cell r="D54">
            <v>3050.9367999999999</v>
          </cell>
          <cell r="E54">
            <v>403.9871</v>
          </cell>
          <cell r="F54">
            <v>1198.1873000000003</v>
          </cell>
          <cell r="G54">
            <v>389.80360000000002</v>
          </cell>
          <cell r="H54">
            <v>923.16470000000004</v>
          </cell>
          <cell r="I54">
            <v>283.25259999999997</v>
          </cell>
          <cell r="J54">
            <v>275.02260000000001</v>
          </cell>
          <cell r="K54">
            <v>106.55100000000002</v>
          </cell>
        </row>
        <row r="55">
          <cell r="A55" t="str">
            <v>55*</v>
          </cell>
          <cell r="B55">
            <v>74.522599999999997</v>
          </cell>
          <cell r="C55">
            <v>62.821899999999999</v>
          </cell>
          <cell r="D55">
            <v>48.552900000000001</v>
          </cell>
          <cell r="E55">
            <v>14.268999999999998</v>
          </cell>
          <cell r="F55">
            <v>11.700699999999999</v>
          </cell>
          <cell r="G55">
            <v>2.3813</v>
          </cell>
          <cell r="H55">
            <v>7.9573999999999998</v>
          </cell>
          <cell r="I55">
            <v>2.3813</v>
          </cell>
          <cell r="J55">
            <v>3.7433000000000001</v>
          </cell>
          <cell r="K55">
            <v>0</v>
          </cell>
        </row>
        <row r="56">
          <cell r="A56" t="str">
            <v>Готелі та ресторани</v>
          </cell>
          <cell r="B56">
            <v>74.522599999999997</v>
          </cell>
          <cell r="C56">
            <v>62.821899999999999</v>
          </cell>
          <cell r="D56">
            <v>48.552900000000001</v>
          </cell>
          <cell r="E56">
            <v>14.268999999999998</v>
          </cell>
          <cell r="F56">
            <v>11.700699999999999</v>
          </cell>
          <cell r="G56">
            <v>2.3813</v>
          </cell>
          <cell r="H56">
            <v>7.9573999999999998</v>
          </cell>
          <cell r="I56">
            <v>2.3813</v>
          </cell>
          <cell r="J56">
            <v>3.7433000000000001</v>
          </cell>
          <cell r="K56">
            <v>0</v>
          </cell>
        </row>
        <row r="57">
          <cell r="A57" t="str">
            <v>60*</v>
          </cell>
          <cell r="B57">
            <v>438.34739999999999</v>
          </cell>
          <cell r="C57">
            <v>372.928</v>
          </cell>
          <cell r="D57">
            <v>177.738</v>
          </cell>
          <cell r="E57">
            <v>195.19</v>
          </cell>
          <cell r="F57">
            <v>65.419399999999996</v>
          </cell>
          <cell r="G57">
            <v>47.499199999999995</v>
          </cell>
          <cell r="H57">
            <v>21.920300000000001</v>
          </cell>
          <cell r="I57">
            <v>7.4509999999999996</v>
          </cell>
          <cell r="J57">
            <v>43.499099999999999</v>
          </cell>
          <cell r="K57">
            <v>40.048199999999994</v>
          </cell>
        </row>
        <row r="58">
          <cell r="A58" t="str">
            <v>61*</v>
          </cell>
          <cell r="B58">
            <v>185.15299999999999</v>
          </cell>
          <cell r="C58">
            <v>119.3993</v>
          </cell>
          <cell r="D58">
            <v>17.384900000000002</v>
          </cell>
          <cell r="E58">
            <v>102.01439999999999</v>
          </cell>
          <cell r="F58">
            <v>65.753699999999995</v>
          </cell>
          <cell r="G58">
            <v>14.3111</v>
          </cell>
          <cell r="H58">
            <v>18.491</v>
          </cell>
          <cell r="I58">
            <v>1.7</v>
          </cell>
          <cell r="J58">
            <v>47.262699999999995</v>
          </cell>
          <cell r="K58">
            <v>12.6111</v>
          </cell>
        </row>
        <row r="59">
          <cell r="A59" t="str">
            <v>62*</v>
          </cell>
          <cell r="B59">
            <v>64.892600000000002</v>
          </cell>
          <cell r="C59">
            <v>50.388399999999997</v>
          </cell>
          <cell r="D59">
            <v>12.8469</v>
          </cell>
          <cell r="E59">
            <v>37.541499999999999</v>
          </cell>
          <cell r="F59">
            <v>14.504199999999999</v>
          </cell>
          <cell r="G59">
            <v>6.4824000000000002</v>
          </cell>
          <cell r="H59">
            <v>3.6321999999999997</v>
          </cell>
          <cell r="I59">
            <v>1.1499999999999999</v>
          </cell>
          <cell r="J59">
            <v>10.872</v>
          </cell>
          <cell r="K59">
            <v>5.3323999999999998</v>
          </cell>
        </row>
        <row r="60">
          <cell r="A60" t="str">
            <v>63*</v>
          </cell>
          <cell r="B60">
            <v>466.21710000000002</v>
          </cell>
          <cell r="C60">
            <v>323.77530000000002</v>
          </cell>
          <cell r="D60">
            <v>149.5196</v>
          </cell>
          <cell r="E60">
            <v>174.25569999999999</v>
          </cell>
          <cell r="F60">
            <v>142.4418</v>
          </cell>
          <cell r="G60">
            <v>64.036000000000001</v>
          </cell>
          <cell r="H60">
            <v>68.12339999999999</v>
          </cell>
          <cell r="I60">
            <v>34.282899999999998</v>
          </cell>
          <cell r="J60">
            <v>74.318400000000011</v>
          </cell>
          <cell r="K60">
            <v>29.7531</v>
          </cell>
        </row>
        <row r="61">
          <cell r="A61" t="str">
            <v>64*</v>
          </cell>
          <cell r="B61">
            <v>1200.9296999999999</v>
          </cell>
          <cell r="C61">
            <v>1105.8326</v>
          </cell>
          <cell r="D61">
            <v>984.75540000000001</v>
          </cell>
          <cell r="E61">
            <v>121.0772</v>
          </cell>
          <cell r="F61">
            <v>95.097099999999998</v>
          </cell>
          <cell r="G61">
            <v>41.787700000000001</v>
          </cell>
          <cell r="H61">
            <v>27.5639</v>
          </cell>
          <cell r="I61">
            <v>2.3527</v>
          </cell>
          <cell r="J61">
            <v>67.533199999999994</v>
          </cell>
          <cell r="K61">
            <v>39.435000000000002</v>
          </cell>
        </row>
        <row r="62">
          <cell r="A62" t="str">
            <v>Транспорт</v>
          </cell>
          <cell r="B62">
            <v>2355.5398</v>
          </cell>
          <cell r="C62">
            <v>1972.3235999999999</v>
          </cell>
          <cell r="D62">
            <v>1342.2447999999999</v>
          </cell>
          <cell r="E62">
            <v>630.0788</v>
          </cell>
          <cell r="F62">
            <v>383.21620000000001</v>
          </cell>
          <cell r="G62">
            <v>174.1164</v>
          </cell>
          <cell r="H62">
            <v>139.73079999999999</v>
          </cell>
          <cell r="I62">
            <v>46.936599999999999</v>
          </cell>
          <cell r="J62">
            <v>243.4854</v>
          </cell>
          <cell r="K62">
            <v>127.1798</v>
          </cell>
        </row>
        <row r="63">
          <cell r="A63" t="str">
            <v>65*</v>
          </cell>
          <cell r="B63">
            <v>265.80449999999996</v>
          </cell>
          <cell r="C63">
            <v>89.26339999999999</v>
          </cell>
          <cell r="D63">
            <v>52.3538</v>
          </cell>
          <cell r="E63">
            <v>36.909599999999998</v>
          </cell>
          <cell r="F63">
            <v>176.5411</v>
          </cell>
          <cell r="G63">
            <v>64.114699999999999</v>
          </cell>
          <cell r="H63">
            <v>100.5642</v>
          </cell>
          <cell r="I63">
            <v>57.962199999999996</v>
          </cell>
          <cell r="J63">
            <v>75.976900000000001</v>
          </cell>
          <cell r="K63">
            <v>6.1524999999999999</v>
          </cell>
        </row>
        <row r="64">
          <cell r="A64" t="str">
            <v>66*</v>
          </cell>
          <cell r="B64">
            <v>1433.1277</v>
          </cell>
          <cell r="C64">
            <v>911.18089999999995</v>
          </cell>
          <cell r="D64">
            <v>789.38559999999995</v>
          </cell>
          <cell r="E64">
            <v>121.7953</v>
          </cell>
          <cell r="F64">
            <v>521.94679999999994</v>
          </cell>
          <cell r="G64">
            <v>216.69299999999998</v>
          </cell>
          <cell r="H64">
            <v>449.10899999999998</v>
          </cell>
          <cell r="I64">
            <v>176.0453</v>
          </cell>
          <cell r="J64">
            <v>72.837800000000001</v>
          </cell>
          <cell r="K64">
            <v>40.6477</v>
          </cell>
        </row>
        <row r="65">
          <cell r="A65" t="str">
            <v>67*</v>
          </cell>
          <cell r="B65">
            <v>346.75390000000004</v>
          </cell>
          <cell r="C65">
            <v>119.1568</v>
          </cell>
          <cell r="D65">
            <v>103.1322</v>
          </cell>
          <cell r="E65">
            <v>16.0246</v>
          </cell>
          <cell r="F65">
            <v>227.59710000000001</v>
          </cell>
          <cell r="G65">
            <v>95.867700000000013</v>
          </cell>
          <cell r="H65">
            <v>210.49950000000001</v>
          </cell>
          <cell r="I65">
            <v>86.715500000000006</v>
          </cell>
          <cell r="J65">
            <v>17.0976</v>
          </cell>
          <cell r="K65">
            <v>9.1522000000000006</v>
          </cell>
        </row>
        <row r="66">
          <cell r="A66" t="str">
            <v>Фінансова діяльність</v>
          </cell>
          <cell r="B66">
            <v>2045.6860999999999</v>
          </cell>
          <cell r="C66">
            <v>1119.6010999999999</v>
          </cell>
          <cell r="D66">
            <v>944.87159999999994</v>
          </cell>
          <cell r="E66">
            <v>174.7295</v>
          </cell>
          <cell r="F66">
            <v>926.08500000000004</v>
          </cell>
          <cell r="G66">
            <v>376.67539999999997</v>
          </cell>
          <cell r="H66">
            <v>760.17269999999996</v>
          </cell>
          <cell r="I66">
            <v>320.72300000000001</v>
          </cell>
          <cell r="J66">
            <v>165.91230000000002</v>
          </cell>
          <cell r="K66">
            <v>55.952400000000004</v>
          </cell>
        </row>
        <row r="67">
          <cell r="A67" t="str">
            <v>70*</v>
          </cell>
          <cell r="B67">
            <v>192.41539999999998</v>
          </cell>
          <cell r="C67">
            <v>114.08709999999999</v>
          </cell>
          <cell r="D67">
            <v>103.8266</v>
          </cell>
          <cell r="E67">
            <v>10.260499999999999</v>
          </cell>
          <cell r="F67">
            <v>78.328299999999984</v>
          </cell>
          <cell r="G67">
            <v>39.416600000000003</v>
          </cell>
          <cell r="H67">
            <v>39.096199999999996</v>
          </cell>
          <cell r="I67">
            <v>14.8626</v>
          </cell>
          <cell r="J67">
            <v>39.232099999999996</v>
          </cell>
          <cell r="K67">
            <v>24.553999999999998</v>
          </cell>
        </row>
        <row r="68">
          <cell r="A68" t="str">
            <v>71*</v>
          </cell>
          <cell r="B68">
            <v>18.578699999999998</v>
          </cell>
          <cell r="C68">
            <v>12.482099999999999</v>
          </cell>
          <cell r="D68">
            <v>11.4269</v>
          </cell>
          <cell r="E68">
            <v>1.0551999999999999</v>
          </cell>
          <cell r="F68">
            <v>6.0966000000000005</v>
          </cell>
          <cell r="G68">
            <v>2.3744000000000001</v>
          </cell>
          <cell r="H68">
            <v>5.7898000000000005</v>
          </cell>
          <cell r="I68">
            <v>2.3744000000000001</v>
          </cell>
          <cell r="J68">
            <v>0.30680000000000002</v>
          </cell>
          <cell r="K68">
            <v>0</v>
          </cell>
        </row>
        <row r="69">
          <cell r="A69" t="str">
            <v>72*</v>
          </cell>
          <cell r="B69">
            <v>121.3733</v>
          </cell>
          <cell r="C69">
            <v>86.045500000000004</v>
          </cell>
          <cell r="D69">
            <v>70.302000000000007</v>
          </cell>
          <cell r="E69">
            <v>15.743499999999999</v>
          </cell>
          <cell r="F69">
            <v>35.327800000000003</v>
          </cell>
          <cell r="G69">
            <v>13.0351</v>
          </cell>
          <cell r="H69">
            <v>32.242400000000004</v>
          </cell>
          <cell r="I69">
            <v>11.4969</v>
          </cell>
          <cell r="J69">
            <v>3.0853999999999999</v>
          </cell>
          <cell r="K69">
            <v>1.5382</v>
          </cell>
        </row>
        <row r="70">
          <cell r="A70" t="str">
            <v>73*</v>
          </cell>
          <cell r="B70">
            <v>671.2</v>
          </cell>
          <cell r="C70">
            <v>457.47590000000002</v>
          </cell>
          <cell r="D70">
            <v>199.7363</v>
          </cell>
          <cell r="E70">
            <v>257.7396</v>
          </cell>
          <cell r="F70">
            <v>213.72409999999999</v>
          </cell>
          <cell r="G70">
            <v>77.527699999999996</v>
          </cell>
          <cell r="H70">
            <v>86.089199999999991</v>
          </cell>
          <cell r="I70">
            <v>45.197699999999998</v>
          </cell>
          <cell r="J70">
            <v>127.6349</v>
          </cell>
          <cell r="K70">
            <v>32.33</v>
          </cell>
        </row>
        <row r="71">
          <cell r="A71" t="str">
            <v>74*</v>
          </cell>
          <cell r="B71">
            <v>772.50689999999997</v>
          </cell>
          <cell r="C71">
            <v>495.00689999999997</v>
          </cell>
          <cell r="D71">
            <v>420.87329999999997</v>
          </cell>
          <cell r="E71">
            <v>74.133600000000001</v>
          </cell>
          <cell r="F71">
            <v>277.5</v>
          </cell>
          <cell r="G71">
            <v>129.94890000000001</v>
          </cell>
          <cell r="H71">
            <v>174.994</v>
          </cell>
          <cell r="I71">
            <v>69.459800000000001</v>
          </cell>
          <cell r="J71">
            <v>102.506</v>
          </cell>
          <cell r="K71">
            <v>60.489100000000001</v>
          </cell>
        </row>
        <row r="72">
          <cell r="A72" t="str">
            <v>Операції з нерухомістю, здавання під найм та послуги юридичним особам</v>
          </cell>
          <cell r="B72">
            <v>1776.0743</v>
          </cell>
          <cell r="C72">
            <v>1165.0974999999999</v>
          </cell>
          <cell r="D72">
            <v>806.16509999999994</v>
          </cell>
          <cell r="E72">
            <v>358.93239999999997</v>
          </cell>
          <cell r="F72">
            <v>610.97679999999991</v>
          </cell>
          <cell r="G72">
            <v>262.30270000000002</v>
          </cell>
          <cell r="H72">
            <v>338.21159999999998</v>
          </cell>
          <cell r="I72">
            <v>143.3914</v>
          </cell>
          <cell r="J72">
            <v>272.76519999999999</v>
          </cell>
          <cell r="K72">
            <v>118.9113</v>
          </cell>
        </row>
        <row r="73">
          <cell r="A73" t="str">
            <v>75*</v>
          </cell>
          <cell r="B73">
            <v>409.26400000000007</v>
          </cell>
          <cell r="C73">
            <v>352.50570000000005</v>
          </cell>
          <cell r="D73">
            <v>312.46800000000002</v>
          </cell>
          <cell r="E73">
            <v>40.037700000000001</v>
          </cell>
          <cell r="F73">
            <v>56.758299999999998</v>
          </cell>
          <cell r="G73">
            <v>16.093700000000002</v>
          </cell>
          <cell r="H73">
            <v>53.518000000000001</v>
          </cell>
          <cell r="I73">
            <v>15.752700000000001</v>
          </cell>
          <cell r="J73">
            <v>3.2403000000000004</v>
          </cell>
          <cell r="K73">
            <v>0.34100000000000003</v>
          </cell>
        </row>
        <row r="74">
          <cell r="A74" t="str">
            <v>Державне управління</v>
          </cell>
          <cell r="B74">
            <v>409.26400000000007</v>
          </cell>
          <cell r="C74">
            <v>352.50570000000005</v>
          </cell>
          <cell r="D74">
            <v>312.46800000000002</v>
          </cell>
          <cell r="E74">
            <v>40.037700000000001</v>
          </cell>
          <cell r="F74">
            <v>56.758299999999998</v>
          </cell>
          <cell r="G74">
            <v>16.093700000000002</v>
          </cell>
          <cell r="H74">
            <v>53.518000000000001</v>
          </cell>
          <cell r="I74">
            <v>15.752700000000001</v>
          </cell>
          <cell r="J74">
            <v>3.2403000000000004</v>
          </cell>
          <cell r="K74">
            <v>0.34100000000000003</v>
          </cell>
        </row>
        <row r="75">
          <cell r="A75" t="str">
            <v>80*</v>
          </cell>
          <cell r="B75">
            <v>167.30190000000002</v>
          </cell>
          <cell r="C75">
            <v>92.155200000000008</v>
          </cell>
          <cell r="D75">
            <v>79.064600000000013</v>
          </cell>
          <cell r="E75">
            <v>13.0906</v>
          </cell>
          <cell r="F75">
            <v>75.14670000000001</v>
          </cell>
          <cell r="G75">
            <v>38.7697</v>
          </cell>
          <cell r="H75">
            <v>71.896500000000003</v>
          </cell>
          <cell r="I75">
            <v>38.658000000000001</v>
          </cell>
          <cell r="J75">
            <v>3.2502</v>
          </cell>
          <cell r="K75">
            <v>0.11170000000000001</v>
          </cell>
        </row>
        <row r="76">
          <cell r="A76" t="str">
            <v>Освіта</v>
          </cell>
          <cell r="B76">
            <v>167.30190000000002</v>
          </cell>
          <cell r="C76">
            <v>92.155200000000008</v>
          </cell>
          <cell r="D76">
            <v>79.064600000000013</v>
          </cell>
          <cell r="E76">
            <v>13.0906</v>
          </cell>
          <cell r="F76">
            <v>75.14670000000001</v>
          </cell>
          <cell r="G76">
            <v>38.7697</v>
          </cell>
          <cell r="H76">
            <v>71.896500000000003</v>
          </cell>
          <cell r="I76">
            <v>38.658000000000001</v>
          </cell>
          <cell r="J76">
            <v>3.2502</v>
          </cell>
          <cell r="K76">
            <v>0.11170000000000001</v>
          </cell>
        </row>
        <row r="77">
          <cell r="A77" t="str">
            <v>85*</v>
          </cell>
          <cell r="B77">
            <v>197.67140000000001</v>
          </cell>
          <cell r="C77">
            <v>127.79320000000001</v>
          </cell>
          <cell r="D77">
            <v>105.47930000000001</v>
          </cell>
          <cell r="E77">
            <v>22.3139</v>
          </cell>
          <cell r="F77">
            <v>69.878199999999993</v>
          </cell>
          <cell r="G77">
            <v>32.258699999999997</v>
          </cell>
          <cell r="H77">
            <v>67.187399999999997</v>
          </cell>
          <cell r="I77">
            <v>32.118099999999998</v>
          </cell>
          <cell r="J77">
            <v>2.6908000000000003</v>
          </cell>
          <cell r="K77">
            <v>0.1406</v>
          </cell>
        </row>
        <row r="78">
          <cell r="A78" t="str">
            <v>Охорона здоров’я та соціальна допомога</v>
          </cell>
          <cell r="B78">
            <v>197.67140000000001</v>
          </cell>
          <cell r="C78">
            <v>127.79320000000001</v>
          </cell>
          <cell r="D78">
            <v>105.47930000000001</v>
          </cell>
          <cell r="E78">
            <v>22.3139</v>
          </cell>
          <cell r="F78">
            <v>69.878199999999993</v>
          </cell>
          <cell r="G78">
            <v>32.258699999999997</v>
          </cell>
          <cell r="H78">
            <v>67.187399999999997</v>
          </cell>
          <cell r="I78">
            <v>32.118099999999998</v>
          </cell>
          <cell r="J78">
            <v>2.6908000000000003</v>
          </cell>
          <cell r="K78">
            <v>0.1406</v>
          </cell>
        </row>
        <row r="79">
          <cell r="A79" t="str">
            <v>90*</v>
          </cell>
          <cell r="B79">
            <v>16.791</v>
          </cell>
          <cell r="C79">
            <v>16.067</v>
          </cell>
          <cell r="D79">
            <v>15.6799</v>
          </cell>
          <cell r="E79">
            <v>0.3871</v>
          </cell>
          <cell r="F79">
            <v>0.72399999999999998</v>
          </cell>
          <cell r="G79">
            <v>0.28939999999999999</v>
          </cell>
          <cell r="H79">
            <v>0.72289999999999999</v>
          </cell>
          <cell r="I79">
            <v>0.2883</v>
          </cell>
          <cell r="J79">
            <v>1.1000000000000001E-3</v>
          </cell>
          <cell r="K79">
            <v>1.1000000000000001E-3</v>
          </cell>
        </row>
        <row r="80">
          <cell r="A80" t="str">
            <v>91*</v>
          </cell>
          <cell r="B80">
            <v>403.2038</v>
          </cell>
          <cell r="C80">
            <v>257.95600000000002</v>
          </cell>
          <cell r="D80">
            <v>238.577</v>
          </cell>
          <cell r="E80">
            <v>19.378999999999998</v>
          </cell>
          <cell r="F80">
            <v>145.24780000000001</v>
          </cell>
          <cell r="G80">
            <v>68.576799999999992</v>
          </cell>
          <cell r="H80">
            <v>135.7997</v>
          </cell>
          <cell r="I80">
            <v>68.319199999999995</v>
          </cell>
          <cell r="J80">
            <v>9.4481000000000002</v>
          </cell>
          <cell r="K80">
            <v>0.2576</v>
          </cell>
        </row>
        <row r="81">
          <cell r="A81" t="str">
            <v>92*</v>
          </cell>
          <cell r="B81">
            <v>150.53980000000001</v>
          </cell>
          <cell r="C81">
            <v>122.3661</v>
          </cell>
          <cell r="D81">
            <v>110.85810000000001</v>
          </cell>
          <cell r="E81">
            <v>11.508000000000001</v>
          </cell>
          <cell r="F81">
            <v>28.173700000000004</v>
          </cell>
          <cell r="G81">
            <v>11.2324</v>
          </cell>
          <cell r="H81">
            <v>17.4739</v>
          </cell>
          <cell r="I81">
            <v>5.1835000000000004</v>
          </cell>
          <cell r="J81">
            <v>10.699800000000002</v>
          </cell>
          <cell r="K81">
            <v>6.0488999999999997</v>
          </cell>
        </row>
        <row r="82">
          <cell r="A82" t="str">
            <v>93*</v>
          </cell>
          <cell r="B82">
            <v>314.50200000000001</v>
          </cell>
          <cell r="C82">
            <v>253.27190000000002</v>
          </cell>
          <cell r="D82">
            <v>234.06820000000002</v>
          </cell>
          <cell r="E82">
            <v>19.203699999999998</v>
          </cell>
          <cell r="F82">
            <v>61.230099999999993</v>
          </cell>
          <cell r="G82">
            <v>19.430500000000002</v>
          </cell>
          <cell r="H82">
            <v>47.658699999999996</v>
          </cell>
          <cell r="I82">
            <v>18.1492</v>
          </cell>
          <cell r="J82">
            <v>13.571399999999999</v>
          </cell>
          <cell r="K82">
            <v>1.2812999999999999</v>
          </cell>
        </row>
        <row r="83">
          <cell r="A83" t="str">
            <v>Колективні, 
громадські та особисті послуги</v>
          </cell>
          <cell r="B83">
            <v>885.03659999999991</v>
          </cell>
          <cell r="C83">
            <v>649.66100000000006</v>
          </cell>
          <cell r="D83">
            <v>599.18320000000006</v>
          </cell>
          <cell r="E83">
            <v>50.477799999999995</v>
          </cell>
          <cell r="F83">
            <v>235.37559999999999</v>
          </cell>
          <cell r="G83">
            <v>99.5291</v>
          </cell>
          <cell r="H83">
            <v>201.65520000000004</v>
          </cell>
          <cell r="I83">
            <v>91.940200000000004</v>
          </cell>
          <cell r="J83">
            <v>33.720399999999998</v>
          </cell>
          <cell r="K83">
            <v>7.5888999999999998</v>
          </cell>
        </row>
        <row r="84">
          <cell r="A84" t="str">
            <v>95*</v>
          </cell>
          <cell r="B84">
            <v>0.90620000000000001</v>
          </cell>
          <cell r="C84">
            <v>0.1062</v>
          </cell>
          <cell r="D84">
            <v>0.1057</v>
          </cell>
          <cell r="E84">
            <v>5.0000000000000001E-4</v>
          </cell>
          <cell r="F84">
            <v>0.8</v>
          </cell>
          <cell r="G84">
            <v>0.8</v>
          </cell>
          <cell r="H84">
            <v>0.8</v>
          </cell>
          <cell r="I84">
            <v>0.8</v>
          </cell>
          <cell r="J84">
            <v>0</v>
          </cell>
          <cell r="K84">
            <v>0</v>
          </cell>
        </row>
        <row r="85">
          <cell r="A85" t="str">
            <v>Послуги домашньої прислуги</v>
          </cell>
          <cell r="B85">
            <v>0.90620000000000001</v>
          </cell>
          <cell r="C85">
            <v>0.1062</v>
          </cell>
          <cell r="D85">
            <v>0.1057</v>
          </cell>
          <cell r="E85">
            <v>5.0000000000000001E-4</v>
          </cell>
          <cell r="F85">
            <v>0.8</v>
          </cell>
          <cell r="G85">
            <v>0.8</v>
          </cell>
          <cell r="H85">
            <v>0.8</v>
          </cell>
          <cell r="I85">
            <v>0.8</v>
          </cell>
          <cell r="J85">
            <v>0</v>
          </cell>
          <cell r="K85">
            <v>0</v>
          </cell>
        </row>
        <row r="86">
          <cell r="A86" t="str">
            <v>99*</v>
          </cell>
          <cell r="B86">
            <v>34.098399999999998</v>
          </cell>
          <cell r="C86">
            <v>31.5365</v>
          </cell>
          <cell r="D86">
            <v>29.709700000000002</v>
          </cell>
          <cell r="E86">
            <v>1.8268</v>
          </cell>
          <cell r="F86">
            <v>2.5619000000000001</v>
          </cell>
          <cell r="G86">
            <v>0.21330000000000002</v>
          </cell>
          <cell r="H86">
            <v>2.1353</v>
          </cell>
          <cell r="I86">
            <v>0</v>
          </cell>
          <cell r="J86">
            <v>0.42660000000000003</v>
          </cell>
          <cell r="K86">
            <v>0.21330000000000002</v>
          </cell>
        </row>
        <row r="87">
          <cell r="A87" t="str">
            <v>Екстериторіальна діяльність</v>
          </cell>
          <cell r="B87">
            <v>34.098399999999998</v>
          </cell>
          <cell r="C87">
            <v>31.5365</v>
          </cell>
          <cell r="D87">
            <v>29.709700000000002</v>
          </cell>
          <cell r="E87">
            <v>1.8268</v>
          </cell>
          <cell r="F87">
            <v>2.5619000000000001</v>
          </cell>
          <cell r="G87">
            <v>0.21330000000000002</v>
          </cell>
          <cell r="H87">
            <v>2.1353</v>
          </cell>
          <cell r="I87">
            <v>0</v>
          </cell>
          <cell r="J87">
            <v>0.42660000000000003</v>
          </cell>
          <cell r="K87">
            <v>0.21330000000000002</v>
          </cell>
        </row>
        <row r="88">
          <cell r="A88" t="str">
            <v>2. Кошти фiзичних осiб</v>
          </cell>
          <cell r="B88">
            <v>19002.293000000001</v>
          </cell>
          <cell r="C88">
            <v>4961.6234000000004</v>
          </cell>
          <cell r="D88">
            <v>3491.4944999999998</v>
          </cell>
          <cell r="E88">
            <v>1470.1289000000002</v>
          </cell>
          <cell r="F88">
            <v>14040.669600000001</v>
          </cell>
          <cell r="G88">
            <v>7059.8209000000006</v>
          </cell>
          <cell r="H88">
            <v>7908.8389000000006</v>
          </cell>
          <cell r="I88">
            <v>4018.0207</v>
          </cell>
          <cell r="J88">
            <v>6131.8306999999995</v>
          </cell>
          <cell r="K88">
            <v>3041.8002000000001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д16-17"/>
      <sheetName val="д17-1"/>
      <sheetName val="табл1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7(98)"/>
      <sheetName val="146024"/>
      <sheetName val="д17-1"/>
      <sheetName val="табл1"/>
    </sheetNames>
    <sheetDataSet>
      <sheetData sheetId="0" refreshError="1">
        <row r="1">
          <cell r="A1" t="str">
            <v>ЗВЕДЕНИЙ БАЛАНСОВИЙ ЗВІТ КОМЕРЦІЙНИХ БАНКІВ УКРАЇНИ
за 1998 рік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9(98) по сек-рам ек-ки"/>
      <sheetName val="т07(98)"/>
      <sheetName val="146024"/>
      <sheetName val="д17-1"/>
      <sheetName val="табл1"/>
    </sheetNames>
    <sheetDataSet>
      <sheetData sheetId="0" refreshError="1">
        <row r="1">
          <cell r="A1" t="str">
            <v>ЗВЕДЕНИЙ БАЛАНС БАНКІВСЬКОЇ СИСТЕМИ УКРАЇНИ
(резиденти)
на 01.01.99 року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5"/>
      <sheetName val="т09(98) по сек-рам ек-ки"/>
      <sheetName val="т07(98)"/>
      <sheetName val="табл1"/>
    </sheetNames>
    <sheetDataSet>
      <sheetData sheetId="0" refreshError="1">
        <row r="1">
          <cell r="A1" t="str">
            <v>НАЯВНА  ГРОШОВА  МАСА  В  ОБІГУ  УКРАЇНИ  
ТА ЇЇ РОЗМІЩЕННЯ В 1998–2000 РОКАХ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1(шаблон)"/>
      <sheetName val="т15"/>
      <sheetName val="т09(98) по сек-рам ек-ки"/>
      <sheetName val="146024"/>
      <sheetName val="д17-1"/>
    </sheetNames>
    <sheetDataSet>
      <sheetData sheetId="0" refreshError="1">
        <row r="1">
          <cell r="A1" t="str">
            <v>КОШТИ НА РАХУНКАХ ПІДПРИЄМСТВ, ОРГАНІЗАЦІЙ ТА НАСЕЛЕННЯ 
В КОМЕРЦІЙНИХ БАНКАХ УКРАЇНИ 
(за видами валют та строками)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Q43"/>
  <sheetViews>
    <sheetView tabSelected="1" zoomScaleNormal="100" workbookViewId="0">
      <pane ySplit="1" topLeftCell="A2" activePane="bottomLeft" state="frozen"/>
      <selection pane="bottomLeft" activeCell="A2" sqref="A2:XFD2"/>
    </sheetView>
  </sheetViews>
  <sheetFormatPr defaultColWidth="9.140625" defaultRowHeight="12.75" outlineLevelRow="1" outlineLevelCol="1"/>
  <cols>
    <col min="1" max="1" width="16.28515625" style="1" customWidth="1"/>
    <col min="2" max="2" width="13.5703125" style="1" customWidth="1"/>
    <col min="3" max="9" width="12.85546875" style="1" customWidth="1"/>
    <col min="10" max="10" width="14.140625" style="1" customWidth="1"/>
    <col min="11" max="11" width="11.7109375" style="1" customWidth="1"/>
    <col min="12" max="14" width="11.140625" style="1" customWidth="1"/>
    <col min="15" max="15" width="12.28515625" style="1" customWidth="1"/>
    <col min="16" max="17" width="12.28515625" style="1" customWidth="1" outlineLevel="1"/>
    <col min="18" max="18" width="12.28515625" style="1" customWidth="1"/>
    <col min="19" max="16384" width="9.140625" style="1"/>
  </cols>
  <sheetData>
    <row r="1" spans="1:15" s="328" customFormat="1" ht="31.9" customHeight="1">
      <c r="A1" s="328" t="s">
        <v>100</v>
      </c>
    </row>
    <row r="2" spans="1:15" s="333" customFormat="1" ht="13.5" customHeight="1"/>
    <row r="3" spans="1:15" s="329" customFormat="1" ht="17.25" customHeight="1" thickBot="1">
      <c r="A3" s="329" t="s">
        <v>14</v>
      </c>
    </row>
    <row r="4" spans="1:15" ht="39.6" customHeight="1" outlineLevel="1" thickBot="1">
      <c r="A4" s="11" t="s">
        <v>9</v>
      </c>
      <c r="B4" s="288">
        <v>45016</v>
      </c>
      <c r="C4" s="288">
        <v>45291</v>
      </c>
      <c r="D4" s="61">
        <v>45382</v>
      </c>
      <c r="E4" s="13" t="s">
        <v>101</v>
      </c>
      <c r="F4" s="13" t="s">
        <v>102</v>
      </c>
    </row>
    <row r="5" spans="1:15" s="193" customFormat="1" ht="17.45" customHeight="1" outlineLevel="1">
      <c r="A5" s="191" t="s">
        <v>1</v>
      </c>
      <c r="B5" s="285">
        <v>30</v>
      </c>
      <c r="C5" s="285">
        <v>29</v>
      </c>
      <c r="D5" s="55">
        <v>29</v>
      </c>
      <c r="E5" s="221">
        <f>D5/C5-1</f>
        <v>0</v>
      </c>
      <c r="F5" s="192">
        <f>D5/B5-1</f>
        <v>-3.3333333333333326E-2</v>
      </c>
    </row>
    <row r="6" spans="1:15" s="193" customFormat="1" ht="17.45" customHeight="1" outlineLevel="1">
      <c r="A6" s="194" t="s">
        <v>10</v>
      </c>
      <c r="B6" s="286">
        <v>3</v>
      </c>
      <c r="C6" s="286">
        <v>2</v>
      </c>
      <c r="D6" s="56">
        <v>2</v>
      </c>
      <c r="E6" s="222">
        <f t="shared" ref="E6:E8" si="0">D6/C6-1</f>
        <v>0</v>
      </c>
      <c r="F6" s="195">
        <f>D6/B6-1</f>
        <v>-0.33333333333333337</v>
      </c>
    </row>
    <row r="7" spans="1:15" s="193" customFormat="1" ht="17.45" customHeight="1" outlineLevel="1">
      <c r="A7" s="194" t="s">
        <v>11</v>
      </c>
      <c r="B7" s="286">
        <v>6</v>
      </c>
      <c r="C7" s="286">
        <v>6</v>
      </c>
      <c r="D7" s="56">
        <v>6</v>
      </c>
      <c r="E7" s="222">
        <f t="shared" si="0"/>
        <v>0</v>
      </c>
      <c r="F7" s="195">
        <f>D7/B7-1</f>
        <v>0</v>
      </c>
    </row>
    <row r="8" spans="1:15" s="198" customFormat="1" ht="17.45" customHeight="1" outlineLevel="1" thickBot="1">
      <c r="A8" s="196" t="s">
        <v>0</v>
      </c>
      <c r="B8" s="287">
        <v>32</v>
      </c>
      <c r="C8" s="287">
        <v>30</v>
      </c>
      <c r="D8" s="57">
        <v>30</v>
      </c>
      <c r="E8" s="223">
        <f t="shared" si="0"/>
        <v>0</v>
      </c>
      <c r="F8" s="197">
        <f>D8/B8-1</f>
        <v>-6.25E-2</v>
      </c>
      <c r="G8" s="193"/>
      <c r="H8" s="193"/>
      <c r="I8" s="193"/>
      <c r="J8" s="193"/>
      <c r="K8" s="193"/>
      <c r="L8" s="193"/>
      <c r="M8" s="193"/>
      <c r="N8" s="193"/>
      <c r="O8" s="193"/>
    </row>
    <row r="9" spans="1:15" s="330" customFormat="1" ht="13.15" customHeight="1" outlineLevel="1">
      <c r="A9" s="330" t="s">
        <v>16</v>
      </c>
    </row>
    <row r="10" spans="1:15" s="331" customFormat="1" ht="16.5" thickBot="1">
      <c r="A10" s="331" t="s">
        <v>55</v>
      </c>
    </row>
    <row r="11" spans="1:15" s="193" customFormat="1" ht="39.6" customHeight="1" outlineLevel="1" thickBot="1">
      <c r="A11" s="199" t="s">
        <v>9</v>
      </c>
      <c r="B11" s="288">
        <v>45016</v>
      </c>
      <c r="C11" s="288">
        <v>45291</v>
      </c>
      <c r="D11" s="288">
        <v>45382</v>
      </c>
      <c r="E11" s="265" t="s">
        <v>101</v>
      </c>
      <c r="F11" s="265" t="s">
        <v>102</v>
      </c>
    </row>
    <row r="12" spans="1:15" s="193" customFormat="1" ht="17.45" customHeight="1" outlineLevel="1">
      <c r="A12" s="191" t="s">
        <v>1</v>
      </c>
      <c r="B12" s="285">
        <v>46</v>
      </c>
      <c r="C12" s="285">
        <v>44</v>
      </c>
      <c r="D12" s="55">
        <v>44</v>
      </c>
      <c r="E12" s="221">
        <f>D12/C12-1</f>
        <v>0</v>
      </c>
      <c r="F12" s="312">
        <f>D12/B12-1</f>
        <v>-4.3478260869565188E-2</v>
      </c>
      <c r="G12" s="376"/>
    </row>
    <row r="13" spans="1:15" s="193" customFormat="1" ht="17.45" customHeight="1" outlineLevel="1">
      <c r="A13" s="194" t="s">
        <v>10</v>
      </c>
      <c r="B13" s="286">
        <v>3</v>
      </c>
      <c r="C13" s="286">
        <v>2</v>
      </c>
      <c r="D13" s="56">
        <v>2</v>
      </c>
      <c r="E13" s="222">
        <f>D13/C13-1</f>
        <v>0</v>
      </c>
      <c r="F13" s="313">
        <f>D13/B13-1</f>
        <v>-0.33333333333333337</v>
      </c>
    </row>
    <row r="14" spans="1:15" s="193" customFormat="1" ht="17.45" customHeight="1" outlineLevel="1">
      <c r="A14" s="194" t="s">
        <v>11</v>
      </c>
      <c r="B14" s="286">
        <v>6</v>
      </c>
      <c r="C14" s="286">
        <v>6</v>
      </c>
      <c r="D14" s="56">
        <v>6</v>
      </c>
      <c r="E14" s="222">
        <f t="shared" ref="E14:E15" si="1">D14/C14-1</f>
        <v>0</v>
      </c>
      <c r="F14" s="313">
        <f>D14/B14-1</f>
        <v>0</v>
      </c>
    </row>
    <row r="15" spans="1:15" s="193" customFormat="1" ht="17.45" customHeight="1" outlineLevel="1" thickBot="1">
      <c r="A15" s="196" t="s">
        <v>0</v>
      </c>
      <c r="B15" s="283">
        <f>SUM(B12:B14)</f>
        <v>55</v>
      </c>
      <c r="C15" s="283">
        <f>SUM(C12:C14)</f>
        <v>52</v>
      </c>
      <c r="D15" s="45">
        <f>SUM(D12:D14)</f>
        <v>52</v>
      </c>
      <c r="E15" s="223">
        <f t="shared" si="1"/>
        <v>0</v>
      </c>
      <c r="F15" s="314">
        <f>D15/B15-1</f>
        <v>-5.4545454545454564E-2</v>
      </c>
    </row>
    <row r="16" spans="1:15" s="4" customFormat="1" ht="12.75" customHeight="1" outlineLevel="1">
      <c r="A16" s="324" t="s">
        <v>66</v>
      </c>
      <c r="B16" s="324"/>
      <c r="C16" s="324"/>
      <c r="D16" s="324"/>
      <c r="E16" s="324"/>
      <c r="F16" s="324"/>
      <c r="G16" s="193"/>
      <c r="H16" s="193"/>
      <c r="I16" s="262"/>
      <c r="J16" s="262"/>
      <c r="K16" s="1"/>
      <c r="L16" s="1"/>
      <c r="M16" s="1"/>
      <c r="N16" s="1"/>
      <c r="O16" s="1"/>
    </row>
    <row r="17" spans="1:16" s="332" customFormat="1" ht="13.15" customHeight="1" outlineLevel="1">
      <c r="A17" s="332" t="s">
        <v>16</v>
      </c>
    </row>
    <row r="18" spans="1:16" s="317" customFormat="1" ht="21" customHeight="1" thickBot="1">
      <c r="A18" s="317" t="s">
        <v>54</v>
      </c>
    </row>
    <row r="19" spans="1:16" ht="17.25" customHeight="1" outlineLevel="1">
      <c r="A19" s="318" t="s">
        <v>9</v>
      </c>
      <c r="B19" s="320">
        <v>45016</v>
      </c>
      <c r="C19" s="321"/>
      <c r="D19" s="320">
        <v>45291</v>
      </c>
      <c r="E19" s="321"/>
      <c r="F19" s="320">
        <v>45382</v>
      </c>
      <c r="G19" s="321"/>
      <c r="H19" s="322" t="s">
        <v>103</v>
      </c>
      <c r="I19" s="326" t="s">
        <v>89</v>
      </c>
      <c r="J19" s="334" t="s">
        <v>104</v>
      </c>
      <c r="K19" s="334" t="s">
        <v>105</v>
      </c>
    </row>
    <row r="20" spans="1:16" ht="66.75" customHeight="1" outlineLevel="1" thickBot="1">
      <c r="A20" s="319"/>
      <c r="B20" s="268" t="s">
        <v>23</v>
      </c>
      <c r="C20" s="269" t="s">
        <v>12</v>
      </c>
      <c r="D20" s="268" t="s">
        <v>23</v>
      </c>
      <c r="E20" s="269" t="s">
        <v>12</v>
      </c>
      <c r="F20" s="268" t="s">
        <v>23</v>
      </c>
      <c r="G20" s="269" t="s">
        <v>12</v>
      </c>
      <c r="H20" s="323"/>
      <c r="I20" s="327"/>
      <c r="J20" s="335"/>
      <c r="K20" s="335"/>
    </row>
    <row r="21" spans="1:16" ht="17.45" customHeight="1" outlineLevel="1">
      <c r="A21" s="297" t="s">
        <v>1</v>
      </c>
      <c r="B21" s="298">
        <v>1908.6650129599996</v>
      </c>
      <c r="C21" s="285">
        <v>45</v>
      </c>
      <c r="D21" s="298">
        <v>2204.2884545600004</v>
      </c>
      <c r="E21" s="285">
        <v>44</v>
      </c>
      <c r="F21" s="298">
        <v>2320.4122896200001</v>
      </c>
      <c r="G21" s="285">
        <v>44</v>
      </c>
      <c r="H21" s="299">
        <f>F21/D21-1</f>
        <v>5.2680870699919113E-2</v>
      </c>
      <c r="I21" s="299">
        <f t="shared" ref="I21:I26" si="2">F21/B21-1</f>
        <v>0.21572527073331416</v>
      </c>
      <c r="J21" s="300">
        <f>F21-B21</f>
        <v>411.74727666000058</v>
      </c>
      <c r="K21" s="161">
        <f>F21/G21</f>
        <v>52.736642945909097</v>
      </c>
      <c r="L21" s="49"/>
      <c r="M21" s="49"/>
    </row>
    <row r="22" spans="1:16" ht="17.45" customHeight="1" outlineLevel="1">
      <c r="A22" s="301" t="s">
        <v>10</v>
      </c>
      <c r="B22" s="302">
        <v>360.01204654999998</v>
      </c>
      <c r="C22" s="286">
        <v>3</v>
      </c>
      <c r="D22" s="302">
        <v>398.45269139999999</v>
      </c>
      <c r="E22" s="286">
        <v>2</v>
      </c>
      <c r="F22" s="302">
        <v>411.28170605999998</v>
      </c>
      <c r="G22" s="286">
        <v>2</v>
      </c>
      <c r="H22" s="303">
        <f>F22/D22-1</f>
        <v>3.2197083711303476E-2</v>
      </c>
      <c r="I22" s="303">
        <f t="shared" si="2"/>
        <v>0.14241095541473614</v>
      </c>
      <c r="J22" s="304">
        <f t="shared" ref="J21:J26" si="3">F22-B22</f>
        <v>51.269659509999997</v>
      </c>
      <c r="K22" s="162">
        <f>F22/G22</f>
        <v>205.64085302999999</v>
      </c>
      <c r="L22" s="187"/>
      <c r="M22" s="49"/>
    </row>
    <row r="23" spans="1:16" ht="17.45" customHeight="1" outlineLevel="1">
      <c r="A23" s="301" t="s">
        <v>11</v>
      </c>
      <c r="B23" s="302">
        <v>166.89483710049998</v>
      </c>
      <c r="C23" s="286">
        <v>6</v>
      </c>
      <c r="D23" s="302">
        <v>171.69116758999999</v>
      </c>
      <c r="E23" s="286">
        <v>6</v>
      </c>
      <c r="F23" s="302">
        <v>174.39512428</v>
      </c>
      <c r="G23" s="286">
        <v>6</v>
      </c>
      <c r="H23" s="303">
        <f t="shared" ref="H21:H26" si="4">F23/D23-1</f>
        <v>1.5748956268135439E-2</v>
      </c>
      <c r="I23" s="303">
        <f t="shared" si="2"/>
        <v>4.4940198928883124E-2</v>
      </c>
      <c r="J23" s="304">
        <f t="shared" si="3"/>
        <v>7.5002871795000203</v>
      </c>
      <c r="K23" s="162">
        <f>F23/G23</f>
        <v>29.065854046666669</v>
      </c>
      <c r="L23" s="187"/>
      <c r="M23" s="49"/>
    </row>
    <row r="24" spans="1:16" ht="17.45" customHeight="1" outlineLevel="1">
      <c r="A24" s="305" t="s">
        <v>25</v>
      </c>
      <c r="B24" s="307">
        <f>SUM(B21:B23)</f>
        <v>2435.5718966104996</v>
      </c>
      <c r="C24" s="306">
        <f t="shared" ref="C24" si="5">SUM(C21:C23)</f>
        <v>54</v>
      </c>
      <c r="D24" s="307">
        <f>SUM(D21:D23)</f>
        <v>2774.4323135500003</v>
      </c>
      <c r="E24" s="306">
        <f t="shared" ref="E24:G24" si="6">SUM(E21:E23)</f>
        <v>52</v>
      </c>
      <c r="F24" s="307">
        <f>SUM(F21:F23)</f>
        <v>2906.0891199600001</v>
      </c>
      <c r="G24" s="306">
        <f t="shared" si="6"/>
        <v>52</v>
      </c>
      <c r="H24" s="308">
        <f t="shared" si="4"/>
        <v>4.7453601865507178E-2</v>
      </c>
      <c r="I24" s="308">
        <f t="shared" si="2"/>
        <v>0.19318552000222322</v>
      </c>
      <c r="J24" s="309">
        <f t="shared" si="3"/>
        <v>470.51722334950045</v>
      </c>
      <c r="K24" s="163">
        <f>F24/G24</f>
        <v>55.886329230000001</v>
      </c>
      <c r="L24" s="49"/>
    </row>
    <row r="25" spans="1:16" s="4" customFormat="1" ht="17.45" customHeight="1" outlineLevel="1">
      <c r="A25" s="270" t="s">
        <v>22</v>
      </c>
      <c r="B25" s="295">
        <v>1846.663</v>
      </c>
      <c r="C25" s="271">
        <v>1</v>
      </c>
      <c r="D25" s="295">
        <v>2089.2200000000003</v>
      </c>
      <c r="E25" s="271">
        <v>1</v>
      </c>
      <c r="F25" s="295">
        <v>2161.9870000000001</v>
      </c>
      <c r="G25" s="271">
        <v>1</v>
      </c>
      <c r="H25" s="272">
        <f t="shared" si="4"/>
        <v>3.4829745072323615E-2</v>
      </c>
      <c r="I25" s="284">
        <f t="shared" si="2"/>
        <v>0.17075340763311986</v>
      </c>
      <c r="J25" s="273">
        <f t="shared" si="3"/>
        <v>315.32400000000007</v>
      </c>
      <c r="K25" s="20" t="s">
        <v>7</v>
      </c>
      <c r="L25" s="49"/>
      <c r="M25" s="1"/>
      <c r="N25" s="1"/>
      <c r="O25" s="1"/>
    </row>
    <row r="26" spans="1:16" s="4" customFormat="1" ht="17.45" customHeight="1" outlineLevel="1" thickBot="1">
      <c r="A26" s="274" t="s">
        <v>26</v>
      </c>
      <c r="B26" s="296">
        <f>SUM(B24:B25)</f>
        <v>4282.2348966105001</v>
      </c>
      <c r="C26" s="275">
        <f t="shared" ref="C26" si="7">SUM(C24:C25)</f>
        <v>55</v>
      </c>
      <c r="D26" s="296">
        <f>SUM(D24:D25)</f>
        <v>4863.6523135500011</v>
      </c>
      <c r="E26" s="275">
        <f t="shared" ref="E26" si="8">SUM(E24:E25)</f>
        <v>53</v>
      </c>
      <c r="F26" s="296">
        <f>SUM(F24:F25)</f>
        <v>5068.0761199600001</v>
      </c>
      <c r="G26" s="275">
        <f t="shared" ref="E26:G26" si="9">SUM(G24:G25)</f>
        <v>53</v>
      </c>
      <c r="H26" s="276">
        <f t="shared" si="4"/>
        <v>4.2030925163067279E-2</v>
      </c>
      <c r="I26" s="276">
        <f t="shared" si="2"/>
        <v>0.18351193765001406</v>
      </c>
      <c r="J26" s="277">
        <f t="shared" si="3"/>
        <v>785.84122334950007</v>
      </c>
      <c r="K26" s="21">
        <f>F26/G26</f>
        <v>95.624077735094346</v>
      </c>
      <c r="L26" s="49"/>
      <c r="M26" s="49"/>
      <c r="N26" s="49"/>
      <c r="O26" s="49"/>
    </row>
    <row r="27" spans="1:16" s="22" customFormat="1" ht="16.5" customHeight="1" outlineLevel="1">
      <c r="A27" s="324" t="s">
        <v>66</v>
      </c>
      <c r="B27" s="324"/>
      <c r="C27" s="324"/>
      <c r="D27" s="324"/>
      <c r="E27" s="324"/>
      <c r="F27" s="324"/>
      <c r="G27" s="324"/>
      <c r="H27" s="324"/>
      <c r="I27" s="324"/>
      <c r="J27" s="324"/>
      <c r="K27" s="324"/>
      <c r="L27" s="49"/>
      <c r="M27" s="49"/>
      <c r="N27" s="49"/>
      <c r="O27" s="49"/>
    </row>
    <row r="28" spans="1:16" s="22" customFormat="1" ht="16.5" customHeight="1" outlineLevel="1">
      <c r="A28" s="325" t="s">
        <v>94</v>
      </c>
      <c r="B28" s="325"/>
      <c r="C28" s="325"/>
      <c r="D28" s="325"/>
      <c r="E28" s="325"/>
      <c r="F28" s="325"/>
      <c r="G28" s="325"/>
      <c r="H28" s="325"/>
      <c r="I28" s="325"/>
      <c r="J28" s="325"/>
      <c r="K28" s="325"/>
      <c r="L28" s="325"/>
      <c r="M28" s="325"/>
      <c r="N28" s="325"/>
      <c r="O28" s="325"/>
      <c r="P28" s="166"/>
    </row>
    <row r="29" spans="1:16" outlineLevel="1">
      <c r="O29" s="49"/>
    </row>
    <row r="30" spans="1:16" outlineLevel="1">
      <c r="O30" s="49"/>
    </row>
    <row r="31" spans="1:16" outlineLevel="1"/>
    <row r="32" spans="1:16" outlineLevel="1"/>
    <row r="33" outlineLevel="1"/>
    <row r="34" outlineLevel="1"/>
    <row r="35" outlineLevel="1"/>
    <row r="36" outlineLevel="1"/>
    <row r="37" outlineLevel="1"/>
    <row r="38" outlineLevel="1"/>
    <row r="39" outlineLevel="1"/>
    <row r="40" outlineLevel="1"/>
    <row r="41" outlineLevel="1"/>
    <row r="42" outlineLevel="1"/>
    <row r="43" s="316" customFormat="1" outlineLevel="1"/>
  </sheetData>
  <mergeCells count="19">
    <mergeCell ref="A1:XFD1"/>
    <mergeCell ref="A3:XFD3"/>
    <mergeCell ref="A9:XFD9"/>
    <mergeCell ref="A10:XFD10"/>
    <mergeCell ref="A17:XFD17"/>
    <mergeCell ref="A2:XFD2"/>
    <mergeCell ref="A16:F16"/>
    <mergeCell ref="A43:XFD43"/>
    <mergeCell ref="A18:XFD18"/>
    <mergeCell ref="A19:A20"/>
    <mergeCell ref="D19:E19"/>
    <mergeCell ref="F19:G19"/>
    <mergeCell ref="H19:H20"/>
    <mergeCell ref="B19:C19"/>
    <mergeCell ref="A28:O28"/>
    <mergeCell ref="I19:I20"/>
    <mergeCell ref="J19:J20"/>
    <mergeCell ref="K19:K20"/>
    <mergeCell ref="A27:K27"/>
  </mergeCells>
  <pageMargins left="0.17" right="0.17" top="0.5" bottom="0.51" header="0.5" footer="0.5"/>
  <pageSetup paperSize="9" orientation="portrait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P370"/>
  <sheetViews>
    <sheetView zoomScaleNormal="100" workbookViewId="0">
      <pane ySplit="1" topLeftCell="A2" activePane="bottomLeft" state="frozen"/>
      <selection pane="bottomLeft" sqref="A1:XFD1"/>
    </sheetView>
  </sheetViews>
  <sheetFormatPr defaultColWidth="9.140625" defaultRowHeight="12.75" outlineLevelRow="3"/>
  <cols>
    <col min="1" max="1" width="23.7109375" style="68" customWidth="1"/>
    <col min="2" max="2" width="17.28515625" style="68" customWidth="1"/>
    <col min="3" max="5" width="15.140625" style="68" customWidth="1"/>
    <col min="6" max="7" width="13.140625" style="68" customWidth="1"/>
    <col min="8" max="8" width="13.28515625" style="68" customWidth="1"/>
    <col min="9" max="9" width="12.42578125" style="68" customWidth="1"/>
    <col min="10" max="11" width="13.7109375" style="68" customWidth="1"/>
    <col min="12" max="12" width="13.5703125" style="68" customWidth="1"/>
    <col min="13" max="13" width="12.85546875" style="68" customWidth="1"/>
    <col min="14" max="14" width="13.28515625" style="68" customWidth="1"/>
    <col min="15" max="15" width="13.42578125" style="68" customWidth="1"/>
    <col min="16" max="16" width="9.140625" style="68" customWidth="1"/>
    <col min="17" max="17" width="9.7109375" style="68" bestFit="1" customWidth="1"/>
    <col min="18" max="16384" width="9.140625" style="68"/>
  </cols>
  <sheetData>
    <row r="1" spans="1:15" s="366" customFormat="1" ht="31.9" customHeight="1">
      <c r="A1" s="366" t="s">
        <v>109</v>
      </c>
    </row>
    <row r="2" spans="1:15" s="367" customFormat="1" ht="7.5" customHeight="1"/>
    <row r="3" spans="1:15" s="368" customFormat="1" ht="27" customHeight="1" thickBot="1">
      <c r="A3" s="368" t="s">
        <v>27</v>
      </c>
    </row>
    <row r="4" spans="1:15" ht="61.5" customHeight="1" outlineLevel="1" thickBot="1">
      <c r="A4" s="62" t="s">
        <v>17</v>
      </c>
      <c r="B4" s="77" t="s">
        <v>28</v>
      </c>
      <c r="C4" s="80" t="s">
        <v>29</v>
      </c>
      <c r="D4" s="81" t="s">
        <v>30</v>
      </c>
      <c r="E4" s="63" t="s">
        <v>31</v>
      </c>
      <c r="F4" s="64" t="s">
        <v>32</v>
      </c>
      <c r="G4" s="64" t="s">
        <v>33</v>
      </c>
      <c r="H4" s="65" t="s">
        <v>34</v>
      </c>
      <c r="I4" s="66" t="s">
        <v>35</v>
      </c>
      <c r="J4" s="64" t="s">
        <v>36</v>
      </c>
      <c r="K4" s="64" t="s">
        <v>37</v>
      </c>
      <c r="L4" s="67" t="s">
        <v>38</v>
      </c>
      <c r="M4" s="260"/>
      <c r="N4" s="260"/>
      <c r="O4" s="260"/>
    </row>
    <row r="5" spans="1:15" ht="18" hidden="1" customHeight="1" outlineLevel="2">
      <c r="A5" s="101">
        <v>44104</v>
      </c>
      <c r="B5" s="102">
        <f>SUM(C5:D5)</f>
        <v>671865</v>
      </c>
      <c r="C5" s="103">
        <f>SUM(E5:H5)</f>
        <v>277785</v>
      </c>
      <c r="D5" s="104">
        <f>SUM(I5:L5)</f>
        <v>394080</v>
      </c>
      <c r="E5" s="105">
        <v>2151</v>
      </c>
      <c r="F5" s="106">
        <v>167669</v>
      </c>
      <c r="G5" s="106">
        <v>74921</v>
      </c>
      <c r="H5" s="107">
        <v>33044</v>
      </c>
      <c r="I5" s="108">
        <v>2835</v>
      </c>
      <c r="J5" s="106">
        <v>235406</v>
      </c>
      <c r="K5" s="106">
        <v>94784</v>
      </c>
      <c r="L5" s="109">
        <v>61055</v>
      </c>
    </row>
    <row r="6" spans="1:15" ht="18" hidden="1" customHeight="1" outlineLevel="2" collapsed="1">
      <c r="A6" s="110">
        <v>44196</v>
      </c>
      <c r="B6" s="111">
        <v>733622</v>
      </c>
      <c r="C6" s="112">
        <v>315436</v>
      </c>
      <c r="D6" s="113">
        <v>418186</v>
      </c>
      <c r="E6" s="114">
        <v>2313</v>
      </c>
      <c r="F6" s="115">
        <v>185970</v>
      </c>
      <c r="G6" s="115">
        <v>86027</v>
      </c>
      <c r="H6" s="116">
        <v>41126</v>
      </c>
      <c r="I6" s="117">
        <v>3356</v>
      </c>
      <c r="J6" s="115">
        <v>247598</v>
      </c>
      <c r="K6" s="115">
        <v>99215</v>
      </c>
      <c r="L6" s="118">
        <v>68017</v>
      </c>
    </row>
    <row r="7" spans="1:15" ht="18" hidden="1" customHeight="1" outlineLevel="2">
      <c r="A7" s="110">
        <v>44286</v>
      </c>
      <c r="B7" s="111">
        <v>871203</v>
      </c>
      <c r="C7" s="112">
        <v>368062</v>
      </c>
      <c r="D7" s="113">
        <v>503141</v>
      </c>
      <c r="E7" s="114">
        <v>2547</v>
      </c>
      <c r="F7" s="115">
        <v>203732</v>
      </c>
      <c r="G7" s="115">
        <v>99965</v>
      </c>
      <c r="H7" s="116">
        <v>61818</v>
      </c>
      <c r="I7" s="117">
        <v>3597</v>
      </c>
      <c r="J7" s="115">
        <v>272824</v>
      </c>
      <c r="K7" s="115">
        <v>120470</v>
      </c>
      <c r="L7" s="118">
        <v>106250</v>
      </c>
    </row>
    <row r="8" spans="1:15" ht="18" hidden="1" customHeight="1" outlineLevel="2">
      <c r="A8" s="110">
        <v>44377</v>
      </c>
      <c r="B8" s="111">
        <v>875601</v>
      </c>
      <c r="C8" s="112">
        <v>369611</v>
      </c>
      <c r="D8" s="113">
        <v>505990</v>
      </c>
      <c r="E8" s="114">
        <v>2382</v>
      </c>
      <c r="F8" s="115">
        <v>202343</v>
      </c>
      <c r="G8" s="115">
        <v>100126</v>
      </c>
      <c r="H8" s="116">
        <v>64760</v>
      </c>
      <c r="I8" s="117">
        <v>3448</v>
      </c>
      <c r="J8" s="115">
        <v>271640</v>
      </c>
      <c r="K8" s="115">
        <v>121059</v>
      </c>
      <c r="L8" s="118">
        <v>109843</v>
      </c>
    </row>
    <row r="9" spans="1:15" ht="18" hidden="1" customHeight="1" outlineLevel="2">
      <c r="A9" s="110">
        <v>44469</v>
      </c>
      <c r="B9" s="111">
        <f>SUM(C9:D9)</f>
        <v>877012</v>
      </c>
      <c r="C9" s="112">
        <f>SUM(E9:H9)</f>
        <v>370307</v>
      </c>
      <c r="D9" s="113">
        <f>SUM(I9:L9)</f>
        <v>506705</v>
      </c>
      <c r="E9" s="114">
        <v>2313</v>
      </c>
      <c r="F9" s="115">
        <v>200616</v>
      </c>
      <c r="G9" s="115">
        <v>99960</v>
      </c>
      <c r="H9" s="116">
        <v>67418</v>
      </c>
      <c r="I9" s="117">
        <v>3385</v>
      </c>
      <c r="J9" s="115">
        <v>269492</v>
      </c>
      <c r="K9" s="115">
        <v>120972</v>
      </c>
      <c r="L9" s="118">
        <v>112856</v>
      </c>
    </row>
    <row r="10" spans="1:15" ht="18" hidden="1" customHeight="1" outlineLevel="2">
      <c r="A10" s="110">
        <v>44561</v>
      </c>
      <c r="B10" s="111">
        <v>877963</v>
      </c>
      <c r="C10" s="112">
        <v>370851</v>
      </c>
      <c r="D10" s="113">
        <v>507112</v>
      </c>
      <c r="E10" s="114">
        <v>2154</v>
      </c>
      <c r="F10" s="115">
        <v>199401</v>
      </c>
      <c r="G10" s="115">
        <v>99595</v>
      </c>
      <c r="H10" s="116">
        <v>69701</v>
      </c>
      <c r="I10" s="117">
        <v>3139</v>
      </c>
      <c r="J10" s="115">
        <v>267490</v>
      </c>
      <c r="K10" s="115">
        <v>120910</v>
      </c>
      <c r="L10" s="118">
        <v>115573</v>
      </c>
    </row>
    <row r="11" spans="1:15" ht="18" hidden="1" customHeight="1" outlineLevel="2">
      <c r="A11" s="110">
        <v>44834</v>
      </c>
      <c r="B11" s="111">
        <v>875938</v>
      </c>
      <c r="C11" s="112">
        <v>369675</v>
      </c>
      <c r="D11" s="113">
        <v>506263</v>
      </c>
      <c r="E11" s="114">
        <v>1793</v>
      </c>
      <c r="F11" s="115">
        <v>191292</v>
      </c>
      <c r="G11" s="115">
        <v>99107</v>
      </c>
      <c r="H11" s="116">
        <v>77483</v>
      </c>
      <c r="I11" s="117">
        <v>2555</v>
      </c>
      <c r="J11" s="115">
        <v>258125</v>
      </c>
      <c r="K11" s="115">
        <v>120918</v>
      </c>
      <c r="L11" s="118">
        <v>124665</v>
      </c>
    </row>
    <row r="12" spans="1:15" ht="18" hidden="1" customHeight="1" outlineLevel="2">
      <c r="A12" s="110">
        <v>44926</v>
      </c>
      <c r="B12" s="111">
        <v>875070</v>
      </c>
      <c r="C12" s="112">
        <v>369279</v>
      </c>
      <c r="D12" s="113">
        <v>505791</v>
      </c>
      <c r="E12" s="114">
        <v>1677</v>
      </c>
      <c r="F12" s="115">
        <v>189045</v>
      </c>
      <c r="G12" s="115">
        <v>99089</v>
      </c>
      <c r="H12" s="116">
        <v>79468</v>
      </c>
      <c r="I12" s="117">
        <v>2393</v>
      </c>
      <c r="J12" s="115">
        <v>255427</v>
      </c>
      <c r="K12" s="115">
        <v>121009</v>
      </c>
      <c r="L12" s="118">
        <v>126962</v>
      </c>
      <c r="M12" s="255"/>
    </row>
    <row r="13" spans="1:15" ht="18" customHeight="1" outlineLevel="1" collapsed="1">
      <c r="A13" s="110">
        <v>45016</v>
      </c>
      <c r="B13" s="111">
        <v>874710</v>
      </c>
      <c r="C13" s="112">
        <v>369130</v>
      </c>
      <c r="D13" s="113">
        <v>505580</v>
      </c>
      <c r="E13" s="114">
        <v>1594</v>
      </c>
      <c r="F13" s="115">
        <v>186641</v>
      </c>
      <c r="G13" s="115">
        <v>98862</v>
      </c>
      <c r="H13" s="116">
        <v>82033</v>
      </c>
      <c r="I13" s="117">
        <v>2257</v>
      </c>
      <c r="J13" s="115">
        <v>252312</v>
      </c>
      <c r="K13" s="115">
        <v>120927</v>
      </c>
      <c r="L13" s="118">
        <v>130084</v>
      </c>
      <c r="M13" s="255"/>
    </row>
    <row r="14" spans="1:15" s="289" customFormat="1" ht="18" hidden="1" customHeight="1" outlineLevel="2">
      <c r="A14" s="292">
        <v>45107</v>
      </c>
      <c r="B14" s="111">
        <v>873709</v>
      </c>
      <c r="C14" s="112">
        <v>368687</v>
      </c>
      <c r="D14" s="113">
        <v>505022</v>
      </c>
      <c r="E14" s="114">
        <v>1494</v>
      </c>
      <c r="F14" s="115">
        <v>184065</v>
      </c>
      <c r="G14" s="115">
        <v>98678</v>
      </c>
      <c r="H14" s="116">
        <v>84450</v>
      </c>
      <c r="I14" s="117">
        <v>2130</v>
      </c>
      <c r="J14" s="115">
        <v>249050</v>
      </c>
      <c r="K14" s="115">
        <v>120972</v>
      </c>
      <c r="L14" s="118">
        <v>132870</v>
      </c>
      <c r="M14" s="255"/>
    </row>
    <row r="15" spans="1:15" s="289" customFormat="1" ht="18" hidden="1" customHeight="1" outlineLevel="2">
      <c r="A15" s="292">
        <v>45199</v>
      </c>
      <c r="B15" s="111">
        <v>873992</v>
      </c>
      <c r="C15" s="112">
        <v>368801</v>
      </c>
      <c r="D15" s="113">
        <v>505191</v>
      </c>
      <c r="E15" s="114">
        <v>1388</v>
      </c>
      <c r="F15" s="115">
        <v>181599</v>
      </c>
      <c r="G15" s="115">
        <v>98817</v>
      </c>
      <c r="H15" s="116">
        <v>86997</v>
      </c>
      <c r="I15" s="117">
        <v>2025</v>
      </c>
      <c r="J15" s="115">
        <v>246021</v>
      </c>
      <c r="K15" s="115">
        <v>121193</v>
      </c>
      <c r="L15" s="118">
        <v>135952</v>
      </c>
      <c r="M15" s="255"/>
    </row>
    <row r="16" spans="1:15" ht="18" customHeight="1" outlineLevel="1" collapsed="1">
      <c r="A16" s="110" t="s">
        <v>96</v>
      </c>
      <c r="B16" s="111">
        <v>868819</v>
      </c>
      <c r="C16" s="112">
        <v>366187</v>
      </c>
      <c r="D16" s="113">
        <v>502632</v>
      </c>
      <c r="E16" s="114">
        <v>1666</v>
      </c>
      <c r="F16" s="115">
        <v>183728</v>
      </c>
      <c r="G16" s="115">
        <v>98462</v>
      </c>
      <c r="H16" s="116">
        <v>82331</v>
      </c>
      <c r="I16" s="117">
        <v>2255</v>
      </c>
      <c r="J16" s="115">
        <v>249492</v>
      </c>
      <c r="K16" s="115">
        <v>120469</v>
      </c>
      <c r="L16" s="118">
        <v>130416</v>
      </c>
      <c r="M16" s="255"/>
    </row>
    <row r="17" spans="1:16" s="213" customFormat="1" ht="18" customHeight="1" outlineLevel="1" thickBot="1">
      <c r="A17" s="292" t="s">
        <v>110</v>
      </c>
      <c r="B17" s="210">
        <f>SUM(C17:D17)</f>
        <v>868976</v>
      </c>
      <c r="C17" s="211">
        <f>SUM(E17:H17)</f>
        <v>366265</v>
      </c>
      <c r="D17" s="212">
        <f>SUM(I17:L17)</f>
        <v>502711</v>
      </c>
      <c r="E17" s="232">
        <v>1615</v>
      </c>
      <c r="F17" s="233">
        <v>181483</v>
      </c>
      <c r="G17" s="233">
        <v>98250</v>
      </c>
      <c r="H17" s="234">
        <v>84917</v>
      </c>
      <c r="I17" s="235">
        <v>2166</v>
      </c>
      <c r="J17" s="233">
        <v>246588</v>
      </c>
      <c r="K17" s="233">
        <v>120294</v>
      </c>
      <c r="L17" s="236">
        <v>133663</v>
      </c>
      <c r="M17" s="255">
        <f>B17/B16-1</f>
        <v>1.8070507205769637E-4</v>
      </c>
      <c r="N17" s="255">
        <f>B17/B13-1</f>
        <v>-6.5553154759863119E-3</v>
      </c>
      <c r="O17" s="255"/>
      <c r="P17" s="255"/>
    </row>
    <row r="18" spans="1:16" ht="24" customHeight="1" outlineLevel="1">
      <c r="A18" s="371" t="s">
        <v>111</v>
      </c>
      <c r="B18" s="371"/>
      <c r="C18" s="371"/>
      <c r="D18" s="371"/>
      <c r="E18" s="371"/>
      <c r="F18" s="371"/>
      <c r="G18" s="371"/>
      <c r="H18" s="371"/>
      <c r="I18" s="371"/>
      <c r="J18" s="371"/>
      <c r="K18" s="371"/>
      <c r="L18" s="371"/>
      <c r="M18" s="315"/>
      <c r="N18" s="315"/>
      <c r="O18" s="90"/>
    </row>
    <row r="19" spans="1:16" ht="18" customHeight="1" outlineLevel="1">
      <c r="A19" s="202"/>
      <c r="B19" s="202"/>
      <c r="C19" s="202"/>
      <c r="D19" s="202"/>
      <c r="E19" s="202"/>
      <c r="F19" s="202"/>
      <c r="G19" s="202"/>
      <c r="H19" s="69"/>
      <c r="I19" s="69"/>
      <c r="J19" s="69"/>
      <c r="K19" s="69"/>
      <c r="L19" s="69"/>
      <c r="M19" s="259"/>
      <c r="N19" s="259"/>
    </row>
    <row r="20" spans="1:16" outlineLevel="1">
      <c r="A20" s="70"/>
      <c r="M20" s="142"/>
    </row>
    <row r="21" spans="1:16" outlineLevel="1">
      <c r="C21" s="71"/>
    </row>
    <row r="22" spans="1:16" outlineLevel="1">
      <c r="C22" s="71"/>
    </row>
    <row r="23" spans="1:16" outlineLevel="1">
      <c r="C23" s="71"/>
    </row>
    <row r="24" spans="1:16" outlineLevel="1">
      <c r="C24" s="71"/>
    </row>
    <row r="25" spans="1:16" outlineLevel="1"/>
    <row r="26" spans="1:16" outlineLevel="1"/>
    <row r="27" spans="1:16" outlineLevel="1"/>
    <row r="28" spans="1:16" outlineLevel="1"/>
    <row r="29" spans="1:16" outlineLevel="1"/>
    <row r="30" spans="1:16" outlineLevel="1"/>
    <row r="31" spans="1:16" outlineLevel="1"/>
    <row r="32" spans="1:16" outlineLevel="1"/>
    <row r="33" spans="1:5" outlineLevel="1"/>
    <row r="34" spans="1:5" outlineLevel="1"/>
    <row r="35" spans="1:5" outlineLevel="1"/>
    <row r="36" spans="1:5" outlineLevel="1"/>
    <row r="37" spans="1:5" outlineLevel="1"/>
    <row r="38" spans="1:5" s="372" customFormat="1"/>
    <row r="39" spans="1:5" s="369" customFormat="1" ht="27" customHeight="1" thickBot="1">
      <c r="A39" s="369" t="s">
        <v>49</v>
      </c>
    </row>
    <row r="40" spans="1:5" ht="51.75" outlineLevel="1" thickBot="1">
      <c r="A40" s="72" t="s">
        <v>39</v>
      </c>
      <c r="B40" s="72" t="s">
        <v>40</v>
      </c>
      <c r="C40" s="64" t="s">
        <v>63</v>
      </c>
      <c r="D40" s="64" t="s">
        <v>64</v>
      </c>
      <c r="E40" s="67" t="s">
        <v>65</v>
      </c>
    </row>
    <row r="41" spans="1:5" ht="18" hidden="1" customHeight="1" outlineLevel="2">
      <c r="A41" s="73" t="s">
        <v>41</v>
      </c>
      <c r="B41" s="74">
        <f>SUM(C41:E41)</f>
        <v>3046</v>
      </c>
      <c r="C41" s="75">
        <v>3030</v>
      </c>
      <c r="D41" s="170">
        <v>0</v>
      </c>
      <c r="E41" s="76">
        <v>16</v>
      </c>
    </row>
    <row r="42" spans="1:5" ht="18" hidden="1" customHeight="1" outlineLevel="2">
      <c r="A42" s="155" t="s">
        <v>50</v>
      </c>
      <c r="B42" s="167">
        <v>3178</v>
      </c>
      <c r="C42" s="168">
        <v>3158</v>
      </c>
      <c r="D42" s="171">
        <v>0</v>
      </c>
      <c r="E42" s="169">
        <v>20</v>
      </c>
    </row>
    <row r="43" spans="1:5" ht="18" hidden="1" customHeight="1" outlineLevel="2">
      <c r="A43" s="155" t="s">
        <v>67</v>
      </c>
      <c r="B43" s="167">
        <f>SUM(C43:E43)</f>
        <v>3255</v>
      </c>
      <c r="C43" s="168">
        <v>3231</v>
      </c>
      <c r="D43" s="171">
        <v>0</v>
      </c>
      <c r="E43" s="169">
        <v>24</v>
      </c>
    </row>
    <row r="44" spans="1:5" ht="18" hidden="1" customHeight="1" outlineLevel="2">
      <c r="A44" s="155" t="s">
        <v>75</v>
      </c>
      <c r="B44" s="167">
        <v>1696</v>
      </c>
      <c r="C44" s="168">
        <v>1644</v>
      </c>
      <c r="D44" s="171">
        <v>0</v>
      </c>
      <c r="E44" s="169">
        <v>52</v>
      </c>
    </row>
    <row r="45" spans="1:5" ht="18" hidden="1" customHeight="1" outlineLevel="2">
      <c r="A45" s="155" t="s">
        <v>77</v>
      </c>
      <c r="B45" s="167">
        <v>1163</v>
      </c>
      <c r="C45" s="168">
        <v>1109</v>
      </c>
      <c r="D45" s="171">
        <v>0</v>
      </c>
      <c r="E45" s="169">
        <v>54</v>
      </c>
    </row>
    <row r="46" spans="1:5" ht="18" hidden="1" customHeight="1" outlineLevel="2">
      <c r="A46" s="155" t="s">
        <v>82</v>
      </c>
      <c r="B46" s="167">
        <v>2175</v>
      </c>
      <c r="C46" s="168">
        <v>2206</v>
      </c>
      <c r="D46" s="171">
        <v>2</v>
      </c>
      <c r="E46" s="224">
        <v>-33</v>
      </c>
    </row>
    <row r="47" spans="1:5" ht="21.75" hidden="1" customHeight="1" outlineLevel="2">
      <c r="A47" s="180" t="s">
        <v>91</v>
      </c>
      <c r="B47" s="230">
        <v>21</v>
      </c>
      <c r="C47" s="93">
        <v>26</v>
      </c>
      <c r="D47" s="94">
        <v>0</v>
      </c>
      <c r="E47" s="231">
        <v>-5</v>
      </c>
    </row>
    <row r="48" spans="1:5" ht="18" hidden="1" customHeight="1" outlineLevel="2">
      <c r="A48" s="155" t="s">
        <v>83</v>
      </c>
      <c r="B48" s="225">
        <v>-22</v>
      </c>
      <c r="C48" s="226">
        <v>-6</v>
      </c>
      <c r="D48" s="171">
        <v>0</v>
      </c>
      <c r="E48" s="227">
        <v>-16</v>
      </c>
    </row>
    <row r="49" spans="1:5" ht="18" customHeight="1" outlineLevel="1" collapsed="1">
      <c r="A49" s="155" t="s">
        <v>87</v>
      </c>
      <c r="B49" s="218">
        <v>82</v>
      </c>
      <c r="C49" s="219">
        <v>95</v>
      </c>
      <c r="D49" s="171">
        <v>-3</v>
      </c>
      <c r="E49" s="228">
        <v>-10</v>
      </c>
    </row>
    <row r="50" spans="1:5" s="289" customFormat="1" ht="18" hidden="1" customHeight="1" outlineLevel="2">
      <c r="A50" s="294" t="s">
        <v>88</v>
      </c>
      <c r="B50" s="218">
        <v>118</v>
      </c>
      <c r="C50" s="219">
        <v>140</v>
      </c>
      <c r="D50" s="171">
        <v>0</v>
      </c>
      <c r="E50" s="228">
        <v>-22</v>
      </c>
    </row>
    <row r="51" spans="1:5" s="289" customFormat="1" ht="18" hidden="1" customHeight="1" outlineLevel="2">
      <c r="A51" s="294" t="s">
        <v>90</v>
      </c>
      <c r="B51" s="218">
        <v>388</v>
      </c>
      <c r="C51" s="219">
        <v>389</v>
      </c>
      <c r="D51" s="171">
        <v>0</v>
      </c>
      <c r="E51" s="228">
        <v>-1</v>
      </c>
    </row>
    <row r="52" spans="1:5" s="289" customFormat="1" ht="18" customHeight="1" outlineLevel="1" collapsed="1">
      <c r="A52" s="294" t="s">
        <v>95</v>
      </c>
      <c r="B52" s="218">
        <v>312</v>
      </c>
      <c r="C52" s="219">
        <v>300</v>
      </c>
      <c r="D52" s="171">
        <v>0</v>
      </c>
      <c r="E52" s="228">
        <v>12</v>
      </c>
    </row>
    <row r="53" spans="1:5" ht="18" customHeight="1" outlineLevel="1">
      <c r="A53" s="311" t="s">
        <v>117</v>
      </c>
      <c r="B53" s="237">
        <v>354</v>
      </c>
      <c r="C53" s="93">
        <v>393</v>
      </c>
      <c r="D53" s="94">
        <v>0</v>
      </c>
      <c r="E53" s="238">
        <v>-39</v>
      </c>
    </row>
    <row r="54" spans="1:5" ht="18" hidden="1" customHeight="1" outlineLevel="2">
      <c r="A54" s="82">
        <v>44104</v>
      </c>
      <c r="B54" s="83">
        <f>SUM(C54:E54)</f>
        <v>67415</v>
      </c>
      <c r="C54" s="95">
        <v>62061</v>
      </c>
      <c r="D54" s="172">
        <v>8</v>
      </c>
      <c r="E54" s="96">
        <v>5346</v>
      </c>
    </row>
    <row r="55" spans="1:5" ht="18" hidden="1" customHeight="1" outlineLevel="2">
      <c r="A55" s="155">
        <v>44196</v>
      </c>
      <c r="B55" s="167">
        <v>73610</v>
      </c>
      <c r="C55" s="168">
        <v>68193</v>
      </c>
      <c r="D55" s="171">
        <v>6</v>
      </c>
      <c r="E55" s="169">
        <v>5411</v>
      </c>
    </row>
    <row r="56" spans="1:5" ht="18" hidden="1" customHeight="1" outlineLevel="2">
      <c r="A56" s="155">
        <v>44286</v>
      </c>
      <c r="B56" s="167">
        <v>87321</v>
      </c>
      <c r="C56" s="168">
        <v>80550</v>
      </c>
      <c r="D56" s="171">
        <v>84</v>
      </c>
      <c r="E56" s="169">
        <v>6687</v>
      </c>
    </row>
    <row r="57" spans="1:5" ht="18" hidden="1" customHeight="1" outlineLevel="2">
      <c r="A57" s="155">
        <v>44377</v>
      </c>
      <c r="B57" s="167">
        <v>89763</v>
      </c>
      <c r="C57" s="168">
        <v>82921</v>
      </c>
      <c r="D57" s="171">
        <v>84</v>
      </c>
      <c r="E57" s="169">
        <v>6758</v>
      </c>
    </row>
    <row r="58" spans="1:5" ht="18" hidden="1" customHeight="1" outlineLevel="2">
      <c r="A58" s="155">
        <v>44469</v>
      </c>
      <c r="B58" s="167">
        <v>90798</v>
      </c>
      <c r="C58" s="168">
        <v>83946</v>
      </c>
      <c r="D58" s="171">
        <v>84</v>
      </c>
      <c r="E58" s="169">
        <v>6768</v>
      </c>
    </row>
    <row r="59" spans="1:5" ht="18" hidden="1" customHeight="1" outlineLevel="2">
      <c r="A59" s="155">
        <v>44561</v>
      </c>
      <c r="B59" s="167">
        <v>92905</v>
      </c>
      <c r="C59" s="168">
        <v>86096</v>
      </c>
      <c r="D59" s="171">
        <v>86</v>
      </c>
      <c r="E59" s="169">
        <v>6723</v>
      </c>
    </row>
    <row r="60" spans="1:5" ht="18" hidden="1" customHeight="1" outlineLevel="2">
      <c r="A60" s="155">
        <v>44834</v>
      </c>
      <c r="B60" s="167">
        <v>93484</v>
      </c>
      <c r="C60" s="168">
        <v>86709</v>
      </c>
      <c r="D60" s="171">
        <v>84</v>
      </c>
      <c r="E60" s="169">
        <v>6691</v>
      </c>
    </row>
    <row r="61" spans="1:5" ht="18" hidden="1" customHeight="1" outlineLevel="2">
      <c r="A61" s="155">
        <v>44926</v>
      </c>
      <c r="B61" s="167">
        <v>93458</v>
      </c>
      <c r="C61" s="168">
        <v>86698</v>
      </c>
      <c r="D61" s="171">
        <v>84</v>
      </c>
      <c r="E61" s="169">
        <v>6676</v>
      </c>
    </row>
    <row r="62" spans="1:5" ht="18" customHeight="1" outlineLevel="1" collapsed="1">
      <c r="A62" s="155">
        <v>45016</v>
      </c>
      <c r="B62" s="167">
        <v>93533</v>
      </c>
      <c r="C62" s="168">
        <v>86786</v>
      </c>
      <c r="D62" s="171">
        <v>84</v>
      </c>
      <c r="E62" s="169">
        <v>6663</v>
      </c>
    </row>
    <row r="63" spans="1:5" s="289" customFormat="1" ht="18" hidden="1" customHeight="1" outlineLevel="2">
      <c r="A63" s="294">
        <v>45107</v>
      </c>
      <c r="B63" s="167">
        <v>93657</v>
      </c>
      <c r="C63" s="168">
        <v>86929</v>
      </c>
      <c r="D63" s="171">
        <v>84</v>
      </c>
      <c r="E63" s="169">
        <v>6644</v>
      </c>
    </row>
    <row r="64" spans="1:5" s="289" customFormat="1" ht="18" hidden="1" customHeight="1" outlineLevel="2">
      <c r="A64" s="294">
        <v>45199</v>
      </c>
      <c r="B64" s="167">
        <v>94043</v>
      </c>
      <c r="C64" s="168">
        <v>87316</v>
      </c>
      <c r="D64" s="171">
        <v>84</v>
      </c>
      <c r="E64" s="169">
        <v>6643</v>
      </c>
    </row>
    <row r="65" spans="1:7" ht="18" customHeight="1" outlineLevel="1" collapsed="1">
      <c r="A65" s="155" t="s">
        <v>96</v>
      </c>
      <c r="B65" s="167">
        <v>93876</v>
      </c>
      <c r="C65" s="168">
        <v>87215</v>
      </c>
      <c r="D65" s="171">
        <v>84</v>
      </c>
      <c r="E65" s="169">
        <v>6577</v>
      </c>
    </row>
    <row r="66" spans="1:7" ht="18" customHeight="1" outlineLevel="1" thickBot="1">
      <c r="A66" s="292" t="s">
        <v>110</v>
      </c>
      <c r="B66" s="239">
        <v>94234</v>
      </c>
      <c r="C66" s="240">
        <v>87609</v>
      </c>
      <c r="D66" s="94">
        <v>84</v>
      </c>
      <c r="E66" s="241">
        <v>6541</v>
      </c>
      <c r="F66" s="378">
        <f>B66/B65-1</f>
        <v>3.8135412672035685E-3</v>
      </c>
      <c r="G66" s="378">
        <f>B66/B62-1</f>
        <v>7.4946810216713899E-3</v>
      </c>
    </row>
    <row r="67" spans="1:7" ht="43.5" customHeight="1" outlineLevel="1">
      <c r="A67" s="360" t="s">
        <v>112</v>
      </c>
      <c r="B67" s="360"/>
      <c r="C67" s="360"/>
      <c r="D67" s="360"/>
      <c r="E67" s="360"/>
    </row>
    <row r="68" spans="1:7" s="372" customFormat="1"/>
    <row r="69" spans="1:7" s="370" customFormat="1" ht="27" customHeight="1" thickBot="1">
      <c r="A69" s="370" t="s">
        <v>51</v>
      </c>
    </row>
    <row r="70" spans="1:7" ht="56.25" customHeight="1" outlineLevel="1" thickBot="1">
      <c r="A70" s="72" t="s">
        <v>39</v>
      </c>
      <c r="B70" s="72" t="s">
        <v>42</v>
      </c>
      <c r="C70" s="64" t="s">
        <v>43</v>
      </c>
      <c r="D70" s="67" t="s">
        <v>44</v>
      </c>
    </row>
    <row r="71" spans="1:7" ht="18" hidden="1" customHeight="1" outlineLevel="2">
      <c r="A71" s="73" t="s">
        <v>41</v>
      </c>
      <c r="B71" s="91" t="s">
        <v>70</v>
      </c>
      <c r="C71" s="87" t="s">
        <v>70</v>
      </c>
      <c r="D71" s="88">
        <v>2989</v>
      </c>
    </row>
    <row r="72" spans="1:7" ht="18" hidden="1" customHeight="1" outlineLevel="2">
      <c r="A72" s="155" t="s">
        <v>50</v>
      </c>
      <c r="B72" s="156" t="s">
        <v>70</v>
      </c>
      <c r="C72" s="157" t="s">
        <v>70</v>
      </c>
      <c r="D72" s="158">
        <v>3098</v>
      </c>
    </row>
    <row r="73" spans="1:7" ht="18" hidden="1" customHeight="1" outlineLevel="2">
      <c r="A73" s="155" t="s">
        <v>67</v>
      </c>
      <c r="B73" s="156" t="s">
        <v>70</v>
      </c>
      <c r="C73" s="157" t="s">
        <v>70</v>
      </c>
      <c r="D73" s="158">
        <v>2993</v>
      </c>
    </row>
    <row r="74" spans="1:7" ht="18" hidden="1" customHeight="1" outlineLevel="2">
      <c r="A74" s="155" t="s">
        <v>75</v>
      </c>
      <c r="B74" s="156" t="s">
        <v>70</v>
      </c>
      <c r="C74" s="157" t="s">
        <v>70</v>
      </c>
      <c r="D74" s="158">
        <v>1689</v>
      </c>
    </row>
    <row r="75" spans="1:7" ht="18" hidden="1" customHeight="1" outlineLevel="2" collapsed="1">
      <c r="A75" s="155" t="s">
        <v>77</v>
      </c>
      <c r="B75" s="156" t="s">
        <v>70</v>
      </c>
      <c r="C75" s="157" t="s">
        <v>70</v>
      </c>
      <c r="D75" s="158">
        <v>310</v>
      </c>
    </row>
    <row r="76" spans="1:7" ht="18" hidden="1" customHeight="1" outlineLevel="2">
      <c r="A76" s="155" t="s">
        <v>82</v>
      </c>
      <c r="B76" s="156" t="s">
        <v>70</v>
      </c>
      <c r="C76" s="157" t="s">
        <v>70</v>
      </c>
      <c r="D76" s="158">
        <v>2725</v>
      </c>
    </row>
    <row r="77" spans="1:7" ht="18" hidden="1" customHeight="1" outlineLevel="2">
      <c r="A77" s="155" t="s">
        <v>91</v>
      </c>
      <c r="B77" s="156" t="s">
        <v>70</v>
      </c>
      <c r="C77" s="157" t="s">
        <v>70</v>
      </c>
      <c r="D77" s="158">
        <v>91</v>
      </c>
    </row>
    <row r="78" spans="1:7" ht="18" hidden="1" customHeight="1" outlineLevel="2">
      <c r="A78" s="155" t="s">
        <v>83</v>
      </c>
      <c r="B78" s="156" t="s">
        <v>70</v>
      </c>
      <c r="C78" s="157" t="s">
        <v>70</v>
      </c>
      <c r="D78" s="158">
        <v>127</v>
      </c>
    </row>
    <row r="79" spans="1:7" ht="18" customHeight="1" outlineLevel="1" collapsed="1">
      <c r="A79" s="155" t="s">
        <v>87</v>
      </c>
      <c r="B79" s="156" t="s">
        <v>70</v>
      </c>
      <c r="C79" s="157" t="s">
        <v>70</v>
      </c>
      <c r="D79" s="158">
        <v>210</v>
      </c>
    </row>
    <row r="80" spans="1:7" s="289" customFormat="1" ht="18" hidden="1" customHeight="1" outlineLevel="2">
      <c r="A80" s="294" t="s">
        <v>88</v>
      </c>
      <c r="B80" s="156" t="s">
        <v>70</v>
      </c>
      <c r="C80" s="157" t="s">
        <v>70</v>
      </c>
      <c r="D80" s="158">
        <v>296</v>
      </c>
    </row>
    <row r="81" spans="1:12" s="289" customFormat="1" ht="18" hidden="1" customHeight="1" outlineLevel="2">
      <c r="A81" s="294" t="s">
        <v>90</v>
      </c>
      <c r="B81" s="156" t="s">
        <v>70</v>
      </c>
      <c r="C81" s="157" t="s">
        <v>70</v>
      </c>
      <c r="D81" s="158">
        <v>481</v>
      </c>
    </row>
    <row r="82" spans="1:12" s="289" customFormat="1" ht="18" customHeight="1" outlineLevel="1" collapsed="1">
      <c r="A82" s="294" t="s">
        <v>95</v>
      </c>
      <c r="B82" s="156" t="s">
        <v>70</v>
      </c>
      <c r="C82" s="157" t="s">
        <v>70</v>
      </c>
      <c r="D82" s="158">
        <v>397</v>
      </c>
    </row>
    <row r="83" spans="1:12" ht="18" customHeight="1" outlineLevel="1">
      <c r="A83" s="311" t="s">
        <v>117</v>
      </c>
      <c r="B83" s="242" t="s">
        <v>70</v>
      </c>
      <c r="C83" s="243" t="s">
        <v>70</v>
      </c>
      <c r="D83" s="244">
        <v>527</v>
      </c>
      <c r="E83" s="204">
        <f>D83/D82-1</f>
        <v>0.32745591939546603</v>
      </c>
      <c r="F83" s="204">
        <f>D83/D79-1</f>
        <v>1.5095238095238095</v>
      </c>
    </row>
    <row r="84" spans="1:12" ht="18" hidden="1" customHeight="1" outlineLevel="2">
      <c r="A84" s="173">
        <v>44104</v>
      </c>
      <c r="B84" s="174">
        <f>SUM(C84:D84)</f>
        <v>61740</v>
      </c>
      <c r="C84" s="175">
        <v>715</v>
      </c>
      <c r="D84" s="176">
        <v>61025</v>
      </c>
    </row>
    <row r="85" spans="1:12" ht="18" hidden="1" customHeight="1" outlineLevel="2">
      <c r="A85" s="155">
        <v>44196</v>
      </c>
      <c r="B85" s="167">
        <v>67809</v>
      </c>
      <c r="C85" s="177">
        <v>751</v>
      </c>
      <c r="D85" s="178">
        <v>67058</v>
      </c>
    </row>
    <row r="86" spans="1:12" ht="18" hidden="1" customHeight="1" outlineLevel="2">
      <c r="A86" s="155">
        <v>44286</v>
      </c>
      <c r="B86" s="167">
        <v>81417</v>
      </c>
      <c r="C86" s="177">
        <v>2059</v>
      </c>
      <c r="D86" s="178">
        <v>79358</v>
      </c>
    </row>
    <row r="87" spans="1:12" ht="18" hidden="1" customHeight="1" outlineLevel="2">
      <c r="A87" s="155">
        <v>44377</v>
      </c>
      <c r="B87" s="167">
        <v>83709</v>
      </c>
      <c r="C87" s="177">
        <v>2098</v>
      </c>
      <c r="D87" s="178">
        <v>81611</v>
      </c>
    </row>
    <row r="88" spans="1:12" ht="18" hidden="1" customHeight="1" outlineLevel="2">
      <c r="A88" s="155">
        <v>44469</v>
      </c>
      <c r="B88" s="167">
        <v>83461</v>
      </c>
      <c r="C88" s="177">
        <v>2038</v>
      </c>
      <c r="D88" s="178">
        <v>81423</v>
      </c>
    </row>
    <row r="89" spans="1:12" ht="18" hidden="1" customHeight="1" outlineLevel="2">
      <c r="A89" s="155">
        <v>44561</v>
      </c>
      <c r="B89" s="167">
        <v>85510</v>
      </c>
      <c r="C89" s="177">
        <v>2025</v>
      </c>
      <c r="D89" s="178">
        <v>83485</v>
      </c>
    </row>
    <row r="90" spans="1:12" ht="18" hidden="1" customHeight="1" outlineLevel="2">
      <c r="A90" s="155">
        <v>44834</v>
      </c>
      <c r="B90" s="167">
        <v>86076</v>
      </c>
      <c r="C90" s="177">
        <v>2015</v>
      </c>
      <c r="D90" s="178">
        <v>84061</v>
      </c>
    </row>
    <row r="91" spans="1:12" ht="18" hidden="1" customHeight="1" outlineLevel="2">
      <c r="A91" s="155">
        <v>44926</v>
      </c>
      <c r="B91" s="167">
        <v>86118</v>
      </c>
      <c r="C91" s="177">
        <v>1997</v>
      </c>
      <c r="D91" s="178">
        <v>84121</v>
      </c>
    </row>
    <row r="92" spans="1:12" ht="18" customHeight="1" outlineLevel="1" collapsed="1">
      <c r="A92" s="155">
        <v>45016</v>
      </c>
      <c r="B92" s="167">
        <v>86197</v>
      </c>
      <c r="C92" s="177">
        <v>1999</v>
      </c>
      <c r="D92" s="178">
        <v>84198</v>
      </c>
    </row>
    <row r="93" spans="1:12" s="289" customFormat="1" ht="18" hidden="1" customHeight="1" outlineLevel="2">
      <c r="A93" s="294">
        <v>45107</v>
      </c>
      <c r="B93" s="167">
        <v>86271</v>
      </c>
      <c r="C93" s="177">
        <v>1989</v>
      </c>
      <c r="D93" s="178">
        <v>84282</v>
      </c>
    </row>
    <row r="94" spans="1:12" s="289" customFormat="1" ht="18" hidden="1" customHeight="1" outlineLevel="2">
      <c r="A94" s="294">
        <v>45199</v>
      </c>
      <c r="B94" s="167">
        <v>86611</v>
      </c>
      <c r="C94" s="177">
        <v>1968</v>
      </c>
      <c r="D94" s="178">
        <v>84643</v>
      </c>
    </row>
    <row r="95" spans="1:12" s="289" customFormat="1" ht="18" customHeight="1" outlineLevel="1" collapsed="1">
      <c r="A95" s="294" t="s">
        <v>96</v>
      </c>
      <c r="B95" s="167">
        <v>86427</v>
      </c>
      <c r="C95" s="177">
        <v>1917</v>
      </c>
      <c r="D95" s="178">
        <v>84510</v>
      </c>
      <c r="K95" s="315"/>
      <c r="L95" s="204"/>
    </row>
    <row r="96" spans="1:12" ht="18" customHeight="1" outlineLevel="1" thickBot="1">
      <c r="A96" s="292" t="s">
        <v>110</v>
      </c>
      <c r="B96" s="239">
        <v>86759</v>
      </c>
      <c r="C96" s="245">
        <v>1871</v>
      </c>
      <c r="D96" s="246">
        <v>84888</v>
      </c>
      <c r="E96" s="378">
        <f>B96/B95-1</f>
        <v>3.8413921575433108E-3</v>
      </c>
      <c r="F96" s="378">
        <f>B96/B92-1</f>
        <v>6.5199484900866356E-3</v>
      </c>
      <c r="K96" s="203"/>
      <c r="L96" s="204"/>
    </row>
    <row r="97" spans="1:13" ht="48.75" customHeight="1" outlineLevel="1">
      <c r="A97" s="360" t="s">
        <v>113</v>
      </c>
      <c r="B97" s="360"/>
      <c r="C97" s="360"/>
      <c r="D97" s="360"/>
      <c r="E97" s="204"/>
      <c r="F97" s="315"/>
    </row>
    <row r="98" spans="1:13" s="362" customFormat="1" ht="12.75" customHeight="1"/>
    <row r="99" spans="1:13" s="374" customFormat="1" ht="27" customHeight="1" thickBot="1">
      <c r="A99" s="374" t="s">
        <v>52</v>
      </c>
    </row>
    <row r="100" spans="1:13" ht="61.5" customHeight="1" outlineLevel="1" thickBot="1">
      <c r="A100" s="62" t="s">
        <v>45</v>
      </c>
      <c r="B100" s="77" t="s">
        <v>76</v>
      </c>
      <c r="C100" s="80" t="s">
        <v>29</v>
      </c>
      <c r="D100" s="81" t="s">
        <v>30</v>
      </c>
      <c r="E100" s="63" t="s">
        <v>31</v>
      </c>
      <c r="F100" s="64" t="s">
        <v>32</v>
      </c>
      <c r="G100" s="64" t="s">
        <v>33</v>
      </c>
      <c r="H100" s="65" t="s">
        <v>34</v>
      </c>
      <c r="I100" s="66" t="s">
        <v>35</v>
      </c>
      <c r="J100" s="64" t="s">
        <v>36</v>
      </c>
      <c r="K100" s="64" t="s">
        <v>37</v>
      </c>
      <c r="L100" s="67" t="s">
        <v>38</v>
      </c>
    </row>
    <row r="101" spans="1:13" ht="18" hidden="1" customHeight="1" outlineLevel="2">
      <c r="A101" s="79" t="s">
        <v>41</v>
      </c>
      <c r="B101" s="135">
        <f>SUM(C101:D101)</f>
        <v>91.384059030000003</v>
      </c>
      <c r="C101" s="148">
        <f>SUM(E101:H101)</f>
        <v>42.272307600000005</v>
      </c>
      <c r="D101" s="149">
        <f>SUM(I101:L101)</f>
        <v>49.111751430000005</v>
      </c>
      <c r="E101" s="136">
        <v>1.79297671</v>
      </c>
      <c r="F101" s="137">
        <v>31.336135780000003</v>
      </c>
      <c r="G101" s="137">
        <v>8.2319490900000005</v>
      </c>
      <c r="H101" s="144">
        <v>0.91124601999999988</v>
      </c>
      <c r="I101" s="145">
        <v>2.1734611400000001</v>
      </c>
      <c r="J101" s="137">
        <v>38.326615880000006</v>
      </c>
      <c r="K101" s="137">
        <v>6.6433100899999999</v>
      </c>
      <c r="L101" s="138">
        <v>1.9683643200000001</v>
      </c>
    </row>
    <row r="102" spans="1:13" ht="18" hidden="1" customHeight="1" outlineLevel="2">
      <c r="A102" s="100" t="s">
        <v>50</v>
      </c>
      <c r="B102" s="127">
        <f t="shared" ref="B102" si="0">SUM(C102:D102)</f>
        <v>122.74614704</v>
      </c>
      <c r="C102" s="150">
        <f t="shared" ref="C102" si="1">SUM(E102:H102)</f>
        <v>54.557447719999999</v>
      </c>
      <c r="D102" s="151">
        <f t="shared" ref="D102" si="2">SUM(I102:L102)</f>
        <v>68.188699319999998</v>
      </c>
      <c r="E102" s="139">
        <v>2.1926178799999998</v>
      </c>
      <c r="F102" s="140">
        <v>40.464185659999998</v>
      </c>
      <c r="G102" s="140">
        <v>10.6423915</v>
      </c>
      <c r="H102" s="146">
        <v>1.2582526800000002</v>
      </c>
      <c r="I102" s="147">
        <v>2.6358069799999999</v>
      </c>
      <c r="J102" s="140">
        <v>53.362579479999994</v>
      </c>
      <c r="K102" s="140">
        <v>9.3481533100000007</v>
      </c>
      <c r="L102" s="141">
        <v>2.8421595499999999</v>
      </c>
    </row>
    <row r="103" spans="1:13" ht="18" hidden="1" customHeight="1" outlineLevel="2">
      <c r="A103" s="100" t="s">
        <v>67</v>
      </c>
      <c r="B103" s="127">
        <f t="shared" ref="B103" si="3">SUM(C103:D103)</f>
        <v>48.168103609999996</v>
      </c>
      <c r="C103" s="150">
        <f t="shared" ref="C103" si="4">SUM(E103:H103)</f>
        <v>20.629035319999996</v>
      </c>
      <c r="D103" s="151">
        <f t="shared" ref="D103" si="5">SUM(I103:L103)</f>
        <v>27.539068289999999</v>
      </c>
      <c r="E103" s="139">
        <v>0.55063768000000002</v>
      </c>
      <c r="F103" s="140">
        <v>14.007345739999998</v>
      </c>
      <c r="G103" s="140">
        <v>5.3987175799999996</v>
      </c>
      <c r="H103" s="146">
        <v>0.67233432000000004</v>
      </c>
      <c r="I103" s="147">
        <v>0.72465609000000009</v>
      </c>
      <c r="J103" s="140">
        <v>22.121923809999998</v>
      </c>
      <c r="K103" s="140">
        <v>3.6937208500000001</v>
      </c>
      <c r="L103" s="141">
        <v>0.99876754000000012</v>
      </c>
    </row>
    <row r="104" spans="1:13" ht="18" hidden="1" customHeight="1" outlineLevel="2">
      <c r="A104" s="100" t="s">
        <v>75</v>
      </c>
      <c r="B104" s="127">
        <v>75.543347799999992</v>
      </c>
      <c r="C104" s="150">
        <v>31.616946849999998</v>
      </c>
      <c r="D104" s="151">
        <v>43.926400950000001</v>
      </c>
      <c r="E104" s="139">
        <v>0.73904122999999999</v>
      </c>
      <c r="F104" s="140">
        <v>21.986675709999997</v>
      </c>
      <c r="G104" s="140">
        <v>7.4999279899999989</v>
      </c>
      <c r="H104" s="146">
        <v>1.3913019199999999</v>
      </c>
      <c r="I104" s="147">
        <v>1.0500311500000001</v>
      </c>
      <c r="J104" s="140">
        <v>34.822737219999993</v>
      </c>
      <c r="K104" s="140">
        <v>6.1702201899999993</v>
      </c>
      <c r="L104" s="141">
        <v>1.8834123900000002</v>
      </c>
    </row>
    <row r="105" spans="1:13" ht="18" hidden="1" customHeight="1" outlineLevel="2">
      <c r="A105" s="100" t="s">
        <v>77</v>
      </c>
      <c r="B105" s="127">
        <v>101.17895799999999</v>
      </c>
      <c r="C105" s="150">
        <v>41.93637871</v>
      </c>
      <c r="D105" s="151">
        <v>59.242579289999995</v>
      </c>
      <c r="E105" s="139">
        <v>0.81057839999999992</v>
      </c>
      <c r="F105" s="140">
        <v>28.51836729</v>
      </c>
      <c r="G105" s="140">
        <v>8.5122970200000001</v>
      </c>
      <c r="H105" s="146">
        <v>4.0951359999999992</v>
      </c>
      <c r="I105" s="147">
        <v>1.1665742100000001</v>
      </c>
      <c r="J105" s="140">
        <v>46.367900399999996</v>
      </c>
      <c r="K105" s="140">
        <v>9.2151205400000009</v>
      </c>
      <c r="L105" s="141">
        <v>2.4929841400000003</v>
      </c>
    </row>
    <row r="106" spans="1:13" ht="18" hidden="1" customHeight="1" outlineLevel="2">
      <c r="A106" s="100" t="s">
        <v>82</v>
      </c>
      <c r="B106" s="127">
        <v>134.27626731000004</v>
      </c>
      <c r="C106" s="150">
        <v>55.380193730000016</v>
      </c>
      <c r="D106" s="151">
        <v>78.896073580000007</v>
      </c>
      <c r="E106" s="139">
        <v>1.0466004</v>
      </c>
      <c r="F106" s="140">
        <v>37.754061080000007</v>
      </c>
      <c r="G106" s="140">
        <v>11.283092180000001</v>
      </c>
      <c r="H106" s="146">
        <v>5.2964400700000001</v>
      </c>
      <c r="I106" s="147">
        <v>1.4676798299999998</v>
      </c>
      <c r="J106" s="140">
        <v>61.991376600000002</v>
      </c>
      <c r="K106" s="140">
        <v>11.827170260000001</v>
      </c>
      <c r="L106" s="141">
        <v>3.60984689</v>
      </c>
    </row>
    <row r="107" spans="1:13" ht="18" hidden="1" customHeight="1" outlineLevel="2">
      <c r="A107" s="100" t="s">
        <v>91</v>
      </c>
      <c r="B107" s="127">
        <f>SUM(C107:D107)</f>
        <v>74.167336060000011</v>
      </c>
      <c r="C107" s="150">
        <f>SUM(E107:H107)</f>
        <v>30.875764250000003</v>
      </c>
      <c r="D107" s="151">
        <f>SUM(I107:L107)</f>
        <v>43.291571810000008</v>
      </c>
      <c r="E107" s="139">
        <v>0.33822677000000001</v>
      </c>
      <c r="F107" s="140">
        <v>24.180339850000003</v>
      </c>
      <c r="G107" s="140">
        <v>4.7838266699999998</v>
      </c>
      <c r="H107" s="146">
        <v>1.5733709600000001</v>
      </c>
      <c r="I107" s="147">
        <v>0.4810107099999999</v>
      </c>
      <c r="J107" s="140">
        <v>34.992253640000008</v>
      </c>
      <c r="K107" s="140">
        <v>5.5736273700000005</v>
      </c>
      <c r="L107" s="141">
        <v>2.2446800899999997</v>
      </c>
    </row>
    <row r="108" spans="1:13" ht="18" hidden="1" customHeight="1" outlineLevel="2">
      <c r="A108" s="100" t="s">
        <v>83</v>
      </c>
      <c r="B108" s="127">
        <v>93.409556919999986</v>
      </c>
      <c r="C108" s="150">
        <v>38.19413818999999</v>
      </c>
      <c r="D108" s="151">
        <v>55.215418729999996</v>
      </c>
      <c r="E108" s="139">
        <v>0.36760233000000003</v>
      </c>
      <c r="F108" s="140">
        <v>28.872654879999995</v>
      </c>
      <c r="G108" s="140">
        <v>6.8747005899999989</v>
      </c>
      <c r="H108" s="146">
        <v>2.0791803900000003</v>
      </c>
      <c r="I108" s="147">
        <v>0.48262314999999995</v>
      </c>
      <c r="J108" s="140">
        <v>44.670900349999997</v>
      </c>
      <c r="K108" s="140">
        <v>7.516381560000001</v>
      </c>
      <c r="L108" s="141">
        <v>2.5455136700000001</v>
      </c>
    </row>
    <row r="109" spans="1:13" ht="18" customHeight="1" outlineLevel="1" collapsed="1">
      <c r="A109" s="100" t="s">
        <v>87</v>
      </c>
      <c r="B109" s="127">
        <v>30.116069959999997</v>
      </c>
      <c r="C109" s="150">
        <v>10.75837915</v>
      </c>
      <c r="D109" s="151">
        <v>19.357690809999998</v>
      </c>
      <c r="E109" s="139">
        <v>0.15600239000000002</v>
      </c>
      <c r="F109" s="140">
        <v>7.4617740999999986</v>
      </c>
      <c r="G109" s="140">
        <v>2.1886656300000005</v>
      </c>
      <c r="H109" s="146">
        <v>0.95193703000000018</v>
      </c>
      <c r="I109" s="147">
        <v>0.19768797999999999</v>
      </c>
      <c r="J109" s="140">
        <v>14.9751896</v>
      </c>
      <c r="K109" s="140">
        <v>3.1260050099999996</v>
      </c>
      <c r="L109" s="141">
        <v>1.0588082199999997</v>
      </c>
    </row>
    <row r="110" spans="1:13" s="289" customFormat="1" ht="18" hidden="1" customHeight="1" outlineLevel="2" collapsed="1">
      <c r="A110" s="291" t="s">
        <v>88</v>
      </c>
      <c r="B110" s="127">
        <v>54.505608260000002</v>
      </c>
      <c r="C110" s="150">
        <v>20.18299549</v>
      </c>
      <c r="D110" s="151">
        <v>34.322612769999999</v>
      </c>
      <c r="E110" s="139">
        <v>0.27134809000000004</v>
      </c>
      <c r="F110" s="140">
        <v>14.709590440000001</v>
      </c>
      <c r="G110" s="140">
        <v>3.8604235599999996</v>
      </c>
      <c r="H110" s="146">
        <v>1.3416333999999999</v>
      </c>
      <c r="I110" s="147">
        <v>0.36612027000000008</v>
      </c>
      <c r="J110" s="140">
        <v>26.839129610000001</v>
      </c>
      <c r="K110" s="140">
        <v>5.29443573</v>
      </c>
      <c r="L110" s="141">
        <v>1.8229271599999999</v>
      </c>
    </row>
    <row r="111" spans="1:13" s="289" customFormat="1" ht="18" hidden="1" customHeight="1" outlineLevel="2">
      <c r="A111" s="291" t="s">
        <v>90</v>
      </c>
      <c r="B111" s="127">
        <v>81.489913630000004</v>
      </c>
      <c r="C111" s="150">
        <v>28.58174129</v>
      </c>
      <c r="D111" s="151">
        <v>52.90817234</v>
      </c>
      <c r="E111" s="139">
        <v>0.32332573000000003</v>
      </c>
      <c r="F111" s="140">
        <v>21.141552010000002</v>
      </c>
      <c r="G111" s="140">
        <v>5.1089340599999993</v>
      </c>
      <c r="H111" s="146">
        <v>2.0079294899999995</v>
      </c>
      <c r="I111" s="147">
        <v>0.48069870000000003</v>
      </c>
      <c r="J111" s="140">
        <v>41.295429630000001</v>
      </c>
      <c r="K111" s="140">
        <v>8.2996355699999995</v>
      </c>
      <c r="L111" s="141">
        <v>2.83240844</v>
      </c>
    </row>
    <row r="112" spans="1:13" s="289" customFormat="1" ht="18" customHeight="1" outlineLevel="1" collapsed="1">
      <c r="A112" s="291" t="s">
        <v>95</v>
      </c>
      <c r="B112" s="127">
        <f>SUM(C112:D112)</f>
        <v>46.896866379999992</v>
      </c>
      <c r="C112" s="150">
        <f>SUM(E112:H112)</f>
        <v>17.453757109999998</v>
      </c>
      <c r="D112" s="151">
        <f>SUM(I112:L112)</f>
        <v>29.443109269999997</v>
      </c>
      <c r="E112" s="139">
        <v>0.33551727000000003</v>
      </c>
      <c r="F112" s="140">
        <v>12.921116169999999</v>
      </c>
      <c r="G112" s="140">
        <v>3.2857447199999998</v>
      </c>
      <c r="H112" s="146">
        <v>0.91137895000000002</v>
      </c>
      <c r="I112" s="147">
        <v>0.42363682999999996</v>
      </c>
      <c r="J112" s="140">
        <v>23.860254809999997</v>
      </c>
      <c r="K112" s="140">
        <v>4.2667312999999991</v>
      </c>
      <c r="L112" s="141">
        <v>0.89248632999999999</v>
      </c>
      <c r="M112" s="256"/>
    </row>
    <row r="113" spans="1:14" ht="18" customHeight="1" outlineLevel="1" thickBot="1">
      <c r="A113" s="181" t="s">
        <v>117</v>
      </c>
      <c r="B113" s="152">
        <f>SUM(C113:D113)</f>
        <v>48.347280459999993</v>
      </c>
      <c r="C113" s="153">
        <f>SUM(E113:H113)</f>
        <v>17.832620000000002</v>
      </c>
      <c r="D113" s="154">
        <f>SUM(I113:L113)</f>
        <v>30.514660459999995</v>
      </c>
      <c r="E113" s="247">
        <v>0.26089802000000001</v>
      </c>
      <c r="F113" s="248">
        <v>13.178991620000001</v>
      </c>
      <c r="G113" s="248">
        <v>3.5147518700000004</v>
      </c>
      <c r="H113" s="249">
        <v>0.87797848999999994</v>
      </c>
      <c r="I113" s="250">
        <v>0.38573740000000001</v>
      </c>
      <c r="J113" s="248">
        <v>24.160772509999997</v>
      </c>
      <c r="K113" s="248">
        <v>4.7029323499999993</v>
      </c>
      <c r="L113" s="251">
        <v>1.2652181999999998</v>
      </c>
      <c r="M113" s="377">
        <f>B113/B112-1</f>
        <v>3.0927739782173447E-2</v>
      </c>
      <c r="N113" s="377">
        <f>B113/B109-1</f>
        <v>0.60536486082727903</v>
      </c>
    </row>
    <row r="114" spans="1:14" ht="18.75" customHeight="1" outlineLevel="1">
      <c r="A114" s="373" t="s">
        <v>97</v>
      </c>
      <c r="B114" s="373"/>
      <c r="C114" s="373"/>
      <c r="D114" s="373"/>
      <c r="E114" s="373"/>
      <c r="F114" s="373"/>
      <c r="G114" s="373"/>
      <c r="H114" s="373"/>
      <c r="I114" s="373"/>
      <c r="J114" s="373"/>
      <c r="K114" s="373"/>
      <c r="L114" s="373"/>
    </row>
    <row r="115" spans="1:14" outlineLevel="1">
      <c r="A115" s="204"/>
    </row>
    <row r="116" spans="1:14" outlineLevel="1">
      <c r="A116" s="204"/>
    </row>
    <row r="117" spans="1:14" outlineLevel="1">
      <c r="A117" s="220"/>
      <c r="B117" s="143"/>
      <c r="C117" s="143"/>
      <c r="D117" s="143"/>
      <c r="E117" s="143"/>
      <c r="F117" s="143"/>
      <c r="G117" s="143"/>
      <c r="H117" s="143"/>
    </row>
    <row r="118" spans="1:14" outlineLevel="1"/>
    <row r="119" spans="1:14" outlineLevel="1"/>
    <row r="120" spans="1:14" outlineLevel="1"/>
    <row r="121" spans="1:14" outlineLevel="1"/>
    <row r="122" spans="1:14" outlineLevel="1"/>
    <row r="123" spans="1:14" outlineLevel="1"/>
    <row r="124" spans="1:14" outlineLevel="1"/>
    <row r="125" spans="1:14" outlineLevel="1"/>
    <row r="126" spans="1:14" outlineLevel="1"/>
    <row r="127" spans="1:14" outlineLevel="1"/>
    <row r="128" spans="1:14" outlineLevel="1"/>
    <row r="129" spans="1:5" outlineLevel="1"/>
    <row r="130" spans="1:5" outlineLevel="1"/>
    <row r="131" spans="1:5" outlineLevel="1"/>
    <row r="132" spans="1:5" outlineLevel="1">
      <c r="C132" s="89"/>
    </row>
    <row r="133" spans="1:5" ht="13.5" outlineLevel="1" thickBot="1">
      <c r="C133" s="89"/>
    </row>
    <row r="134" spans="1:5" ht="58.5" customHeight="1" outlineLevel="1" thickBot="1">
      <c r="A134" s="62" t="s">
        <v>17</v>
      </c>
      <c r="B134" s="77" t="s">
        <v>59</v>
      </c>
      <c r="C134" s="66" t="s">
        <v>57</v>
      </c>
      <c r="D134" s="66" t="s">
        <v>58</v>
      </c>
      <c r="E134" s="132" t="s">
        <v>60</v>
      </c>
    </row>
    <row r="135" spans="1:5" ht="18" hidden="1" customHeight="1" outlineLevel="2">
      <c r="A135" s="120">
        <v>44196</v>
      </c>
      <c r="B135" s="121">
        <v>1358.5644664500001</v>
      </c>
      <c r="C135" s="122">
        <v>812.58432588000005</v>
      </c>
      <c r="D135" s="122">
        <v>9.4245659999999995E-2</v>
      </c>
      <c r="E135" s="133">
        <v>545.88589490999993</v>
      </c>
    </row>
    <row r="136" spans="1:5" ht="18" hidden="1" customHeight="1" outlineLevel="2">
      <c r="A136" s="128">
        <v>44286</v>
      </c>
      <c r="B136" s="129">
        <v>1435.31311321</v>
      </c>
      <c r="C136" s="130">
        <v>851.17474957000013</v>
      </c>
      <c r="D136" s="130">
        <v>0.26953666000000004</v>
      </c>
      <c r="E136" s="131">
        <v>583.86882697999988</v>
      </c>
    </row>
    <row r="137" spans="1:5" ht="18" hidden="1" customHeight="1" outlineLevel="2">
      <c r="A137" s="128">
        <v>44377</v>
      </c>
      <c r="B137" s="129">
        <v>1484.96023573</v>
      </c>
      <c r="C137" s="130">
        <v>867.31560099000001</v>
      </c>
      <c r="D137" s="130">
        <v>0.27553666000000004</v>
      </c>
      <c r="E137" s="131">
        <v>617.36909808000007</v>
      </c>
    </row>
    <row r="138" spans="1:5" ht="18" hidden="1" customHeight="1" outlineLevel="2">
      <c r="A138" s="128">
        <v>44469</v>
      </c>
      <c r="B138" s="129">
        <v>1529.0423952699998</v>
      </c>
      <c r="C138" s="130">
        <v>878.87227212999983</v>
      </c>
      <c r="D138" s="130">
        <v>0.34136666000000004</v>
      </c>
      <c r="E138" s="131">
        <v>649.82875648000004</v>
      </c>
    </row>
    <row r="139" spans="1:5" ht="18" hidden="1" customHeight="1" outlineLevel="2">
      <c r="A139" s="128">
        <v>44561</v>
      </c>
      <c r="B139" s="129">
        <v>1578.9821198500003</v>
      </c>
      <c r="C139" s="130">
        <v>893.76309992000029</v>
      </c>
      <c r="D139" s="130">
        <v>0.28753666000000005</v>
      </c>
      <c r="E139" s="131">
        <v>684.93148326999994</v>
      </c>
    </row>
    <row r="140" spans="1:5" ht="18" hidden="1" customHeight="1" outlineLevel="2">
      <c r="A140" s="128">
        <v>44834</v>
      </c>
      <c r="B140" s="129">
        <f>SUM(C140:E140)</f>
        <v>1676.8689347999998</v>
      </c>
      <c r="C140" s="130">
        <v>916.02210634999994</v>
      </c>
      <c r="D140" s="130">
        <v>0.30593666000000003</v>
      </c>
      <c r="E140" s="131">
        <v>760.54089178999993</v>
      </c>
    </row>
    <row r="141" spans="1:5" ht="18" hidden="1" customHeight="1" outlineLevel="2">
      <c r="A141" s="128">
        <v>44926</v>
      </c>
      <c r="B141" s="129">
        <v>1706.3199409999997</v>
      </c>
      <c r="C141" s="130">
        <v>924.7984468599999</v>
      </c>
      <c r="D141" s="130">
        <v>0.31193666000000003</v>
      </c>
      <c r="E141" s="131">
        <v>781.20955747999994</v>
      </c>
    </row>
    <row r="142" spans="1:5" ht="18" customHeight="1" outlineLevel="1" collapsed="1">
      <c r="A142" s="128">
        <v>45016</v>
      </c>
      <c r="B142" s="129">
        <v>1736.2636563699998</v>
      </c>
      <c r="C142" s="130">
        <v>931.40780945999984</v>
      </c>
      <c r="D142" s="130">
        <v>0.31793666000000004</v>
      </c>
      <c r="E142" s="131">
        <v>804.53791024999987</v>
      </c>
    </row>
    <row r="143" spans="1:5" s="289" customFormat="1" ht="18" hidden="1" customHeight="1" outlineLevel="2">
      <c r="A143" s="293">
        <v>45107</v>
      </c>
      <c r="B143" s="129">
        <v>1773.69234254</v>
      </c>
      <c r="C143" s="130">
        <v>940.70919450999997</v>
      </c>
      <c r="D143" s="130">
        <v>0.32393666000000004</v>
      </c>
      <c r="E143" s="131">
        <v>832.65921136999998</v>
      </c>
    </row>
    <row r="144" spans="1:5" s="289" customFormat="1" ht="18" hidden="1" customHeight="1" outlineLevel="2">
      <c r="A144" s="293">
        <v>45199</v>
      </c>
      <c r="B144" s="129">
        <v>1815.1898946800002</v>
      </c>
      <c r="C144" s="130">
        <v>949.22702619000006</v>
      </c>
      <c r="D144" s="130">
        <v>0.32993666000000005</v>
      </c>
      <c r="E144" s="131">
        <v>865.63293183000008</v>
      </c>
    </row>
    <row r="145" spans="1:13" s="289" customFormat="1" ht="18" customHeight="1" outlineLevel="1" collapsed="1">
      <c r="A145" s="293" t="s">
        <v>96</v>
      </c>
      <c r="B145" s="129">
        <f>SUM(C145:E145)</f>
        <v>1837.3829910200002</v>
      </c>
      <c r="C145" s="130">
        <v>943.29379161000008</v>
      </c>
      <c r="D145" s="130">
        <v>0.33593666000000005</v>
      </c>
      <c r="E145" s="131">
        <v>893.75326274999998</v>
      </c>
      <c r="L145" s="142"/>
      <c r="M145" s="204"/>
    </row>
    <row r="146" spans="1:13" ht="18" customHeight="1" outlineLevel="1" thickBot="1">
      <c r="A146" s="292" t="s">
        <v>110</v>
      </c>
      <c r="B146" s="119">
        <f>SUM(C146:E146)</f>
        <v>1865.5377120799999</v>
      </c>
      <c r="C146" s="252">
        <v>953.18292604999999</v>
      </c>
      <c r="D146" s="252">
        <v>0.34193666000000006</v>
      </c>
      <c r="E146" s="253">
        <v>912.01284936999991</v>
      </c>
      <c r="F146" s="378">
        <f>B146/B145-1</f>
        <v>1.5323272936346166E-2</v>
      </c>
      <c r="G146" s="378">
        <f>B146/B142-1</f>
        <v>7.4455313993194272E-2</v>
      </c>
      <c r="L146" s="142"/>
      <c r="M146" s="204"/>
    </row>
    <row r="147" spans="1:13" ht="45" customHeight="1" outlineLevel="1">
      <c r="A147" s="360" t="s">
        <v>114</v>
      </c>
      <c r="B147" s="360"/>
      <c r="C147" s="360"/>
      <c r="D147" s="360"/>
      <c r="E147" s="360"/>
      <c r="F147" s="84"/>
      <c r="G147" s="379"/>
      <c r="H147" s="84"/>
      <c r="I147" s="84"/>
      <c r="J147" s="84"/>
      <c r="K147" s="84"/>
      <c r="L147" s="142"/>
      <c r="M147" s="204"/>
    </row>
    <row r="148" spans="1:13" outlineLevel="1">
      <c r="B148" s="89"/>
      <c r="C148" s="204"/>
    </row>
    <row r="149" spans="1:13" outlineLevel="1">
      <c r="B149" s="204"/>
    </row>
    <row r="150" spans="1:13" outlineLevel="1"/>
    <row r="151" spans="1:13" outlineLevel="1"/>
    <row r="152" spans="1:13" outlineLevel="1"/>
    <row r="153" spans="1:13" s="375" customFormat="1" ht="27" customHeight="1" thickBot="1">
      <c r="A153" s="375" t="s">
        <v>53</v>
      </c>
    </row>
    <row r="154" spans="1:13" ht="59.25" customHeight="1" outlineLevel="1" thickBot="1">
      <c r="A154" s="62" t="s">
        <v>45</v>
      </c>
      <c r="B154" s="77" t="s">
        <v>76</v>
      </c>
      <c r="C154" s="66" t="s">
        <v>46</v>
      </c>
      <c r="D154" s="64" t="s">
        <v>47</v>
      </c>
      <c r="E154" s="67" t="s">
        <v>48</v>
      </c>
    </row>
    <row r="155" spans="1:13" ht="17.25" hidden="1" customHeight="1" outlineLevel="2">
      <c r="A155" s="79" t="s">
        <v>41</v>
      </c>
      <c r="B155" s="135">
        <v>34.052609150000002</v>
      </c>
      <c r="C155" s="136">
        <v>6.2995849000000002</v>
      </c>
      <c r="D155" s="137">
        <v>12.74424752</v>
      </c>
      <c r="E155" s="138">
        <v>15.008776730000001</v>
      </c>
    </row>
    <row r="156" spans="1:13" ht="17.25" hidden="1" customHeight="1" outlineLevel="2">
      <c r="A156" s="155" t="s">
        <v>50</v>
      </c>
      <c r="B156" s="129">
        <v>49.286982139999999</v>
      </c>
      <c r="C156" s="159">
        <v>7.6061179499999998</v>
      </c>
      <c r="D156" s="159">
        <v>26.58219772999999</v>
      </c>
      <c r="E156" s="160">
        <v>15.098666459999999</v>
      </c>
    </row>
    <row r="157" spans="1:13" ht="17.25" hidden="1" customHeight="1" outlineLevel="2">
      <c r="A157" s="155" t="s">
        <v>67</v>
      </c>
      <c r="B157" s="129">
        <v>16.95117604</v>
      </c>
      <c r="C157" s="159">
        <v>5.5346813399999979</v>
      </c>
      <c r="D157" s="159">
        <v>10.155549280000001</v>
      </c>
      <c r="E157" s="160">
        <v>1.2609454199999999</v>
      </c>
    </row>
    <row r="158" spans="1:13" ht="17.25" hidden="1" customHeight="1" outlineLevel="2">
      <c r="A158" s="155" t="s">
        <v>75</v>
      </c>
      <c r="B158" s="129">
        <v>32.289297920000003</v>
      </c>
      <c r="C158" s="159">
        <v>9.1577329200000026</v>
      </c>
      <c r="D158" s="159">
        <v>19.864463630000003</v>
      </c>
      <c r="E158" s="160">
        <v>3.2671013700000002</v>
      </c>
    </row>
    <row r="159" spans="1:13" ht="17.25" hidden="1" customHeight="1" outlineLevel="2">
      <c r="A159" s="155" t="s">
        <v>77</v>
      </c>
      <c r="B159" s="129">
        <v>24.302089899999999</v>
      </c>
      <c r="C159" s="159">
        <v>7.9697178499999977</v>
      </c>
      <c r="D159" s="159">
        <v>13.59161353</v>
      </c>
      <c r="E159" s="160">
        <v>2.7407585200000004</v>
      </c>
    </row>
    <row r="160" spans="1:13" ht="17.25" hidden="1" customHeight="1" outlineLevel="2">
      <c r="A160" s="155" t="s">
        <v>82</v>
      </c>
      <c r="B160" s="129">
        <v>35.997266830000001</v>
      </c>
      <c r="C160" s="159">
        <v>5.5361998300000002</v>
      </c>
      <c r="D160" s="159">
        <v>28.18176557</v>
      </c>
      <c r="E160" s="160">
        <v>2.2793014300000003</v>
      </c>
    </row>
    <row r="161" spans="1:13" ht="17.25" hidden="1" customHeight="1" outlineLevel="2">
      <c r="A161" s="155" t="s">
        <v>91</v>
      </c>
      <c r="B161" s="129">
        <f>SUM(C161:E161)</f>
        <v>46.375554390000005</v>
      </c>
      <c r="C161" s="159">
        <v>15.710355070000002</v>
      </c>
      <c r="D161" s="159">
        <v>17.092275369999999</v>
      </c>
      <c r="E161" s="160">
        <v>13.572923950000002</v>
      </c>
      <c r="L161" s="204"/>
    </row>
    <row r="162" spans="1:13" ht="17.25" hidden="1" customHeight="1" outlineLevel="2">
      <c r="A162" s="155" t="s">
        <v>83</v>
      </c>
      <c r="B162" s="129">
        <v>56.489724789999997</v>
      </c>
      <c r="C162" s="159">
        <v>21.349300839999994</v>
      </c>
      <c r="D162" s="159">
        <v>20.521105819999999</v>
      </c>
      <c r="E162" s="160">
        <v>14.619318130000002</v>
      </c>
      <c r="L162" s="204"/>
    </row>
    <row r="163" spans="1:13" ht="17.25" customHeight="1" outlineLevel="1" collapsed="1">
      <c r="A163" s="155" t="s">
        <v>87</v>
      </c>
      <c r="B163" s="129">
        <v>17.694670629999997</v>
      </c>
      <c r="C163" s="159">
        <v>7.5207614399999994</v>
      </c>
      <c r="D163" s="159">
        <v>9.2155005699999997</v>
      </c>
      <c r="E163" s="160">
        <v>0.95840862000000004</v>
      </c>
      <c r="L163" s="204"/>
    </row>
    <row r="164" spans="1:13" s="289" customFormat="1" ht="17.25" hidden="1" customHeight="1" outlineLevel="2" collapsed="1">
      <c r="A164" s="294" t="s">
        <v>88</v>
      </c>
      <c r="B164" s="129">
        <v>28.213705330000003</v>
      </c>
      <c r="C164" s="159">
        <v>12.721020490000001</v>
      </c>
      <c r="D164" s="159">
        <v>13.004507890000003</v>
      </c>
      <c r="E164" s="160">
        <v>2.4881769500000002</v>
      </c>
      <c r="L164" s="204"/>
    </row>
    <row r="165" spans="1:13" s="289" customFormat="1" ht="17.25" hidden="1" customHeight="1" outlineLevel="2">
      <c r="A165" s="294" t="s">
        <v>90</v>
      </c>
      <c r="B165" s="129">
        <v>30.589777730000002</v>
      </c>
      <c r="C165" s="159">
        <v>10.762908379999999</v>
      </c>
      <c r="D165" s="159">
        <v>13.548116949999999</v>
      </c>
      <c r="E165" s="160">
        <v>6.2787524000000001</v>
      </c>
      <c r="L165" s="204"/>
    </row>
    <row r="166" spans="1:13" s="289" customFormat="1" ht="17.25" customHeight="1" outlineLevel="1" collapsed="1">
      <c r="A166" s="294" t="s">
        <v>95</v>
      </c>
      <c r="B166" s="129">
        <f>SUM(C166:E166)</f>
        <v>22.837647189999998</v>
      </c>
      <c r="C166" s="159">
        <v>9.4938751400000001</v>
      </c>
      <c r="D166" s="159">
        <v>11.123807010000002</v>
      </c>
      <c r="E166" s="160">
        <v>2.2199650399999999</v>
      </c>
      <c r="L166" s="142"/>
      <c r="M166" s="204"/>
    </row>
    <row r="167" spans="1:13" ht="17.25" customHeight="1" outlineLevel="1" thickBot="1">
      <c r="A167" s="78" t="s">
        <v>117</v>
      </c>
      <c r="B167" s="134">
        <f>SUM(C167:E167)</f>
        <v>19.306824290000005</v>
      </c>
      <c r="C167" s="247">
        <v>9.103090550000001</v>
      </c>
      <c r="D167" s="248">
        <v>8.2690622800000018</v>
      </c>
      <c r="E167" s="251">
        <v>1.9346714599999999</v>
      </c>
      <c r="F167" s="378">
        <f>B167/B166-1</f>
        <v>-0.15460537027413435</v>
      </c>
      <c r="G167" s="378">
        <f>B167/B163-1</f>
        <v>9.1109560257466526E-2</v>
      </c>
      <c r="L167" s="142"/>
      <c r="M167" s="204"/>
    </row>
    <row r="168" spans="1:13" ht="29.25" customHeight="1" outlineLevel="1">
      <c r="A168" s="360" t="s">
        <v>98</v>
      </c>
      <c r="B168" s="360"/>
      <c r="C168" s="360"/>
      <c r="D168" s="360"/>
      <c r="E168" s="360"/>
      <c r="L168" s="142"/>
      <c r="M168" s="204"/>
    </row>
    <row r="169" spans="1:13" outlineLevel="1">
      <c r="B169" s="204"/>
      <c r="C169" s="142"/>
      <c r="D169" s="142"/>
      <c r="E169" s="142"/>
    </row>
    <row r="170" spans="1:13" outlineLevel="1">
      <c r="B170" s="256"/>
    </row>
    <row r="171" spans="1:13" outlineLevel="1">
      <c r="B171" s="204"/>
    </row>
    <row r="172" spans="1:13" outlineLevel="1"/>
    <row r="173" spans="1:13" outlineLevel="1">
      <c r="B173" s="142"/>
    </row>
    <row r="174" spans="1:13" outlineLevel="1">
      <c r="B174" s="204"/>
    </row>
    <row r="175" spans="1:13" ht="13.5" outlineLevel="1" thickBot="1"/>
    <row r="176" spans="1:13" ht="58.5" customHeight="1" outlineLevel="1" thickBot="1">
      <c r="A176" s="62" t="s">
        <v>17</v>
      </c>
      <c r="B176" s="77" t="s">
        <v>61</v>
      </c>
      <c r="C176" s="66" t="s">
        <v>46</v>
      </c>
      <c r="D176" s="64" t="s">
        <v>47</v>
      </c>
      <c r="E176" s="67" t="s">
        <v>48</v>
      </c>
    </row>
    <row r="177" spans="1:14" ht="18" hidden="1" customHeight="1" outlineLevel="2">
      <c r="A177" s="120">
        <v>44196</v>
      </c>
      <c r="B177" s="121">
        <v>485.06214112999999</v>
      </c>
      <c r="C177" s="122">
        <v>74.726024010000003</v>
      </c>
      <c r="D177" s="122">
        <v>337.55070436</v>
      </c>
      <c r="E177" s="133">
        <v>72.78541276</v>
      </c>
    </row>
    <row r="178" spans="1:14" ht="18" hidden="1" customHeight="1" outlineLevel="2">
      <c r="A178" s="128">
        <v>44286</v>
      </c>
      <c r="B178" s="129">
        <v>513.87548874999993</v>
      </c>
      <c r="C178" s="130">
        <v>80.361509639999994</v>
      </c>
      <c r="D178" s="130">
        <v>358.48446243999996</v>
      </c>
      <c r="E178" s="131">
        <v>75.029516670000007</v>
      </c>
    </row>
    <row r="179" spans="1:14" ht="18" hidden="1" customHeight="1" outlineLevel="2">
      <c r="A179" s="128">
        <v>44377</v>
      </c>
      <c r="B179" s="129">
        <v>537.31776513</v>
      </c>
      <c r="C179" s="130">
        <v>86.190473859999997</v>
      </c>
      <c r="D179" s="130">
        <v>372.49425043999997</v>
      </c>
      <c r="E179" s="131">
        <v>78.633040829999999</v>
      </c>
    </row>
    <row r="180" spans="1:14" ht="18" hidden="1" customHeight="1" outlineLevel="2">
      <c r="A180" s="128">
        <v>44469</v>
      </c>
      <c r="B180" s="129">
        <v>553.04136058999995</v>
      </c>
      <c r="C180" s="130">
        <v>91.162626279999998</v>
      </c>
      <c r="D180" s="130">
        <v>381.35169292999996</v>
      </c>
      <c r="E180" s="131">
        <v>80.527041379999986</v>
      </c>
    </row>
    <row r="181" spans="1:14" ht="18" hidden="1" customHeight="1" outlineLevel="2">
      <c r="A181" s="128">
        <v>44561</v>
      </c>
      <c r="B181" s="129">
        <v>575.24596227999996</v>
      </c>
      <c r="C181" s="130">
        <v>99.264693539999982</v>
      </c>
      <c r="D181" s="130">
        <v>394.80064450999998</v>
      </c>
      <c r="E181" s="131">
        <v>81.180624230000006</v>
      </c>
    </row>
    <row r="182" spans="1:14" ht="18" hidden="1" customHeight="1" outlineLevel="2">
      <c r="A182" s="128">
        <v>44834</v>
      </c>
      <c r="B182" s="129">
        <f>SUM(C182:E182)</f>
        <v>633.49336416999995</v>
      </c>
      <c r="C182" s="130">
        <v>119.35273222999999</v>
      </c>
      <c r="D182" s="130">
        <v>419.06738482999998</v>
      </c>
      <c r="E182" s="131">
        <v>95.073247109999983</v>
      </c>
      <c r="L182" s="204"/>
      <c r="M182" s="204"/>
      <c r="N182" s="204"/>
    </row>
    <row r="183" spans="1:14" ht="18" hidden="1" customHeight="1" outlineLevel="2">
      <c r="A183" s="128">
        <v>44926</v>
      </c>
      <c r="B183" s="129">
        <v>650.19815142999994</v>
      </c>
      <c r="C183" s="130">
        <v>127.04755206000003</v>
      </c>
      <c r="D183" s="130">
        <v>426.90719270999995</v>
      </c>
      <c r="E183" s="131">
        <v>96.243406659999991</v>
      </c>
      <c r="L183" s="204"/>
      <c r="M183" s="204"/>
      <c r="N183" s="204"/>
    </row>
    <row r="184" spans="1:14" ht="18" customHeight="1" outlineLevel="1" collapsed="1">
      <c r="A184" s="128">
        <v>45016</v>
      </c>
      <c r="B184" s="129">
        <v>667.94693591999999</v>
      </c>
      <c r="C184" s="130">
        <v>134.53680701999997</v>
      </c>
      <c r="D184" s="130">
        <v>436.19091534000006</v>
      </c>
      <c r="E184" s="131">
        <v>97.219213559999986</v>
      </c>
      <c r="L184" s="204"/>
      <c r="M184" s="204"/>
      <c r="N184" s="204"/>
    </row>
    <row r="185" spans="1:14" s="289" customFormat="1" ht="18" hidden="1" customHeight="1" outlineLevel="2">
      <c r="A185" s="293">
        <v>45107</v>
      </c>
      <c r="B185" s="129">
        <v>686.72451295999997</v>
      </c>
      <c r="C185" s="130">
        <v>142.22139732999997</v>
      </c>
      <c r="D185" s="130">
        <v>445.04662714000006</v>
      </c>
      <c r="E185" s="131">
        <v>99.456488489999998</v>
      </c>
      <c r="L185" s="204"/>
      <c r="M185" s="204"/>
      <c r="N185" s="204"/>
    </row>
    <row r="186" spans="1:14" s="289" customFormat="1" ht="18" hidden="1" customHeight="1" outlineLevel="2">
      <c r="A186" s="293">
        <v>45199</v>
      </c>
      <c r="B186" s="129">
        <v>708.77435780999986</v>
      </c>
      <c r="C186" s="130">
        <v>150.66445367</v>
      </c>
      <c r="D186" s="130">
        <v>454.2613433599999</v>
      </c>
      <c r="E186" s="131">
        <v>103.84856078</v>
      </c>
      <c r="L186" s="204"/>
      <c r="M186" s="204"/>
      <c r="N186" s="204"/>
    </row>
    <row r="187" spans="1:14" s="289" customFormat="1" ht="18" customHeight="1" outlineLevel="1" collapsed="1">
      <c r="A187" s="293" t="s">
        <v>96</v>
      </c>
      <c r="B187" s="129">
        <f>SUM(C187:E187)</f>
        <v>717.84816105999971</v>
      </c>
      <c r="C187" s="130">
        <v>158.86442789999998</v>
      </c>
      <c r="D187" s="130">
        <v>453.99707778999976</v>
      </c>
      <c r="E187" s="131">
        <v>104.98665537000001</v>
      </c>
      <c r="L187" s="142"/>
      <c r="M187" s="204"/>
    </row>
    <row r="188" spans="1:14" ht="18" customHeight="1" outlineLevel="1" thickBot="1">
      <c r="A188" s="292" t="s">
        <v>110</v>
      </c>
      <c r="B188" s="119">
        <f>SUM(C188:E188)</f>
        <v>733.41124050000008</v>
      </c>
      <c r="C188" s="252">
        <v>167.08898094</v>
      </c>
      <c r="D188" s="252">
        <v>459.86624114</v>
      </c>
      <c r="E188" s="253">
        <v>106.45601842000002</v>
      </c>
      <c r="F188" s="378">
        <f>B188/B187-1</f>
        <v>2.1680182919211477E-2</v>
      </c>
      <c r="G188" s="378">
        <f>B188/B184-1</f>
        <v>9.8008241462822943E-2</v>
      </c>
      <c r="L188" s="142"/>
      <c r="M188" s="204"/>
    </row>
    <row r="189" spans="1:14" ht="45.75" customHeight="1" outlineLevel="1">
      <c r="A189" s="360" t="s">
        <v>115</v>
      </c>
      <c r="B189" s="360"/>
      <c r="C189" s="360"/>
      <c r="D189" s="360"/>
      <c r="E189" s="360"/>
      <c r="F189" s="84"/>
      <c r="G189" s="258"/>
      <c r="H189" s="84"/>
      <c r="I189" s="84"/>
      <c r="J189" s="84"/>
      <c r="K189" s="84"/>
      <c r="L189" s="142"/>
      <c r="M189" s="204"/>
    </row>
    <row r="190" spans="1:14" outlineLevel="1">
      <c r="B190" s="204"/>
      <c r="C190" s="290"/>
    </row>
    <row r="191" spans="1:14" outlineLevel="1">
      <c r="B191" s="204"/>
      <c r="C191" s="201"/>
    </row>
    <row r="192" spans="1:14" outlineLevel="1">
      <c r="B192" s="257"/>
    </row>
    <row r="193" spans="1:12" outlineLevel="1"/>
    <row r="194" spans="1:12" outlineLevel="1"/>
    <row r="195" spans="1:12" s="347" customFormat="1" ht="27" customHeight="1" thickBot="1">
      <c r="A195" s="347" t="s">
        <v>68</v>
      </c>
    </row>
    <row r="196" spans="1:12" ht="61.5" customHeight="1" outlineLevel="1" thickBot="1">
      <c r="A196" s="85" t="s">
        <v>17</v>
      </c>
      <c r="B196" s="348" t="s">
        <v>56</v>
      </c>
      <c r="C196" s="349"/>
      <c r="D196" s="350"/>
      <c r="E196" s="348" t="s">
        <v>69</v>
      </c>
      <c r="F196" s="349"/>
      <c r="G196" s="349"/>
      <c r="H196" s="97"/>
      <c r="I196" s="97"/>
      <c r="J196" s="97"/>
      <c r="K196" s="98"/>
      <c r="L196" s="98"/>
    </row>
    <row r="197" spans="1:12" ht="18" hidden="1" customHeight="1" outlineLevel="2">
      <c r="A197" s="86">
        <v>44104</v>
      </c>
      <c r="B197" s="351">
        <v>1766.95</v>
      </c>
      <c r="C197" s="352"/>
      <c r="D197" s="353"/>
      <c r="E197" s="354" t="s">
        <v>62</v>
      </c>
      <c r="F197" s="355"/>
      <c r="G197" s="356"/>
      <c r="H197" s="99"/>
      <c r="I197" s="99"/>
      <c r="J197" s="99"/>
      <c r="K197" s="98"/>
      <c r="L197" s="98"/>
    </row>
    <row r="198" spans="1:12" ht="18" hidden="1" customHeight="1" outlineLevel="2">
      <c r="A198" s="179">
        <v>44196</v>
      </c>
      <c r="B198" s="357">
        <v>1913.74</v>
      </c>
      <c r="C198" s="358"/>
      <c r="D198" s="359"/>
      <c r="E198" s="357">
        <v>1040.32026228</v>
      </c>
      <c r="F198" s="358"/>
      <c r="G198" s="358"/>
      <c r="H198" s="99"/>
      <c r="I198" s="99"/>
      <c r="J198" s="99"/>
      <c r="K198" s="98"/>
      <c r="L198" s="98"/>
    </row>
    <row r="199" spans="1:12" ht="18" hidden="1" customHeight="1" outlineLevel="2">
      <c r="A199" s="179">
        <v>44286</v>
      </c>
      <c r="B199" s="357">
        <v>2000.7540743</v>
      </c>
      <c r="C199" s="358"/>
      <c r="D199" s="359"/>
      <c r="E199" s="357">
        <v>1079.4221667899999</v>
      </c>
      <c r="F199" s="358"/>
      <c r="G199" s="358"/>
      <c r="H199" s="206"/>
      <c r="I199" s="99"/>
      <c r="J199" s="99"/>
      <c r="K199" s="98"/>
      <c r="L199" s="98"/>
    </row>
    <row r="200" spans="1:12" ht="18" hidden="1" customHeight="1" outlineLevel="2">
      <c r="A200" s="179">
        <v>44377</v>
      </c>
      <c r="B200" s="357">
        <v>2060.32907574</v>
      </c>
      <c r="C200" s="358"/>
      <c r="D200" s="359"/>
      <c r="E200" s="357">
        <v>1112.9112242799999</v>
      </c>
      <c r="F200" s="358"/>
      <c r="G200" s="358"/>
      <c r="H200" s="214"/>
      <c r="I200" s="214"/>
      <c r="J200" s="205"/>
      <c r="K200" s="214"/>
      <c r="L200" s="206"/>
    </row>
    <row r="201" spans="1:12" ht="18" hidden="1" customHeight="1" outlineLevel="2" collapsed="1">
      <c r="A201" s="179">
        <v>44469</v>
      </c>
      <c r="B201" s="357">
        <v>2115.0163060300001</v>
      </c>
      <c r="C201" s="358"/>
      <c r="D201" s="359"/>
      <c r="E201" s="357">
        <v>1142.45030686</v>
      </c>
      <c r="F201" s="358"/>
      <c r="G201" s="358"/>
      <c r="J201" s="205"/>
      <c r="L201" s="99"/>
    </row>
    <row r="202" spans="1:12" ht="18" hidden="1" customHeight="1" outlineLevel="2">
      <c r="A202" s="179">
        <v>44561</v>
      </c>
      <c r="B202" s="357">
        <v>2187.5267414599998</v>
      </c>
      <c r="C202" s="358"/>
      <c r="D202" s="359"/>
      <c r="E202" s="357">
        <v>1183.9801034899999</v>
      </c>
      <c r="F202" s="358"/>
      <c r="G202" s="358"/>
      <c r="H202" s="206"/>
      <c r="I202" s="206"/>
      <c r="J202" s="205"/>
      <c r="L202" s="206"/>
    </row>
    <row r="203" spans="1:12" ht="18" hidden="1" customHeight="1" outlineLevel="2">
      <c r="A203" s="179">
        <v>44834</v>
      </c>
      <c r="B203" s="357">
        <v>2298.8843553199999</v>
      </c>
      <c r="C203" s="358"/>
      <c r="D203" s="359"/>
      <c r="E203" s="357">
        <v>1256.0060773</v>
      </c>
      <c r="F203" s="358"/>
      <c r="G203" s="358"/>
      <c r="H203" s="206"/>
      <c r="I203" s="206"/>
      <c r="J203" s="205"/>
      <c r="L203" s="206"/>
    </row>
    <row r="204" spans="1:12" ht="18" hidden="1" customHeight="1" outlineLevel="2">
      <c r="A204" s="179">
        <v>44926</v>
      </c>
      <c r="B204" s="357">
        <v>2358.9104324700002</v>
      </c>
      <c r="C204" s="358"/>
      <c r="D204" s="359"/>
      <c r="E204" s="357">
        <v>1303.41498323</v>
      </c>
      <c r="F204" s="358"/>
      <c r="G204" s="358"/>
      <c r="H204" s="206"/>
      <c r="I204" s="206"/>
      <c r="J204" s="205"/>
      <c r="L204" s="214"/>
    </row>
    <row r="205" spans="1:12" ht="18" customHeight="1" outlineLevel="1" collapsed="1">
      <c r="A205" s="179">
        <v>45016</v>
      </c>
      <c r="B205" s="357">
        <v>2431.54511783</v>
      </c>
      <c r="C205" s="358"/>
      <c r="D205" s="359"/>
      <c r="E205" s="357">
        <v>1363.68522302</v>
      </c>
      <c r="F205" s="358"/>
      <c r="G205" s="358"/>
      <c r="H205" s="378">
        <f>B209/B205-1</f>
        <v>0.17412408922843658</v>
      </c>
      <c r="I205" s="378">
        <f>E209/E205-1</f>
        <v>0.26373458581630826</v>
      </c>
      <c r="J205" s="205"/>
      <c r="L205" s="206"/>
    </row>
    <row r="206" spans="1:12" s="289" customFormat="1" ht="18" hidden="1" customHeight="1" outlineLevel="2" collapsed="1">
      <c r="A206" s="310">
        <v>45107</v>
      </c>
      <c r="B206" s="357">
        <v>2543.5561247300002</v>
      </c>
      <c r="C206" s="358"/>
      <c r="D206" s="359"/>
      <c r="E206" s="357">
        <v>1454.0931539999999</v>
      </c>
      <c r="F206" s="358"/>
      <c r="G206" s="358"/>
      <c r="J206" s="205"/>
      <c r="L206" s="206"/>
    </row>
    <row r="207" spans="1:12" s="289" customFormat="1" ht="18" hidden="1" customHeight="1" outlineLevel="2">
      <c r="A207" s="293">
        <v>45199</v>
      </c>
      <c r="B207" s="357">
        <v>2664.5549352100002</v>
      </c>
      <c r="C207" s="358"/>
      <c r="D207" s="359"/>
      <c r="E207" s="357">
        <v>1558.20012514</v>
      </c>
      <c r="F207" s="358"/>
      <c r="G207" s="358"/>
      <c r="J207" s="205"/>
      <c r="L207" s="206"/>
    </row>
    <row r="208" spans="1:12" s="289" customFormat="1" ht="18" customHeight="1" outlineLevel="1" collapsed="1">
      <c r="A208" s="293" t="s">
        <v>96</v>
      </c>
      <c r="B208" s="357">
        <v>2769.3864294800001</v>
      </c>
      <c r="C208" s="358"/>
      <c r="D208" s="359"/>
      <c r="E208" s="357">
        <v>1650.37350343</v>
      </c>
      <c r="F208" s="358"/>
      <c r="G208" s="358"/>
      <c r="H208" s="380"/>
      <c r="I208" s="380"/>
      <c r="J208" s="380"/>
      <c r="K208" s="380"/>
      <c r="L208" s="381"/>
    </row>
    <row r="209" spans="1:16" ht="18" customHeight="1" outlineLevel="1" thickBot="1">
      <c r="A209" s="292" t="s">
        <v>110</v>
      </c>
      <c r="B209" s="363">
        <v>2854.9356968900001</v>
      </c>
      <c r="C209" s="364"/>
      <c r="D209" s="365"/>
      <c r="E209" s="363">
        <v>1723.3361804969998</v>
      </c>
      <c r="F209" s="364"/>
      <c r="G209" s="364"/>
      <c r="H209" s="378">
        <f>B209/B208-1</f>
        <v>3.0891054603045642E-2</v>
      </c>
      <c r="I209" s="378">
        <f>E209/E208-1</f>
        <v>4.4209796700783288E-2</v>
      </c>
      <c r="J209" s="205"/>
      <c r="L209" s="206"/>
    </row>
    <row r="210" spans="1:16" ht="43.5" customHeight="1" outlineLevel="1" collapsed="1">
      <c r="A210" s="360" t="s">
        <v>116</v>
      </c>
      <c r="B210" s="360"/>
      <c r="C210" s="360"/>
      <c r="D210" s="360"/>
      <c r="E210" s="360"/>
      <c r="F210" s="360"/>
      <c r="G210" s="360"/>
      <c r="H210" s="290"/>
      <c r="I210" s="290"/>
      <c r="J210" s="290"/>
      <c r="K210" s="290"/>
      <c r="L210" s="381"/>
    </row>
    <row r="211" spans="1:16" s="362" customFormat="1" ht="18" customHeight="1" outlineLevel="1"/>
    <row r="212" spans="1:16" s="338" customFormat="1" ht="27" customHeight="1">
      <c r="A212" s="338" t="s">
        <v>72</v>
      </c>
    </row>
    <row r="213" spans="1:16" s="361" customFormat="1" ht="24.75" customHeight="1" outlineLevel="1">
      <c r="A213" s="361" t="s">
        <v>80</v>
      </c>
    </row>
    <row r="214" spans="1:16" s="5" customFormat="1" ht="19.149999999999999" customHeight="1" outlineLevel="2" thickBot="1">
      <c r="A214" s="339">
        <v>45382</v>
      </c>
      <c r="B214" s="339"/>
      <c r="C214" s="339"/>
      <c r="D214" s="339"/>
      <c r="E214" s="339"/>
      <c r="F214" s="339"/>
      <c r="H214" s="340" t="s">
        <v>108</v>
      </c>
      <c r="I214" s="340"/>
      <c r="J214" s="340"/>
      <c r="K214" s="340"/>
      <c r="L214" s="340"/>
      <c r="M214" s="340"/>
      <c r="N214" s="340"/>
      <c r="O214" s="340"/>
    </row>
    <row r="215" spans="1:16" s="1" customFormat="1" ht="44.25" customHeight="1" outlineLevel="2" thickBot="1">
      <c r="A215" s="11" t="s">
        <v>9</v>
      </c>
      <c r="B215" s="12" t="s">
        <v>5</v>
      </c>
      <c r="C215" s="12" t="s">
        <v>8</v>
      </c>
      <c r="D215" s="12" t="s">
        <v>6</v>
      </c>
      <c r="E215" s="12" t="s">
        <v>3</v>
      </c>
      <c r="F215" s="13" t="s">
        <v>2</v>
      </c>
      <c r="G215" s="48" t="s">
        <v>24</v>
      </c>
      <c r="H215" s="23" t="s">
        <v>84</v>
      </c>
      <c r="I215" s="13" t="s">
        <v>85</v>
      </c>
      <c r="J215" s="13" t="s">
        <v>92</v>
      </c>
      <c r="K215" s="24" t="s">
        <v>89</v>
      </c>
      <c r="L215" s="23" t="s">
        <v>86</v>
      </c>
      <c r="M215" s="13" t="s">
        <v>85</v>
      </c>
      <c r="N215" s="13" t="s">
        <v>93</v>
      </c>
      <c r="O215" s="24" t="s">
        <v>89</v>
      </c>
    </row>
    <row r="216" spans="1:16" s="1" customFormat="1" ht="16.5" customHeight="1" outlineLevel="2">
      <c r="A216" s="16" t="s">
        <v>1</v>
      </c>
      <c r="B216" s="44">
        <v>1323.4162559799997</v>
      </c>
      <c r="C216" s="44">
        <v>894.36828445999981</v>
      </c>
      <c r="D216" s="44">
        <v>25.722306580000001</v>
      </c>
      <c r="E216" s="44">
        <v>25.882713089999999</v>
      </c>
      <c r="F216" s="42">
        <v>53.185212750000005</v>
      </c>
      <c r="G216" s="2"/>
      <c r="H216" s="58">
        <f>B216-B223</f>
        <v>76.255998690000297</v>
      </c>
      <c r="I216" s="19">
        <f>H216/B223</f>
        <v>6.1143704864120491E-2</v>
      </c>
      <c r="J216" s="25">
        <f>B216-B230</f>
        <v>286.58904027999984</v>
      </c>
      <c r="K216" s="19">
        <f>J216/B230</f>
        <v>0.27640964274506735</v>
      </c>
      <c r="L216" s="58">
        <f>C216-C223</f>
        <v>19.12258571000018</v>
      </c>
      <c r="M216" s="19">
        <f>L216/C223</f>
        <v>2.1848248711545226E-2</v>
      </c>
      <c r="N216" s="25">
        <f>C216-C230</f>
        <v>118.05750498999976</v>
      </c>
      <c r="O216" s="26">
        <f>N216/C230</f>
        <v>0.15207505565052121</v>
      </c>
    </row>
    <row r="217" spans="1:16" s="1" customFormat="1" ht="16.5" customHeight="1" outlineLevel="2">
      <c r="A217" s="17" t="s">
        <v>10</v>
      </c>
      <c r="B217" s="44">
        <v>262.00896517999996</v>
      </c>
      <c r="C217" s="44">
        <v>145.35024933</v>
      </c>
      <c r="D217" s="44">
        <v>0</v>
      </c>
      <c r="E217" s="44">
        <v>0</v>
      </c>
      <c r="F217" s="42">
        <v>3.9241190000000001</v>
      </c>
      <c r="G217" s="2"/>
      <c r="H217" s="58">
        <f t="shared" ref="H217:H218" si="6">B217-B224</f>
        <v>1.0767601200000172</v>
      </c>
      <c r="I217" s="19">
        <f>H217/B224</f>
        <v>4.126589585798434E-3</v>
      </c>
      <c r="J217" s="25">
        <f>B217-B231</f>
        <v>37.841694399999994</v>
      </c>
      <c r="K217" s="19">
        <f t="shared" ref="K217:K218" si="7">J217/B231</f>
        <v>0.16881007770816917</v>
      </c>
      <c r="L217" s="58">
        <f t="shared" ref="L217:L218" si="8">C217-C224</f>
        <v>10.148933819999996</v>
      </c>
      <c r="M217" s="19">
        <f t="shared" ref="M217:M218" si="9">L217/C224</f>
        <v>7.5065348156685224E-2</v>
      </c>
      <c r="N217" s="25">
        <f t="shared" ref="N217:N218" si="10">C217-C231</f>
        <v>11.960148589999989</v>
      </c>
      <c r="O217" s="26">
        <f t="shared" ref="O217:O218" si="11">N217/C231</f>
        <v>8.9662939930695101E-2</v>
      </c>
    </row>
    <row r="218" spans="1:16" s="1" customFormat="1" ht="16.5" customHeight="1" outlineLevel="2">
      <c r="A218" s="17" t="s">
        <v>11</v>
      </c>
      <c r="B218" s="42">
        <v>99.140133610000049</v>
      </c>
      <c r="C218" s="42">
        <v>59.734073909999999</v>
      </c>
      <c r="D218" s="42">
        <v>0</v>
      </c>
      <c r="E218" s="42">
        <v>7.0059836999999998</v>
      </c>
      <c r="F218" s="42">
        <v>8.5154496099999992</v>
      </c>
      <c r="G218" s="50"/>
      <c r="H218" s="58">
        <f t="shared" si="6"/>
        <v>1.6964994300000598</v>
      </c>
      <c r="I218" s="19">
        <f t="shared" ref="I218" si="12">H218/B225</f>
        <v>1.7410059100076761E-2</v>
      </c>
      <c r="J218" s="25">
        <f t="shared" ref="J218:J219" si="13">B218-B232</f>
        <v>-2.7757426999999666</v>
      </c>
      <c r="K218" s="19">
        <f t="shared" si="7"/>
        <v>-2.7235626091826184E-2</v>
      </c>
      <c r="L218" s="58">
        <f t="shared" si="8"/>
        <v>0.56808803999999924</v>
      </c>
      <c r="M218" s="19">
        <f t="shared" si="9"/>
        <v>9.6015984800491127E-3</v>
      </c>
      <c r="N218" s="25">
        <f t="shared" si="10"/>
        <v>6.3440744900000041</v>
      </c>
      <c r="O218" s="26">
        <f t="shared" si="11"/>
        <v>0.11882514626182036</v>
      </c>
    </row>
    <row r="219" spans="1:16" s="8" customFormat="1" ht="16.5" customHeight="1" outlineLevel="2" thickBot="1">
      <c r="A219" s="27" t="s">
        <v>0</v>
      </c>
      <c r="B219" s="28">
        <f>SUM(B216:B218)</f>
        <v>1684.5653547699997</v>
      </c>
      <c r="C219" s="28">
        <f t="shared" ref="C219:E219" si="14">SUM(C216:C218)</f>
        <v>1099.4526076999998</v>
      </c>
      <c r="D219" s="28">
        <f t="shared" si="14"/>
        <v>25.722306580000001</v>
      </c>
      <c r="E219" s="28">
        <f t="shared" si="14"/>
        <v>32.888696789999997</v>
      </c>
      <c r="F219" s="29">
        <f>SUM(F216:F218)</f>
        <v>65.62478136</v>
      </c>
      <c r="G219" s="50"/>
      <c r="H219" s="59">
        <f>B219-B226</f>
        <v>79.029258240000445</v>
      </c>
      <c r="I219" s="30">
        <f>H219/B226</f>
        <v>4.9222971947378943E-2</v>
      </c>
      <c r="J219" s="28">
        <f t="shared" si="13"/>
        <v>321.65499197999975</v>
      </c>
      <c r="K219" s="30">
        <f>J219/B233</f>
        <v>0.23600597718073191</v>
      </c>
      <c r="L219" s="59">
        <f>C219-C226</f>
        <v>29.839607570000226</v>
      </c>
      <c r="M219" s="30">
        <f>L219/C226</f>
        <v>2.7897573763944111E-2</v>
      </c>
      <c r="N219" s="28">
        <f>C219-C233</f>
        <v>136.3617280699998</v>
      </c>
      <c r="O219" s="31">
        <f>N219/C233</f>
        <v>0.14158760191186445</v>
      </c>
    </row>
    <row r="220" spans="1:16" s="316" customFormat="1" ht="7.5" customHeight="1" outlineLevel="2"/>
    <row r="221" spans="1:16" s="5" customFormat="1" ht="15" customHeight="1" outlineLevel="3" thickBot="1">
      <c r="A221" s="339">
        <v>45291</v>
      </c>
      <c r="B221" s="339"/>
      <c r="C221" s="339"/>
      <c r="D221" s="339"/>
      <c r="E221" s="339"/>
      <c r="F221" s="339"/>
      <c r="G221" s="125"/>
      <c r="H221" s="1"/>
      <c r="I221" s="1"/>
      <c r="J221" s="1"/>
    </row>
    <row r="222" spans="1:16" s="1" customFormat="1" ht="27" customHeight="1" outlineLevel="3" thickBot="1">
      <c r="A222" s="263" t="s">
        <v>9</v>
      </c>
      <c r="B222" s="264" t="s">
        <v>5</v>
      </c>
      <c r="C222" s="264" t="s">
        <v>8</v>
      </c>
      <c r="D222" s="264" t="s">
        <v>6</v>
      </c>
      <c r="E222" s="264" t="s">
        <v>3</v>
      </c>
      <c r="F222" s="265" t="s">
        <v>2</v>
      </c>
      <c r="H222" s="40"/>
      <c r="I222" s="40"/>
      <c r="J222" s="40"/>
      <c r="K222" s="8"/>
      <c r="M222" s="40"/>
      <c r="N222" s="40"/>
      <c r="O222" s="40"/>
      <c r="P222" s="8"/>
    </row>
    <row r="223" spans="1:16" s="1" customFormat="1" ht="16.5" customHeight="1" outlineLevel="3">
      <c r="A223" s="266" t="s">
        <v>1</v>
      </c>
      <c r="B223" s="282">
        <v>1247.1602572899994</v>
      </c>
      <c r="C223" s="282">
        <v>875.24569874999963</v>
      </c>
      <c r="D223" s="282">
        <v>23.364249210000001</v>
      </c>
      <c r="E223" s="282">
        <v>25.871261090000001</v>
      </c>
      <c r="F223" s="281">
        <v>58.808263279999991</v>
      </c>
      <c r="G223" s="200"/>
      <c r="M223" s="40"/>
      <c r="N223" s="40"/>
      <c r="O223" s="40"/>
      <c r="P223" s="8"/>
    </row>
    <row r="224" spans="1:16" s="1" customFormat="1" ht="16.5" customHeight="1" outlineLevel="3">
      <c r="A224" s="267" t="s">
        <v>10</v>
      </c>
      <c r="B224" s="282">
        <v>260.93220505999994</v>
      </c>
      <c r="C224" s="282">
        <v>135.20131551</v>
      </c>
      <c r="D224" s="282">
        <v>0</v>
      </c>
      <c r="E224" s="282">
        <v>0</v>
      </c>
      <c r="F224" s="281">
        <v>2.3207966800000004</v>
      </c>
      <c r="M224" s="40"/>
      <c r="N224" s="40"/>
      <c r="O224" s="40"/>
      <c r="P224" s="8"/>
    </row>
    <row r="225" spans="1:16" s="1" customFormat="1" ht="16.5" customHeight="1" outlineLevel="3">
      <c r="A225" s="267" t="s">
        <v>11</v>
      </c>
      <c r="B225" s="281">
        <v>97.443634179999989</v>
      </c>
      <c r="C225" s="281">
        <v>59.16598587</v>
      </c>
      <c r="D225" s="281">
        <v>0</v>
      </c>
      <c r="E225" s="281">
        <v>7.0059836999999998</v>
      </c>
      <c r="F225" s="281">
        <v>8.0755601499999994</v>
      </c>
      <c r="O225" s="40"/>
      <c r="P225" s="8"/>
    </row>
    <row r="226" spans="1:16" s="8" customFormat="1" ht="16.5" customHeight="1" outlineLevel="3" thickBot="1">
      <c r="A226" s="278" t="s">
        <v>0</v>
      </c>
      <c r="B226" s="279">
        <f>SUM(B223:B225)</f>
        <v>1605.5360965299992</v>
      </c>
      <c r="C226" s="279">
        <f t="shared" ref="C226:E226" si="15">SUM(C223:C225)</f>
        <v>1069.6130001299996</v>
      </c>
      <c r="D226" s="279">
        <f t="shared" si="15"/>
        <v>23.364249210000001</v>
      </c>
      <c r="E226" s="279">
        <f t="shared" si="15"/>
        <v>32.877244789999999</v>
      </c>
      <c r="F226" s="280">
        <f>SUM(F223:F225)</f>
        <v>69.204620109999993</v>
      </c>
      <c r="G226" s="124"/>
    </row>
    <row r="227" spans="1:16" s="341" customFormat="1" ht="7.5" customHeight="1" outlineLevel="3"/>
    <row r="228" spans="1:16" s="5" customFormat="1" ht="15" customHeight="1" outlineLevel="3" thickBot="1">
      <c r="A228" s="339">
        <v>45016</v>
      </c>
      <c r="B228" s="339"/>
      <c r="C228" s="339"/>
      <c r="D228" s="339"/>
      <c r="E228" s="339"/>
      <c r="F228" s="339"/>
      <c r="G228" s="125"/>
      <c r="H228" s="1"/>
      <c r="I228" s="1"/>
      <c r="J228" s="1"/>
    </row>
    <row r="229" spans="1:16" s="1" customFormat="1" ht="27" customHeight="1" outlineLevel="3" thickBot="1">
      <c r="A229" s="11" t="s">
        <v>9</v>
      </c>
      <c r="B229" s="12" t="s">
        <v>5</v>
      </c>
      <c r="C229" s="12" t="s">
        <v>8</v>
      </c>
      <c r="D229" s="12" t="s">
        <v>6</v>
      </c>
      <c r="E229" s="12" t="s">
        <v>3</v>
      </c>
      <c r="F229" s="13" t="s">
        <v>2</v>
      </c>
      <c r="H229" s="40"/>
      <c r="I229" s="40"/>
      <c r="J229" s="40"/>
      <c r="K229" s="8"/>
      <c r="M229" s="40"/>
      <c r="N229" s="40"/>
      <c r="O229" s="40"/>
      <c r="P229" s="8"/>
    </row>
    <row r="230" spans="1:16" s="1" customFormat="1" ht="16.5" customHeight="1" outlineLevel="3">
      <c r="A230" s="16" t="s">
        <v>1</v>
      </c>
      <c r="B230" s="282">
        <v>1036.8272156999999</v>
      </c>
      <c r="C230" s="282">
        <v>776.31077947000006</v>
      </c>
      <c r="D230" s="282">
        <v>16.051512859999999</v>
      </c>
      <c r="E230" s="282">
        <v>25.603746090000001</v>
      </c>
      <c r="F230" s="281">
        <v>58.346053990000009</v>
      </c>
      <c r="G230" s="200"/>
      <c r="M230" s="40"/>
      <c r="N230" s="40"/>
      <c r="O230" s="40"/>
      <c r="P230" s="8"/>
    </row>
    <row r="231" spans="1:16" s="1" customFormat="1" ht="16.5" customHeight="1" outlineLevel="3">
      <c r="A231" s="17" t="s">
        <v>10</v>
      </c>
      <c r="B231" s="282">
        <v>224.16727077999997</v>
      </c>
      <c r="C231" s="282">
        <v>133.39010074000001</v>
      </c>
      <c r="D231" s="282">
        <v>0</v>
      </c>
      <c r="E231" s="282">
        <v>0</v>
      </c>
      <c r="F231" s="281">
        <v>2.4562962399999999</v>
      </c>
      <c r="M231" s="40"/>
      <c r="N231" s="40"/>
      <c r="O231" s="40"/>
      <c r="P231" s="8"/>
    </row>
    <row r="232" spans="1:16" s="1" customFormat="1" ht="16.5" customHeight="1" outlineLevel="3">
      <c r="A232" s="17" t="s">
        <v>11</v>
      </c>
      <c r="B232" s="281">
        <v>101.91587631000002</v>
      </c>
      <c r="C232" s="281">
        <v>53.389999419999995</v>
      </c>
      <c r="D232" s="281">
        <v>0</v>
      </c>
      <c r="E232" s="281">
        <v>7.0059836999999998</v>
      </c>
      <c r="F232" s="281">
        <v>4.5819824699999998</v>
      </c>
      <c r="O232" s="40"/>
      <c r="P232" s="8"/>
    </row>
    <row r="233" spans="1:16" s="8" customFormat="1" ht="16.5" customHeight="1" outlineLevel="3" thickBot="1">
      <c r="A233" s="27" t="s">
        <v>0</v>
      </c>
      <c r="B233" s="279">
        <f>SUM(B230:B232)</f>
        <v>1362.9103627899999</v>
      </c>
      <c r="C233" s="279">
        <f t="shared" ref="C233:E233" si="16">SUM(C230:C232)</f>
        <v>963.09087963000002</v>
      </c>
      <c r="D233" s="279">
        <f t="shared" si="16"/>
        <v>16.051512859999999</v>
      </c>
      <c r="E233" s="279">
        <f t="shared" si="16"/>
        <v>32.609729790000003</v>
      </c>
      <c r="F233" s="280">
        <f>SUM(F230:F232)</f>
        <v>65.384332700000016</v>
      </c>
      <c r="G233" s="124"/>
    </row>
    <row r="234" spans="1:16" s="341" customFormat="1" ht="7.5" customHeight="1" outlineLevel="3" thickBot="1"/>
    <row r="235" spans="1:16" s="54" customFormat="1" ht="24" customHeight="1" outlineLevel="3" collapsed="1">
      <c r="A235" s="336" t="s">
        <v>99</v>
      </c>
      <c r="B235" s="336"/>
      <c r="C235" s="336"/>
      <c r="D235" s="336"/>
      <c r="E235" s="336"/>
      <c r="F235" s="336"/>
      <c r="G235" s="1"/>
      <c r="H235" s="164"/>
      <c r="I235" s="51"/>
      <c r="J235" s="51"/>
      <c r="K235" s="51"/>
      <c r="L235" s="52"/>
      <c r="M235" s="53"/>
      <c r="N235" s="53"/>
      <c r="O235" s="53"/>
    </row>
    <row r="236" spans="1:16" s="342" customFormat="1" ht="12" customHeight="1" outlineLevel="2"/>
    <row r="237" spans="1:16" s="6" customFormat="1" ht="14.25" outlineLevel="2">
      <c r="A237" s="337" t="s">
        <v>74</v>
      </c>
      <c r="B237" s="337"/>
      <c r="C237" s="337"/>
      <c r="D237" s="337"/>
      <c r="E237" s="337"/>
      <c r="F237" s="337"/>
      <c r="G237" s="337"/>
      <c r="H237" s="337"/>
    </row>
    <row r="238" spans="1:16" s="1" customFormat="1" ht="12.6" customHeight="1" outlineLevel="2"/>
    <row r="239" spans="1:16" s="1" customFormat="1" ht="12.6" customHeight="1" outlineLevel="2"/>
    <row r="240" spans="1:16" s="1" customFormat="1" ht="12.6" customHeight="1" outlineLevel="2"/>
    <row r="241" s="1" customFormat="1" ht="12.6" customHeight="1" outlineLevel="2"/>
    <row r="242" s="1" customFormat="1" ht="12.6" customHeight="1" outlineLevel="2"/>
    <row r="243" s="1" customFormat="1" ht="12.6" customHeight="1" outlineLevel="2"/>
    <row r="244" s="1" customFormat="1" ht="12.6" customHeight="1" outlineLevel="2"/>
    <row r="245" s="1" customFormat="1" ht="12.6" customHeight="1" outlineLevel="2"/>
    <row r="246" s="1" customFormat="1" ht="12.6" customHeight="1" outlineLevel="2"/>
    <row r="247" s="1" customFormat="1" ht="12.6" customHeight="1" outlineLevel="2"/>
    <row r="248" s="1" customFormat="1" ht="12.6" customHeight="1" outlineLevel="2"/>
    <row r="249" s="1" customFormat="1" ht="12.6" customHeight="1" outlineLevel="2"/>
    <row r="250" s="1" customFormat="1" ht="12.6" customHeight="1" outlineLevel="2"/>
    <row r="251" s="1" customFormat="1" ht="12.6" customHeight="1" outlineLevel="2"/>
    <row r="252" s="1" customFormat="1" ht="12.6" customHeight="1" outlineLevel="2"/>
    <row r="253" s="1" customFormat="1" ht="12.6" customHeight="1" outlineLevel="2"/>
    <row r="254" s="1" customFormat="1" ht="12.6" customHeight="1" outlineLevel="2"/>
    <row r="255" s="1" customFormat="1" ht="12.6" customHeight="1" outlineLevel="2"/>
    <row r="256" s="1" customFormat="1" ht="12.6" customHeight="1" outlineLevel="2"/>
    <row r="257" spans="1:8" s="1" customFormat="1" ht="12.6" customHeight="1" outlineLevel="2"/>
    <row r="258" spans="1:8" s="1" customFormat="1" ht="12.6" customHeight="1" outlineLevel="2"/>
    <row r="259" spans="1:8" s="1" customFormat="1" ht="12.6" customHeight="1" outlineLevel="2"/>
    <row r="260" spans="1:8" s="1" customFormat="1" ht="12.6" customHeight="1" outlineLevel="2"/>
    <row r="261" spans="1:8" s="1" customFormat="1" ht="12.6" customHeight="1" outlineLevel="2"/>
    <row r="262" spans="1:8" s="1" customFormat="1" ht="12.6" customHeight="1" outlineLevel="2"/>
    <row r="263" spans="1:8" s="1" customFormat="1" ht="12.6" customHeight="1" outlineLevel="2"/>
    <row r="264" spans="1:8" s="1" customFormat="1" ht="12.6" customHeight="1" outlineLevel="2"/>
    <row r="265" spans="1:8" s="1" customFormat="1" ht="12.6" customHeight="1" outlineLevel="2"/>
    <row r="266" spans="1:8" s="1" customFormat="1" ht="12.6" customHeight="1" outlineLevel="2"/>
    <row r="267" spans="1:8" s="1" customFormat="1" ht="12.6" customHeight="1" outlineLevel="2"/>
    <row r="268" spans="1:8" s="1" customFormat="1" ht="12.6" customHeight="1" outlineLevel="2"/>
    <row r="269" spans="1:8" s="1" customFormat="1" ht="12.6" customHeight="1" outlineLevel="2"/>
    <row r="270" spans="1:8" s="316" customFormat="1" outlineLevel="2" collapsed="1"/>
    <row r="271" spans="1:8" s="346" customFormat="1" ht="21" customHeight="1" outlineLevel="1" thickBot="1">
      <c r="A271" s="346" t="s">
        <v>73</v>
      </c>
    </row>
    <row r="272" spans="1:8" s="10" customFormat="1" ht="29.45" customHeight="1" outlineLevel="2" thickBot="1">
      <c r="A272" s="11" t="s">
        <v>17</v>
      </c>
      <c r="B272" s="12" t="s">
        <v>5</v>
      </c>
      <c r="C272" s="12" t="s">
        <v>8</v>
      </c>
      <c r="D272" s="12" t="s">
        <v>6</v>
      </c>
      <c r="E272" s="12" t="s">
        <v>3</v>
      </c>
      <c r="F272" s="13" t="s">
        <v>2</v>
      </c>
      <c r="G272" s="13" t="s">
        <v>18</v>
      </c>
      <c r="H272" s="3" t="s">
        <v>24</v>
      </c>
    </row>
    <row r="273" spans="1:15" s="10" customFormat="1" ht="18" customHeight="1" outlineLevel="2">
      <c r="A273" s="43">
        <v>45016</v>
      </c>
      <c r="B273" s="25">
        <v>2277.48436279</v>
      </c>
      <c r="C273" s="25">
        <v>1818.78287963</v>
      </c>
      <c r="D273" s="25">
        <v>16.051512859999999</v>
      </c>
      <c r="E273" s="25">
        <v>108.94872979</v>
      </c>
      <c r="F273" s="14">
        <v>65.442332700000023</v>
      </c>
      <c r="G273" s="32">
        <v>4286.70981777</v>
      </c>
      <c r="H273" s="208"/>
      <c r="I273" s="208"/>
      <c r="J273" s="207"/>
      <c r="K273" s="207"/>
      <c r="L273" s="207"/>
      <c r="M273" s="207"/>
      <c r="N273" s="188"/>
      <c r="O273" s="186"/>
    </row>
    <row r="274" spans="1:15" s="10" customFormat="1" ht="18" hidden="1" customHeight="1" outlineLevel="3">
      <c r="A274" s="43">
        <v>45107</v>
      </c>
      <c r="B274" s="25">
        <v>2372.6206827799997</v>
      </c>
      <c r="C274" s="25">
        <v>1940.8809393600002</v>
      </c>
      <c r="D274" s="25">
        <v>20.695232839999999</v>
      </c>
      <c r="E274" s="25">
        <v>80.118729790000003</v>
      </c>
      <c r="F274" s="14">
        <v>67.181047649999996</v>
      </c>
      <c r="G274" s="32">
        <v>4481.4966324200004</v>
      </c>
      <c r="H274" s="208"/>
      <c r="I274" s="208"/>
      <c r="J274" s="207"/>
      <c r="K274" s="207"/>
      <c r="L274" s="207"/>
      <c r="M274" s="207"/>
      <c r="N274" s="188"/>
      <c r="O274" s="186"/>
    </row>
    <row r="275" spans="1:15" s="10" customFormat="1" ht="18" hidden="1" customHeight="1" outlineLevel="3">
      <c r="A275" s="43">
        <v>45199</v>
      </c>
      <c r="B275" s="25">
        <v>2488.9973929399998</v>
      </c>
      <c r="C275" s="25">
        <v>2019.4108594499999</v>
      </c>
      <c r="D275" s="25">
        <v>20.32719432</v>
      </c>
      <c r="E275" s="25">
        <v>80.118729790000003</v>
      </c>
      <c r="F275" s="261">
        <v>75.105249380000004</v>
      </c>
      <c r="G275" s="32">
        <v>4683.9594258799989</v>
      </c>
      <c r="H275" s="208"/>
      <c r="I275" s="208"/>
      <c r="J275" s="207"/>
      <c r="K275" s="207"/>
      <c r="L275" s="207"/>
      <c r="M275" s="207"/>
      <c r="N275" s="188"/>
      <c r="O275" s="186"/>
    </row>
    <row r="276" spans="1:15" s="10" customFormat="1" ht="18" customHeight="1" outlineLevel="2" collapsed="1">
      <c r="A276" s="43">
        <v>45291</v>
      </c>
      <c r="B276" s="25">
        <v>2653.2480965299992</v>
      </c>
      <c r="C276" s="25">
        <v>2103.2770001299996</v>
      </c>
      <c r="D276" s="25">
        <v>23.364249210000001</v>
      </c>
      <c r="E276" s="25">
        <v>40.555244789999996</v>
      </c>
      <c r="F276" s="14">
        <v>69.37062010999999</v>
      </c>
      <c r="G276" s="32">
        <v>4889.8152107699989</v>
      </c>
      <c r="H276" s="208"/>
      <c r="I276" s="208"/>
      <c r="J276" s="207"/>
      <c r="K276" s="207"/>
      <c r="L276" s="207"/>
      <c r="M276" s="207"/>
      <c r="N276" s="188"/>
      <c r="O276" s="186"/>
    </row>
    <row r="277" spans="1:15" s="10" customFormat="1" ht="18" customHeight="1" outlineLevel="2" thickBot="1">
      <c r="A277" s="38">
        <v>45382</v>
      </c>
      <c r="B277" s="254">
        <v>2779.4663547699997</v>
      </c>
      <c r="C277" s="254">
        <v>2158.8606076999995</v>
      </c>
      <c r="D277" s="254">
        <v>25.722306580000001</v>
      </c>
      <c r="E277" s="254">
        <v>40.566696789999995</v>
      </c>
      <c r="F277" s="254">
        <v>65.62478136</v>
      </c>
      <c r="G277" s="123">
        <f>SUM(B277:F277)</f>
        <v>5070.2407471999986</v>
      </c>
      <c r="H277" s="208"/>
      <c r="I277" s="208"/>
      <c r="J277" s="208"/>
      <c r="K277" s="208"/>
      <c r="L277" s="208"/>
      <c r="M277" s="208"/>
      <c r="N277" s="126"/>
      <c r="O277" s="92"/>
    </row>
    <row r="278" spans="1:15" s="54" customFormat="1" outlineLevel="2">
      <c r="A278" s="336" t="s">
        <v>81</v>
      </c>
      <c r="B278" s="336"/>
      <c r="C278" s="336"/>
      <c r="D278" s="336"/>
      <c r="E278" s="336"/>
      <c r="F278" s="336"/>
      <c r="G278" s="336"/>
      <c r="H278" s="208"/>
      <c r="I278" s="208"/>
      <c r="J278" s="208"/>
      <c r="K278" s="208"/>
      <c r="L278" s="208"/>
      <c r="M278" s="209"/>
      <c r="N278" s="53"/>
      <c r="O278" s="53"/>
    </row>
    <row r="279" spans="1:15" s="10" customFormat="1" ht="15" customHeight="1" outlineLevel="2">
      <c r="A279" s="9"/>
      <c r="B279" s="9"/>
      <c r="C279" s="9"/>
      <c r="D279" s="9"/>
      <c r="E279" s="9"/>
      <c r="F279" s="9"/>
      <c r="G279" s="9"/>
      <c r="H279" s="9"/>
      <c r="J279" s="46"/>
    </row>
    <row r="280" spans="1:15" s="10" customFormat="1" ht="15" customHeight="1" outlineLevel="2">
      <c r="A280" s="9"/>
      <c r="B280" s="9"/>
      <c r="C280" s="9"/>
      <c r="D280" s="9"/>
      <c r="E280" s="9"/>
      <c r="F280" s="9"/>
      <c r="G280" s="9"/>
      <c r="H280" s="9"/>
      <c r="L280" s="47"/>
    </row>
    <row r="281" spans="1:15" s="10" customFormat="1" ht="15" customHeight="1" outlineLevel="2">
      <c r="A281" s="9"/>
      <c r="B281" s="9"/>
      <c r="C281" s="9"/>
      <c r="D281" s="9"/>
      <c r="E281" s="9"/>
      <c r="F281" s="9"/>
      <c r="G281" s="9"/>
      <c r="H281" s="9"/>
      <c r="L281" s="47"/>
    </row>
    <row r="282" spans="1:15" s="10" customFormat="1" ht="15" customHeight="1" outlineLevel="2">
      <c r="A282" s="9"/>
      <c r="B282" s="9"/>
      <c r="C282" s="9"/>
      <c r="D282" s="9"/>
      <c r="E282" s="9"/>
      <c r="F282" s="9"/>
      <c r="G282" s="9"/>
      <c r="H282" s="9"/>
    </row>
    <row r="283" spans="1:15" s="10" customFormat="1" ht="15" customHeight="1" outlineLevel="2">
      <c r="A283" s="9"/>
      <c r="B283" s="9"/>
      <c r="C283" s="9"/>
      <c r="D283" s="9"/>
      <c r="E283" s="9"/>
      <c r="F283" s="9"/>
      <c r="G283" s="9"/>
      <c r="H283" s="9"/>
    </row>
    <row r="284" spans="1:15" s="10" customFormat="1" ht="15" customHeight="1" outlineLevel="2">
      <c r="A284" s="9"/>
      <c r="B284" s="9"/>
      <c r="C284" s="9"/>
      <c r="D284" s="9"/>
      <c r="E284" s="9"/>
      <c r="F284" s="9"/>
      <c r="G284" s="9"/>
      <c r="H284" s="9"/>
    </row>
    <row r="285" spans="1:15" s="10" customFormat="1" ht="15" customHeight="1" outlineLevel="2">
      <c r="A285" s="9"/>
      <c r="B285" s="9"/>
      <c r="C285" s="9"/>
      <c r="D285" s="9"/>
      <c r="E285" s="9"/>
      <c r="F285" s="9"/>
      <c r="G285" s="9"/>
      <c r="H285" s="9"/>
    </row>
    <row r="286" spans="1:15" s="10" customFormat="1" ht="15" customHeight="1" outlineLevel="2">
      <c r="A286" s="9"/>
      <c r="B286" s="9"/>
      <c r="C286" s="9"/>
      <c r="D286" s="9"/>
      <c r="E286" s="9"/>
      <c r="F286" s="9"/>
      <c r="G286" s="9"/>
      <c r="H286" s="9"/>
    </row>
    <row r="287" spans="1:15" s="10" customFormat="1" ht="15" customHeight="1" outlineLevel="2">
      <c r="A287" s="9"/>
      <c r="B287" s="9"/>
      <c r="C287" s="9"/>
      <c r="D287" s="9"/>
      <c r="E287" s="9"/>
      <c r="F287" s="9"/>
      <c r="G287" s="9"/>
      <c r="H287" s="9"/>
    </row>
    <row r="288" spans="1:15" s="10" customFormat="1" ht="15" customHeight="1" outlineLevel="2">
      <c r="A288" s="9"/>
      <c r="B288" s="9"/>
      <c r="C288" s="9"/>
      <c r="D288" s="9"/>
      <c r="E288" s="9"/>
      <c r="F288" s="9"/>
      <c r="G288" s="9"/>
      <c r="H288" s="9"/>
    </row>
    <row r="289" spans="1:8" s="10" customFormat="1" ht="15" customHeight="1" outlineLevel="2">
      <c r="A289" s="9"/>
      <c r="B289" s="9"/>
      <c r="C289" s="9"/>
      <c r="D289" s="9"/>
      <c r="E289" s="9"/>
      <c r="F289" s="9"/>
      <c r="G289" s="9"/>
      <c r="H289" s="9"/>
    </row>
    <row r="290" spans="1:8" s="10" customFormat="1" ht="15" customHeight="1" outlineLevel="2">
      <c r="A290" s="9"/>
      <c r="B290" s="9"/>
      <c r="C290" s="9"/>
      <c r="D290" s="9"/>
      <c r="E290" s="9"/>
      <c r="F290" s="9"/>
      <c r="G290" s="9"/>
      <c r="H290" s="9"/>
    </row>
    <row r="291" spans="1:8" s="10" customFormat="1" ht="15" customHeight="1" outlineLevel="2">
      <c r="A291" s="9"/>
      <c r="B291" s="9"/>
      <c r="C291" s="9"/>
      <c r="D291" s="9"/>
      <c r="E291" s="9"/>
      <c r="F291" s="9"/>
      <c r="G291" s="9"/>
      <c r="H291" s="9"/>
    </row>
    <row r="292" spans="1:8" s="10" customFormat="1" ht="15" customHeight="1" outlineLevel="2">
      <c r="A292" s="9"/>
      <c r="B292" s="9"/>
      <c r="C292" s="9"/>
      <c r="D292" s="9"/>
      <c r="E292" s="9"/>
      <c r="F292" s="9"/>
      <c r="G292" s="9"/>
      <c r="H292" s="9"/>
    </row>
    <row r="293" spans="1:8" s="10" customFormat="1" ht="15" customHeight="1" outlineLevel="2">
      <c r="A293" s="9"/>
      <c r="B293" s="9"/>
      <c r="C293" s="9"/>
      <c r="D293" s="9"/>
      <c r="E293" s="9"/>
      <c r="F293" s="9"/>
      <c r="G293" s="9"/>
      <c r="H293" s="9"/>
    </row>
    <row r="294" spans="1:8" s="10" customFormat="1" ht="15" customHeight="1" outlineLevel="2">
      <c r="A294" s="9"/>
      <c r="B294" s="9"/>
      <c r="C294" s="9"/>
      <c r="D294" s="9"/>
      <c r="E294" s="9"/>
      <c r="F294" s="9"/>
      <c r="G294" s="9"/>
      <c r="H294" s="9"/>
    </row>
    <row r="295" spans="1:8" s="10" customFormat="1" ht="15" customHeight="1" outlineLevel="2">
      <c r="A295" s="9"/>
      <c r="B295" s="9"/>
      <c r="C295" s="9"/>
      <c r="D295" s="9"/>
      <c r="E295" s="9"/>
      <c r="F295" s="9"/>
      <c r="G295" s="9"/>
      <c r="H295" s="9"/>
    </row>
    <row r="296" spans="1:8" s="10" customFormat="1" ht="15" customHeight="1" outlineLevel="2">
      <c r="A296" s="9"/>
      <c r="B296" s="9"/>
      <c r="C296" s="9"/>
      <c r="D296" s="9"/>
      <c r="E296" s="9"/>
      <c r="F296" s="9"/>
      <c r="G296" s="9"/>
      <c r="H296" s="9"/>
    </row>
    <row r="297" spans="1:8" s="10" customFormat="1" ht="15" customHeight="1" outlineLevel="2">
      <c r="A297" s="9"/>
      <c r="B297" s="9"/>
      <c r="C297" s="9"/>
      <c r="D297" s="9"/>
      <c r="E297" s="9"/>
      <c r="F297" s="9"/>
      <c r="G297" s="9"/>
      <c r="H297" s="9"/>
    </row>
    <row r="298" spans="1:8" s="10" customFormat="1" ht="15" customHeight="1" outlineLevel="2">
      <c r="A298" s="9"/>
      <c r="B298" s="9"/>
      <c r="C298" s="9"/>
      <c r="D298" s="9"/>
      <c r="E298" s="9"/>
      <c r="F298" s="9"/>
      <c r="G298" s="9"/>
      <c r="H298" s="9"/>
    </row>
    <row r="299" spans="1:8" s="10" customFormat="1" ht="15" customHeight="1" outlineLevel="2">
      <c r="A299" s="9"/>
      <c r="B299" s="9"/>
      <c r="C299" s="9"/>
      <c r="D299" s="9"/>
      <c r="E299" s="9"/>
      <c r="F299" s="9"/>
      <c r="G299" s="9"/>
      <c r="H299" s="9"/>
    </row>
    <row r="300" spans="1:8" s="10" customFormat="1" ht="15" customHeight="1" outlineLevel="2">
      <c r="A300" s="9"/>
      <c r="B300" s="9"/>
      <c r="C300" s="9"/>
      <c r="D300" s="9"/>
      <c r="E300" s="9"/>
      <c r="F300" s="9"/>
      <c r="G300" s="9"/>
      <c r="H300" s="9"/>
    </row>
    <row r="301" spans="1:8" s="10" customFormat="1" ht="15" customHeight="1" outlineLevel="2">
      <c r="A301" s="9"/>
      <c r="B301" s="9"/>
      <c r="C301" s="9"/>
      <c r="D301" s="9"/>
      <c r="E301" s="9"/>
      <c r="F301" s="9"/>
      <c r="G301" s="9"/>
      <c r="H301" s="9"/>
    </row>
    <row r="302" spans="1:8" s="10" customFormat="1" ht="15" customHeight="1" outlineLevel="2">
      <c r="A302" s="9"/>
      <c r="B302" s="9"/>
      <c r="C302" s="9"/>
      <c r="D302" s="9"/>
      <c r="E302" s="9"/>
      <c r="F302" s="9"/>
      <c r="G302" s="9"/>
      <c r="H302" s="9"/>
    </row>
    <row r="303" spans="1:8" s="10" customFormat="1" ht="15" customHeight="1" outlineLevel="2">
      <c r="A303" s="9"/>
      <c r="B303" s="9"/>
      <c r="C303" s="9"/>
      <c r="D303" s="9"/>
      <c r="E303" s="9"/>
      <c r="F303" s="9"/>
      <c r="G303" s="9"/>
      <c r="H303" s="9"/>
    </row>
    <row r="304" spans="1:8" s="10" customFormat="1" ht="15" customHeight="1" outlineLevel="2">
      <c r="A304" s="9"/>
      <c r="B304" s="9"/>
      <c r="C304" s="9"/>
      <c r="D304" s="9"/>
      <c r="E304" s="9"/>
      <c r="F304" s="9"/>
      <c r="G304" s="9"/>
      <c r="H304" s="9"/>
    </row>
    <row r="305" spans="1:15" s="344" customFormat="1" ht="15" customHeight="1" outlineLevel="2" collapsed="1"/>
    <row r="306" spans="1:15" s="345" customFormat="1" ht="24.75" customHeight="1" outlineLevel="1" thickBot="1">
      <c r="A306" s="345" t="s">
        <v>107</v>
      </c>
    </row>
    <row r="307" spans="1:15" s="1" customFormat="1" ht="36" customHeight="1" outlineLevel="2" thickBot="1">
      <c r="A307" s="11" t="s">
        <v>13</v>
      </c>
      <c r="B307" s="33" t="s">
        <v>1</v>
      </c>
      <c r="C307" s="33" t="s">
        <v>10</v>
      </c>
      <c r="D307" s="34" t="s">
        <v>11</v>
      </c>
      <c r="E307" s="12" t="s">
        <v>19</v>
      </c>
      <c r="F307" s="13" t="s">
        <v>20</v>
      </c>
      <c r="G307" s="3" t="s">
        <v>24</v>
      </c>
      <c r="H307" s="343" t="s">
        <v>106</v>
      </c>
      <c r="I307" s="343"/>
    </row>
    <row r="308" spans="1:15" s="1" customFormat="1" ht="18" customHeight="1" outlineLevel="2">
      <c r="A308" s="17" t="s">
        <v>8</v>
      </c>
      <c r="B308" s="44">
        <v>894.36828445999981</v>
      </c>
      <c r="C308" s="44">
        <v>145.35024933</v>
      </c>
      <c r="D308" s="42">
        <v>59.734073909999999</v>
      </c>
      <c r="E308" s="215">
        <v>1099.4526076999998</v>
      </c>
      <c r="F308" s="183">
        <v>2158.8606076999995</v>
      </c>
      <c r="G308" s="49"/>
      <c r="H308" s="189">
        <f>E308/'[12]Адміністрування НПФ'!E303-1</f>
        <v>2.7897573763944195E-2</v>
      </c>
      <c r="I308" s="189">
        <f>F308/'[12]Адміністрування НПФ'!F303-1</f>
        <v>2.642714562397841E-2</v>
      </c>
      <c r="J308" s="50"/>
      <c r="K308" s="50"/>
      <c r="L308" s="50"/>
    </row>
    <row r="309" spans="1:15" s="1" customFormat="1" ht="18" customHeight="1" outlineLevel="2">
      <c r="A309" s="17" t="s">
        <v>6</v>
      </c>
      <c r="B309" s="44">
        <v>25.722306580000001</v>
      </c>
      <c r="C309" s="44">
        <v>0</v>
      </c>
      <c r="D309" s="42">
        <v>0</v>
      </c>
      <c r="E309" s="215">
        <v>25.722306580000001</v>
      </c>
      <c r="F309" s="184">
        <v>25.722306580000001</v>
      </c>
      <c r="G309" s="49"/>
      <c r="H309" s="189">
        <f>E309/'[12]Адміністрування НПФ'!E304-1</f>
        <v>0.10092587819987564</v>
      </c>
      <c r="I309" s="189">
        <f>F309/'[12]Адміністрування НПФ'!F304-1</f>
        <v>0.10092587819987564</v>
      </c>
      <c r="J309" s="50"/>
      <c r="K309" s="50"/>
      <c r="L309" s="50"/>
    </row>
    <row r="310" spans="1:15" s="1" customFormat="1" ht="18" customHeight="1" outlineLevel="2">
      <c r="A310" s="16" t="s">
        <v>3</v>
      </c>
      <c r="B310" s="44">
        <v>25.882713089999999</v>
      </c>
      <c r="C310" s="44">
        <v>0</v>
      </c>
      <c r="D310" s="42">
        <v>7.0059836999999998</v>
      </c>
      <c r="E310" s="215">
        <v>32.888696789999997</v>
      </c>
      <c r="F310" s="184">
        <v>40.566696789999995</v>
      </c>
      <c r="G310" s="229"/>
      <c r="H310" s="189">
        <f>E310/'[12]Адміністрування НПФ'!E305-1</f>
        <v>3.4832602528434009E-4</v>
      </c>
      <c r="I310" s="189">
        <f>F310/'[12]Адміністрування НПФ'!F305-1</f>
        <v>2.8238024599036571E-4</v>
      </c>
      <c r="J310" s="50"/>
      <c r="K310" s="50"/>
      <c r="L310" s="50"/>
    </row>
    <row r="311" spans="1:15" s="1" customFormat="1" ht="18" customHeight="1" outlineLevel="2">
      <c r="A311" s="35" t="s">
        <v>2</v>
      </c>
      <c r="B311" s="42">
        <v>53.185212750000005</v>
      </c>
      <c r="C311" s="42">
        <v>3.9241190000000001</v>
      </c>
      <c r="D311" s="42">
        <v>8.5154496099999992</v>
      </c>
      <c r="E311" s="216">
        <v>65.62478136</v>
      </c>
      <c r="F311" s="184">
        <v>65.62478136</v>
      </c>
      <c r="G311" s="49"/>
      <c r="H311" s="189">
        <f>E311/'[12]Адміністрування НПФ'!E306-1</f>
        <v>-5.172832022356133E-2</v>
      </c>
      <c r="I311" s="189">
        <f>F311/'[12]Адміністрування НПФ'!F306-1</f>
        <v>-5.3997481124722024E-2</v>
      </c>
      <c r="J311" s="50"/>
      <c r="K311" s="50"/>
      <c r="L311" s="50"/>
    </row>
    <row r="312" spans="1:15" s="1" customFormat="1" ht="18" customHeight="1" outlineLevel="2">
      <c r="A312" s="36" t="s">
        <v>4</v>
      </c>
      <c r="B312" s="182">
        <v>34.31079428999999</v>
      </c>
      <c r="C312" s="182">
        <v>0</v>
      </c>
      <c r="D312" s="182">
        <v>1.6315999999999999</v>
      </c>
      <c r="E312" s="217">
        <v>35.942394289999989</v>
      </c>
      <c r="F312" s="185">
        <v>42.929394289999991</v>
      </c>
      <c r="G312" s="49"/>
      <c r="H312" s="189">
        <f>E312/'[12]Адміністрування НПФ'!E307-1</f>
        <v>-4.6958195414017356E-2</v>
      </c>
      <c r="I312" s="189">
        <f>F312/'[12]Адміністрування НПФ'!F307-1</f>
        <v>-3.9618276404033592E-2</v>
      </c>
    </row>
    <row r="313" spans="1:15" s="1" customFormat="1" ht="18" customHeight="1" outlineLevel="2">
      <c r="A313" s="17" t="s">
        <v>79</v>
      </c>
      <c r="B313" s="44">
        <v>138.87665600999998</v>
      </c>
      <c r="C313" s="44">
        <v>43.164124000000001</v>
      </c>
      <c r="D313" s="44">
        <v>11.255508560000001</v>
      </c>
      <c r="E313" s="215">
        <v>193.29628857</v>
      </c>
      <c r="F313" s="184">
        <v>193.29628857</v>
      </c>
      <c r="G313" s="49"/>
      <c r="H313" s="189">
        <f>E313/'[12]Адміністрування НПФ'!E308-1</f>
        <v>6.8255229614195834E-2</v>
      </c>
      <c r="I313" s="189">
        <f>F313/'[12]Адміністрування НПФ'!F308-1</f>
        <v>6.8255229614195834E-2</v>
      </c>
    </row>
    <row r="314" spans="1:15" s="1" customFormat="1" ht="18" customHeight="1" outlineLevel="2">
      <c r="A314" s="17" t="s">
        <v>78</v>
      </c>
      <c r="B314" s="44">
        <v>0.47278615999999996</v>
      </c>
      <c r="C314" s="44">
        <v>10.57375665</v>
      </c>
      <c r="D314" s="44">
        <v>0</v>
      </c>
      <c r="E314" s="215">
        <v>11.04654281</v>
      </c>
      <c r="F314" s="184">
        <v>11.04654281</v>
      </c>
      <c r="G314" s="49"/>
      <c r="H314" s="189">
        <f>E314/'[12]Адміністрування НПФ'!E309-1</f>
        <v>-1.0646178251763061E-3</v>
      </c>
      <c r="I314" s="189">
        <f>F314/'[12]Адміністрування НПФ'!F309-1</f>
        <v>-1.0646178251763061E-3</v>
      </c>
    </row>
    <row r="315" spans="1:15" s="1" customFormat="1" ht="30" customHeight="1" outlineLevel="2">
      <c r="A315" s="17" t="s">
        <v>15</v>
      </c>
      <c r="B315" s="44">
        <v>1149.7560195199997</v>
      </c>
      <c r="C315" s="44">
        <v>208.27108452999997</v>
      </c>
      <c r="D315" s="44">
        <v>86.253025050000048</v>
      </c>
      <c r="E315" s="215">
        <v>1444.2801290999998</v>
      </c>
      <c r="F315" s="184">
        <v>2532.1941290999998</v>
      </c>
      <c r="G315" s="49"/>
      <c r="H315" s="189">
        <f>E315/'[12]Адміністрування НПФ'!E310-1</f>
        <v>4.9760544721173305E-2</v>
      </c>
      <c r="I315" s="189">
        <f>F315/'[12]Адміністрування НПФ'!F310-1</f>
        <v>4.7857809417189312E-2</v>
      </c>
    </row>
    <row r="316" spans="1:15" s="1" customFormat="1" ht="18" customHeight="1" outlineLevel="2" thickBot="1">
      <c r="A316" s="18" t="s">
        <v>5</v>
      </c>
      <c r="B316" s="41">
        <f>SUM(B312:B315)</f>
        <v>1323.4162559799997</v>
      </c>
      <c r="C316" s="41">
        <f>SUM(C312:C315)</f>
        <v>262.00896517999996</v>
      </c>
      <c r="D316" s="41">
        <f>SUM(D312:D315)</f>
        <v>99.140133610000049</v>
      </c>
      <c r="E316" s="28">
        <f t="shared" ref="E316" si="17">SUM(B316:D316)</f>
        <v>1684.5653547699997</v>
      </c>
      <c r="F316" s="29">
        <f>SUM(F312:F315)</f>
        <v>2779.4663547699997</v>
      </c>
      <c r="G316" s="50"/>
      <c r="H316" s="189">
        <f>E316/'[12]Адміністрування НПФ'!E311-1</f>
        <v>4.9222971947378902E-2</v>
      </c>
      <c r="I316" s="189">
        <f>F316/'[12]Адміністрування НПФ'!F311-1</f>
        <v>4.7571223514707439E-2</v>
      </c>
    </row>
    <row r="317" spans="1:15" s="1" customFormat="1" ht="18" customHeight="1" outlineLevel="3">
      <c r="A317" s="3" t="s">
        <v>21</v>
      </c>
      <c r="B317" s="7">
        <f>B316/B318</f>
        <v>0.56980566199397564</v>
      </c>
      <c r="C317" s="7">
        <f>C316/C318</f>
        <v>0.63705223098623198</v>
      </c>
      <c r="D317" s="7">
        <f>D316/D318</f>
        <v>0.56847827811614471</v>
      </c>
      <c r="E317" s="7">
        <f>E316/E318</f>
        <v>0.57923603000318002</v>
      </c>
      <c r="F317" s="60">
        <f>F316/F318</f>
        <v>0.54819218521426982</v>
      </c>
      <c r="H317" s="190">
        <f>E317/'[12]Адміністрування НПФ'!E312-1</f>
        <v>1.0382547635248818E-2</v>
      </c>
      <c r="I317" s="190">
        <f>F317/'[12]Адміністрування НПФ'!F312-1</f>
        <v>1.0293190897488591E-2</v>
      </c>
    </row>
    <row r="318" spans="1:15" s="1" customFormat="1" ht="18" customHeight="1" outlineLevel="2" thickBot="1">
      <c r="A318" s="37" t="s">
        <v>18</v>
      </c>
      <c r="B318" s="39">
        <f>SUM(B308:B315)</f>
        <v>2322.5747728599995</v>
      </c>
      <c r="C318" s="39">
        <f>SUM(C308:C315)</f>
        <v>411.28333350999992</v>
      </c>
      <c r="D318" s="39">
        <f>SUM(D308:D315)</f>
        <v>174.39564083000005</v>
      </c>
      <c r="E318" s="39">
        <f>SUM(B318:D318)</f>
        <v>2908.2537471999995</v>
      </c>
      <c r="F318" s="15">
        <f>SUM(F308:F315)</f>
        <v>5070.2407471999995</v>
      </c>
      <c r="G318" s="165"/>
      <c r="H318" s="189">
        <f>E318/'[12]Адміністрування НПФ'!E313-1</f>
        <v>3.8441305625314115E-2</v>
      </c>
      <c r="I318" s="189">
        <f>F318/'[12]Адміністрування НПФ'!F313-1</f>
        <v>3.6898232070734949E-2</v>
      </c>
    </row>
    <row r="319" spans="1:15" s="54" customFormat="1" ht="18" customHeight="1" outlineLevel="2">
      <c r="A319" s="336" t="s">
        <v>71</v>
      </c>
      <c r="B319" s="336"/>
      <c r="C319" s="336"/>
      <c r="D319" s="336"/>
      <c r="E319" s="336"/>
      <c r="F319" s="336"/>
      <c r="G319" s="1"/>
      <c r="H319" s="51"/>
      <c r="I319" s="51"/>
      <c r="J319" s="51"/>
      <c r="K319" s="51"/>
      <c r="L319" s="53"/>
      <c r="M319" s="53"/>
      <c r="N319" s="53"/>
      <c r="O319" s="53"/>
    </row>
    <row r="320" spans="1:15" s="1" customFormat="1" ht="12.6" customHeight="1" outlineLevel="2"/>
    <row r="321" s="1" customFormat="1" ht="12.6" customHeight="1" outlineLevel="2"/>
    <row r="322" s="1" customFormat="1" ht="12.6" customHeight="1" outlineLevel="2"/>
    <row r="323" s="1" customFormat="1" ht="12.6" customHeight="1" outlineLevel="2"/>
    <row r="324" s="1" customFormat="1" ht="12.6" customHeight="1" outlineLevel="2"/>
    <row r="325" s="1" customFormat="1" ht="12.6" customHeight="1" outlineLevel="2"/>
    <row r="326" s="1" customFormat="1" ht="12.6" customHeight="1" outlineLevel="2"/>
    <row r="327" s="1" customFormat="1" ht="12.6" customHeight="1" outlineLevel="2"/>
    <row r="328" s="1" customFormat="1" ht="12.6" customHeight="1" outlineLevel="2"/>
    <row r="329" s="1" customFormat="1" ht="12.6" customHeight="1" outlineLevel="2"/>
    <row r="330" s="1" customFormat="1" ht="12.6" customHeight="1" outlineLevel="2"/>
    <row r="331" s="1" customFormat="1" ht="12.6" customHeight="1" outlineLevel="2"/>
    <row r="332" s="1" customFormat="1" ht="12.6" customHeight="1" outlineLevel="2"/>
    <row r="333" s="1" customFormat="1" ht="12.6" customHeight="1" outlineLevel="2"/>
    <row r="334" s="1" customFormat="1" ht="12.6" customHeight="1" outlineLevel="2"/>
    <row r="335" s="1" customFormat="1" ht="12.6" customHeight="1" outlineLevel="2"/>
    <row r="336" s="1" customFormat="1" ht="12.6" customHeight="1" outlineLevel="2"/>
    <row r="337" spans="5:5" s="1" customFormat="1" ht="12.6" customHeight="1" outlineLevel="2"/>
    <row r="338" spans="5:5" s="1" customFormat="1" ht="12.6" customHeight="1" outlineLevel="2"/>
    <row r="339" spans="5:5" s="1" customFormat="1" ht="12.6" customHeight="1" outlineLevel="2"/>
    <row r="340" spans="5:5" s="1" customFormat="1" ht="12.6" customHeight="1" outlineLevel="2"/>
    <row r="341" spans="5:5" s="1" customFormat="1" ht="12.6" customHeight="1" outlineLevel="2"/>
    <row r="342" spans="5:5" s="1" customFormat="1" ht="12.6" customHeight="1" outlineLevel="2"/>
    <row r="343" spans="5:5" s="1" customFormat="1" ht="12.6" customHeight="1" outlineLevel="2"/>
    <row r="344" spans="5:5" s="1" customFormat="1" ht="12.6" customHeight="1" outlineLevel="2"/>
    <row r="345" spans="5:5" s="1" customFormat="1" ht="12.6" customHeight="1" outlineLevel="2"/>
    <row r="346" spans="5:5" s="1" customFormat="1" ht="12.6" customHeight="1" outlineLevel="2"/>
    <row r="347" spans="5:5" s="1" customFormat="1" ht="12.6" customHeight="1" outlineLevel="2"/>
    <row r="348" spans="5:5" s="1" customFormat="1" ht="12.6" customHeight="1" outlineLevel="2"/>
    <row r="349" spans="5:5" s="1" customFormat="1" outlineLevel="2">
      <c r="E349" s="2"/>
    </row>
    <row r="350" spans="5:5" s="1" customFormat="1" outlineLevel="2"/>
    <row r="351" spans="5:5" s="1" customFormat="1" outlineLevel="2"/>
    <row r="352" spans="5:5" s="1" customFormat="1" outlineLevel="2"/>
    <row r="353" s="1" customFormat="1" outlineLevel="2"/>
    <row r="354" s="1" customFormat="1" outlineLevel="2"/>
    <row r="355" s="1" customFormat="1" outlineLevel="2"/>
    <row r="356" s="1" customFormat="1" outlineLevel="2"/>
    <row r="357" s="1" customFormat="1" outlineLevel="2"/>
    <row r="358" s="1" customFormat="1" outlineLevel="2"/>
    <row r="359" s="1" customFormat="1" outlineLevel="2"/>
    <row r="360" s="1" customFormat="1" outlineLevel="2"/>
    <row r="361" s="1" customFormat="1" outlineLevel="2"/>
    <row r="362" s="1" customFormat="1" outlineLevel="2"/>
    <row r="363" s="1" customFormat="1" outlineLevel="2"/>
    <row r="364" s="1" customFormat="1" outlineLevel="2"/>
    <row r="365" s="1" customFormat="1" outlineLevel="2"/>
    <row r="366" s="1" customFormat="1" outlineLevel="2"/>
    <row r="367" s="1" customFormat="1" outlineLevel="2"/>
    <row r="368" s="1" customFormat="1" outlineLevel="2"/>
    <row r="369" s="1" customFormat="1" outlineLevel="2"/>
    <row r="370" outlineLevel="1"/>
  </sheetData>
  <mergeCells count="67">
    <mergeCell ref="B204:D204"/>
    <mergeCell ref="E204:G204"/>
    <mergeCell ref="A221:F221"/>
    <mergeCell ref="A227:XFD227"/>
    <mergeCell ref="B202:D202"/>
    <mergeCell ref="E202:G202"/>
    <mergeCell ref="B203:D203"/>
    <mergeCell ref="E203:G203"/>
    <mergeCell ref="B205:D205"/>
    <mergeCell ref="E205:G205"/>
    <mergeCell ref="B206:D206"/>
    <mergeCell ref="E206:G206"/>
    <mergeCell ref="B207:D207"/>
    <mergeCell ref="E207:G207"/>
    <mergeCell ref="A97:D97"/>
    <mergeCell ref="A114:L114"/>
    <mergeCell ref="A168:E168"/>
    <mergeCell ref="A99:XFD99"/>
    <mergeCell ref="A147:E147"/>
    <mergeCell ref="A153:XFD153"/>
    <mergeCell ref="A98:XFD98"/>
    <mergeCell ref="B200:D200"/>
    <mergeCell ref="E200:G200"/>
    <mergeCell ref="B201:D201"/>
    <mergeCell ref="E201:G201"/>
    <mergeCell ref="A189:E189"/>
    <mergeCell ref="E196:G196"/>
    <mergeCell ref="A1:XFD1"/>
    <mergeCell ref="A2:XFD2"/>
    <mergeCell ref="A3:XFD3"/>
    <mergeCell ref="A39:XFD39"/>
    <mergeCell ref="A69:XFD69"/>
    <mergeCell ref="A18:L18"/>
    <mergeCell ref="A67:E67"/>
    <mergeCell ref="A68:XFD68"/>
    <mergeCell ref="A38:XFD38"/>
    <mergeCell ref="A278:G278"/>
    <mergeCell ref="A195:XFD195"/>
    <mergeCell ref="B196:D196"/>
    <mergeCell ref="B197:D197"/>
    <mergeCell ref="E197:G197"/>
    <mergeCell ref="B198:D198"/>
    <mergeCell ref="E198:G198"/>
    <mergeCell ref="B199:D199"/>
    <mergeCell ref="E199:G199"/>
    <mergeCell ref="A210:G210"/>
    <mergeCell ref="B208:D208"/>
    <mergeCell ref="E208:G208"/>
    <mergeCell ref="A213:XFD213"/>
    <mergeCell ref="A211:XFD211"/>
    <mergeCell ref="B209:D209"/>
    <mergeCell ref="E209:G209"/>
    <mergeCell ref="A319:F319"/>
    <mergeCell ref="A237:H237"/>
    <mergeCell ref="A212:XFD212"/>
    <mergeCell ref="A214:F214"/>
    <mergeCell ref="H214:O214"/>
    <mergeCell ref="A220:XFD220"/>
    <mergeCell ref="A228:F228"/>
    <mergeCell ref="A234:XFD234"/>
    <mergeCell ref="A236:XFD236"/>
    <mergeCell ref="H307:I307"/>
    <mergeCell ref="A270:XFD270"/>
    <mergeCell ref="A305:XFD305"/>
    <mergeCell ref="A306:XFD306"/>
    <mergeCell ref="A235:F235"/>
    <mergeCell ref="A271:XFD271"/>
  </mergeCells>
  <conditionalFormatting sqref="A3 D4:L4 C70:D70">
    <cfRule type="cellIs" dxfId="16" priority="26" stopIfTrue="1" operator="lessThan">
      <formula>0</formula>
    </cfRule>
  </conditionalFormatting>
  <conditionalFormatting sqref="A39">
    <cfRule type="cellIs" dxfId="15" priority="25" stopIfTrue="1" operator="lessThan">
      <formula>0</formula>
    </cfRule>
  </conditionalFormatting>
  <conditionalFormatting sqref="C40:E40">
    <cfRule type="cellIs" dxfId="14" priority="24" stopIfTrue="1" operator="lessThan">
      <formula>0</formula>
    </cfRule>
  </conditionalFormatting>
  <conditionalFormatting sqref="C4">
    <cfRule type="cellIs" dxfId="13" priority="23" stopIfTrue="1" operator="lessThan">
      <formula>0</formula>
    </cfRule>
  </conditionalFormatting>
  <conditionalFormatting sqref="A69">
    <cfRule type="cellIs" dxfId="12" priority="22" stopIfTrue="1" operator="lessThan">
      <formula>0</formula>
    </cfRule>
  </conditionalFormatting>
  <conditionalFormatting sqref="C154:E154">
    <cfRule type="cellIs" dxfId="11" priority="20" stopIfTrue="1" operator="lessThan">
      <formula>0</formula>
    </cfRule>
  </conditionalFormatting>
  <conditionalFormatting sqref="A99">
    <cfRule type="cellIs" dxfId="10" priority="21" stopIfTrue="1" operator="lessThan">
      <formula>0</formula>
    </cfRule>
  </conditionalFormatting>
  <conditionalFormatting sqref="A153">
    <cfRule type="cellIs" dxfId="9" priority="19" stopIfTrue="1" operator="lessThan">
      <formula>0</formula>
    </cfRule>
  </conditionalFormatting>
  <conditionalFormatting sqref="A195">
    <cfRule type="cellIs" dxfId="8" priority="18" stopIfTrue="1" operator="lessThan">
      <formula>0</formula>
    </cfRule>
  </conditionalFormatting>
  <conditionalFormatting sqref="D100:L100">
    <cfRule type="cellIs" dxfId="7" priority="17" stopIfTrue="1" operator="lessThan">
      <formula>0</formula>
    </cfRule>
  </conditionalFormatting>
  <conditionalFormatting sqref="C100">
    <cfRule type="cellIs" dxfId="6" priority="16" stopIfTrue="1" operator="lessThan">
      <formula>0</formula>
    </cfRule>
  </conditionalFormatting>
  <conditionalFormatting sqref="C134">
    <cfRule type="cellIs" dxfId="5" priority="14" stopIfTrue="1" operator="lessThan">
      <formula>0</formula>
    </cfRule>
  </conditionalFormatting>
  <conditionalFormatting sqref="D134">
    <cfRule type="cellIs" dxfId="4" priority="13" stopIfTrue="1" operator="lessThan">
      <formula>0</formula>
    </cfRule>
  </conditionalFormatting>
  <conditionalFormatting sqref="E134">
    <cfRule type="cellIs" dxfId="3" priority="12" stopIfTrue="1" operator="lessThan">
      <formula>0</formula>
    </cfRule>
  </conditionalFormatting>
  <conditionalFormatting sqref="C176:E176">
    <cfRule type="cellIs" dxfId="2" priority="3" stopIfTrue="1" operator="lessThan">
      <formula>0</formula>
    </cfRule>
  </conditionalFormatting>
  <conditionalFormatting sqref="H216:O219">
    <cfRule type="cellIs" dxfId="1" priority="2" operator="lessThan">
      <formula>0</formula>
    </cfRule>
  </conditionalFormatting>
  <conditionalFormatting sqref="H308:I318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НПФ в управлінні</vt:lpstr>
      <vt:lpstr>Адміністрування НПФ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gavrylyuk</cp:lastModifiedBy>
  <dcterms:created xsi:type="dcterms:W3CDTF">1996-10-08T23:32:33Z</dcterms:created>
  <dcterms:modified xsi:type="dcterms:W3CDTF">2024-06-21T12:34:17Z</dcterms:modified>
</cp:coreProperties>
</file>