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'інд+дох'!$A$26:$C$26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<sst xmlns="http://schemas.openxmlformats.org/spreadsheetml/2006/main" count="359" uniqueCount="126">
  <si>
    <t>Індекс ПФТС</t>
  </si>
  <si>
    <t>Індекс УБ</t>
  </si>
  <si>
    <t>Відкриті ІСІ</t>
  </si>
  <si>
    <t>Інтервальні ІСІ</t>
  </si>
  <si>
    <t>Закриті ІСІ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</si>
  <si>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</si>
  <si>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</si>
  <si>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</si>
  <si>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</si>
  <si>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</si>
  <si>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</si>
  <si>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</si>
  <si>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</si>
  <si>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</si>
  <si>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</si>
  <si>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</si>
  <si>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</si>
  <si>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</si>
  <si>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</si>
  <si>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</si>
  <si>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н.д.</t>
  </si>
  <si>
    <t>Надбання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</si>
  <si>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</si>
  <si>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</si>
  <si>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</si>
  <si>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</si>
  <si>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</si>
  <si>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</si>
  <si>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</si>
  <si>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</si>
  <si>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</si>
  <si>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</si>
  <si>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</si>
  <si>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</si>
  <si>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</si>
  <si>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</si>
  <si>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</si>
  <si>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</si>
  <si>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</si>
  <si>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</si>
  <si>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</si>
  <si>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</si>
  <si>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</si>
  <si>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</si>
  <si>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</si>
  <si>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</si>
  <si>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</si>
  <si>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</si>
  <si>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</si>
  <si>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</si>
  <si>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</si>
  <si>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</si>
  <si>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</si>
  <si>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</si>
  <si>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</si>
  <si>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</si>
  <si>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</si>
  <si>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</si>
  <si>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</si>
  <si>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</si>
  <si>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</si>
  <si>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</si>
  <si>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</si>
  <si>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</si>
  <si>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</si>
  <si>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ВСІ</t>
  </si>
  <si>
    <t>ТОВ КУА "Всесвіт"</t>
  </si>
  <si>
    <t>http://www.vseswit.com.ua/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</si>
  <si>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</si>
  <si>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</si>
  <si>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</si>
  <si>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</si>
  <si>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</si>
  <si>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</si>
  <si>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</si>
  <si>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</si>
  <si>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</si>
  <si>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</si>
  <si>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</si>
  <si>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</si>
  <si>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</si>
  <si>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</si>
  <si>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</si>
  <si>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</si>
  <si>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</si>
  <si>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</si>
  <si>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</si>
  <si>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</si>
  <si>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</si>
  <si>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</si>
  <si>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</si>
  <si>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</si>
  <si>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</si>
  <si>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</si>
  <si>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</si>
  <si>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</si>
  <si>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</si>
  <si>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</si>
  <si>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</si>
  <si>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</si>
  <si>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</si>
  <si>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</si>
  <si>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</si>
  <si>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</si>
  <si>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</si>
  <si>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</si>
  <si>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</si>
  <si>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</si>
  <si>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</si>
  <si>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SHANGHAI SE COMPOSITE (Китай)</t>
  </si>
  <si>
    <t>Аргентум</t>
  </si>
  <si>
    <t>ТОВ КУА "ОЗОН"</t>
  </si>
  <si>
    <t>http://ozoncap.com/</t>
  </si>
  <si>
    <t>УНІВЕР.УА/Отаман: Фонд Перспективних Акцій</t>
  </si>
  <si>
    <t>КІНТО-Голд</t>
  </si>
  <si>
    <t>спец. банк. мет.</t>
  </si>
  <si>
    <t>ПрАТ "КІНТО"</t>
  </si>
  <si>
    <t>з початку 2023 року</t>
  </si>
  <si>
    <t>DJI (США)</t>
  </si>
  <si>
    <t>S&amp;P 500 (США)</t>
  </si>
  <si>
    <t>червень</t>
  </si>
  <si>
    <t>липень</t>
  </si>
  <si>
    <t>Збалансований фонд "Паритет"</t>
  </si>
  <si>
    <t>ТОВ КУА "АРТ-КАПІТАЛ Менеджмент"</t>
  </si>
  <si>
    <t>ТАСК Український Капітал</t>
  </si>
  <si>
    <t>спец.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</si>
</sst>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10" fontId="11" fillId="0" borderId="44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10" fontId="20" fillId="0" borderId="46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22" fillId="0" borderId="48" xfId="21" applyNumberFormat="1" applyFont="1" applyFill="1" applyBorder="1" applyAlignment="1">
      <alignment horizontal="right" vertical="center" wrapText="1" indent="1"/>
      <protection/>
    </xf>
    <xf numFmtId="4" fontId="11" fillId="0" borderId="49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0" xfId="20" applyFont="1" applyFill="1" applyBorder="1" applyAlignment="1">
      <alignment vertical="center" wrapText="1"/>
      <protection/>
    </xf>
    <xf numFmtId="10" fontId="41" fillId="0" borderId="50" xfId="21" applyNumberFormat="1" applyFont="1" applyFill="1" applyBorder="1" applyAlignment="1">
      <alignment horizontal="center" vertical="center" wrapText="1"/>
      <protection/>
    </xf>
    <xf numFmtId="10" fontId="41" fillId="0" borderId="50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center" vertical="center"/>
    </xf>
    <xf numFmtId="0" fontId="22" fillId="0" borderId="52" xfId="19" applyFont="1" applyFill="1" applyBorder="1" applyAlignment="1">
      <alignment vertical="center" wrapText="1"/>
      <protection/>
    </xf>
    <xf numFmtId="4" fontId="22" fillId="0" borderId="53" xfId="19" applyNumberFormat="1" applyFont="1" applyFill="1" applyBorder="1" applyAlignment="1">
      <alignment horizontal="center" vertical="center" wrapText="1"/>
      <protection/>
    </xf>
    <xf numFmtId="3" fontId="22" fillId="0" borderId="53" xfId="19" applyNumberFormat="1" applyFont="1" applyFill="1" applyBorder="1" applyAlignment="1">
      <alignment horizontal="center" vertical="center" wrapText="1"/>
      <protection/>
    </xf>
    <xf numFmtId="4" fontId="22" fillId="0" borderId="53" xfId="19" applyNumberFormat="1" applyFont="1" applyFill="1" applyBorder="1" applyAlignment="1">
      <alignment horizontal="right" vertical="center" wrapText="1" indent="1"/>
      <protection/>
    </xf>
    <xf numFmtId="3" fontId="22" fillId="0" borderId="53" xfId="19" applyNumberFormat="1" applyFont="1" applyFill="1" applyBorder="1" applyAlignment="1">
      <alignment horizontal="right" vertical="center" wrapText="1" indent="1"/>
      <protection/>
    </xf>
    <xf numFmtId="3" fontId="11" fillId="0" borderId="53" xfId="0" applyNumberFormat="1" applyFont="1" applyBorder="1" applyAlignment="1">
      <alignment horizontal="right" vertical="center" indent="1"/>
    </xf>
    <xf numFmtId="0" fontId="22" fillId="0" borderId="53" xfId="19" applyFont="1" applyFill="1" applyBorder="1" applyAlignment="1">
      <alignment vertical="center" wrapText="1"/>
      <protection/>
    </xf>
    <xf numFmtId="0" fontId="23" fillId="0" borderId="54" xfId="15" applyFont="1" applyFill="1" applyBorder="1" applyAlignment="1">
      <alignment vertical="center" wrapText="1"/>
    </xf>
    <xf numFmtId="0" fontId="22" fillId="0" borderId="50" xfId="20" applyFont="1" applyFill="1" applyBorder="1" applyAlignment="1">
      <alignment vertical="center" wrapText="1"/>
      <protection/>
    </xf>
    <xf numFmtId="14" fontId="22" fillId="0" borderId="50" xfId="20" applyNumberFormat="1" applyFont="1" applyFill="1" applyBorder="1" applyAlignment="1">
      <alignment horizontal="center" vertical="center" wrapText="1"/>
      <protection/>
    </xf>
    <xf numFmtId="10" fontId="22" fillId="0" borderId="50" xfId="21" applyNumberFormat="1" applyFont="1" applyFill="1" applyBorder="1" applyAlignment="1">
      <alignment horizontal="right" vertical="center" wrapText="1" indent="1"/>
      <protection/>
    </xf>
    <xf numFmtId="10" fontId="22" fillId="0" borderId="50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0" fontId="11" fillId="0" borderId="17" xfId="0" applyFont="1" applyFill="1" applyBorder="1" applyAlignment="1">
      <alignment horizontal="left" vertical="center" wrapText="1" shrinkToFit="1"/>
    </xf>
    <xf numFmtId="10" fontId="22" fillId="0" borderId="53" xfId="21" applyNumberFormat="1" applyFont="1" applyFill="1" applyBorder="1" applyAlignment="1">
      <alignment horizontal="right" vertical="center" wrapText="1" indent="1"/>
      <protection/>
    </xf>
    <xf numFmtId="3" fontId="11" fillId="0" borderId="18" xfId="0" applyNumberFormat="1" applyFont="1" applyFill="1" applyBorder="1" applyAlignment="1">
      <alignment horizontal="right" vertical="center" indent="1"/>
    </xf>
    <xf numFmtId="0" fontId="22" fillId="0" borderId="55" xfId="20" applyFont="1" applyFill="1" applyBorder="1" applyAlignment="1">
      <alignment horizontal="left" vertical="center" wrapText="1"/>
      <protection/>
    </xf>
    <xf numFmtId="10" fontId="22" fillId="0" borderId="56" xfId="21" applyNumberFormat="1" applyFont="1" applyFill="1" applyBorder="1" applyAlignment="1">
      <alignment horizontal="right" vertical="center" indent="1"/>
      <protection/>
    </xf>
    <xf numFmtId="10" fontId="20" fillId="0" borderId="57" xfId="0" applyNumberFormat="1" applyFont="1" applyBorder="1" applyAlignment="1">
      <alignment horizontal="right" vertical="center" inden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8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6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61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61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10" fontId="20" fillId="0" borderId="12" xfId="0" applyNumberFormat="1" applyFont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17804640"/>
        <c:axId val="26024033"/>
      </c:barChart>
      <c:catAx>
        <c:axId val="178046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6024033"/>
        <c:crosses val="autoZero"/>
        <c:auto val="1"/>
        <c:lblOffset val="0"/>
        <c:noMultiLvlLbl val="0"/>
      </c:catAx>
      <c:valAx>
        <c:axId val="26024033"/>
        <c:scaling>
          <c:orientation val="minMax"/>
          <c:max val="0.15"/>
          <c:min val="-0.18"/>
        </c:scaling>
        <c:axPos val="l"/>
        <c:delete val="0"/>
        <c:numFmt formatCode="0%" sourceLinked="0"/>
        <c:majorTickMark val="out"/>
        <c:minorTickMark val="none"/>
        <c:tickLblPos val="nextTo"/>
        <c:crossAx val="17804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25"/>
          <c:w val="1"/>
          <c:h val="0.7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'інд+дох'!$B$26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'інд+дох'!$A$27:$A$37</c:f>
              <c:strCache/>
            </c:strRef>
          </c:cat>
          <c:val>
            <c:numRef>
              <c:f>'інд+дох'!$B$27:$B$37</c:f>
              <c:numCache/>
            </c:numRef>
          </c:val>
        </c:ser>
        <c:ser>
          <c:idx val="1"/>
          <c:order val="1"/>
          <c:tx>
            <c:strRef>
              <c:f>'інд+дох'!$C$26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'інд+дох'!$A$27:$A$37</c:f>
              <c:strCache/>
            </c:strRef>
          </c:cat>
          <c:val>
            <c:numRef>
              <c:f>'інд+дох'!$C$27:$C$37</c:f>
              <c:numCache/>
            </c:numRef>
          </c:val>
        </c:ser>
        <c:overlap val="-20"/>
        <c:gapWidth val="100"/>
        <c:axId val="32889706"/>
        <c:axId val="27571899"/>
      </c:barChart>
      <c:catAx>
        <c:axId val="328897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71899"/>
        <c:crosses val="autoZero"/>
        <c:auto val="0"/>
        <c:lblOffset val="100"/>
        <c:tickLblSkip val="1"/>
        <c:noMultiLvlLbl val="0"/>
      </c:catAx>
      <c:valAx>
        <c:axId val="27571899"/>
        <c:scaling>
          <c:orientation val="minMax"/>
          <c:max val="0.3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89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025"/>
          <c:w val="0.59725"/>
          <c:h val="0.0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ВЧА'!$C$58:$C$68</c:f>
              <c:numCache/>
            </c:numRef>
          </c:val>
        </c:ser>
        <c:ser>
          <c:idx val="0"/>
          <c:order val="1"/>
          <c:tx>
            <c:strRef>
              <c:f>'В_динаміка ВЧА'!$E$57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ВЧА'!$E$58:$E$68</c:f>
              <c:numCache/>
            </c:numRef>
          </c:val>
        </c:ser>
        <c:overlap val="-30"/>
        <c:axId val="46820500"/>
        <c:axId val="18731317"/>
      </c:barChart>
      <c:lineChart>
        <c:grouping val="standard"/>
        <c:varyColors val="0"/>
        <c:ser>
          <c:idx val="2"/>
          <c:order val="2"/>
          <c:tx>
            <c:strRef>
              <c:f>'В_динаміка ВЧА'!$D$57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ВЧА'!$B$58:$B$67</c:f>
              <c:strCache/>
            </c:strRef>
          </c:cat>
          <c:val>
            <c:numRef>
              <c:f>'В_динаміка ВЧА'!$D$58:$D$67</c:f>
              <c:numCache/>
            </c:numRef>
          </c:val>
          <c:smooth val="0"/>
        </c:ser>
        <c:axId val="34364126"/>
        <c:axId val="40841679"/>
      </c:lineChart>
      <c:catAx>
        <c:axId val="468205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8731317"/>
        <c:crosses val="autoZero"/>
        <c:auto val="0"/>
        <c:lblOffset val="40"/>
        <c:noMultiLvlLbl val="0"/>
      </c:catAx>
      <c:valAx>
        <c:axId val="18731317"/>
        <c:scaling>
          <c:orientation val="minMax"/>
          <c:max val="1200"/>
          <c:min val="-400"/>
        </c:scaling>
        <c:axPos val="l"/>
        <c:delete val="0"/>
        <c:numFmt formatCode="#,##0" sourceLinked="0"/>
        <c:majorTickMark val="in"/>
        <c:minorTickMark val="none"/>
        <c:tickLblPos val="nextTo"/>
        <c:crossAx val="46820500"/>
        <c:crossesAt val="1"/>
        <c:crossBetween val="between"/>
        <c:dispUnits/>
      </c:valAx>
      <c:catAx>
        <c:axId val="34364126"/>
        <c:scaling>
          <c:orientation val="minMax"/>
        </c:scaling>
        <c:axPos val="b"/>
        <c:delete val="1"/>
        <c:majorTickMark val="in"/>
        <c:minorTickMark val="none"/>
        <c:tickLblPos val="nextTo"/>
        <c:crossAx val="40841679"/>
        <c:crosses val="autoZero"/>
        <c:auto val="0"/>
        <c:lblOffset val="100"/>
        <c:noMultiLvlLbl val="0"/>
      </c:catAx>
      <c:valAx>
        <c:axId val="40841679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43641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1"/>
          <c:h val="0.98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'В_діаграма(дох)'!$A$2:$A$24</c:f>
              <c:strCache/>
            </c:strRef>
          </c:cat>
          <c:val>
            <c:numRef>
              <c:f>'В_діаграма(дох)'!$B$2:$B$24</c:f>
              <c:numCache/>
            </c:numRef>
          </c:val>
        </c:ser>
        <c:gapWidth val="60"/>
        <c:axId val="32030792"/>
        <c:axId val="19841673"/>
      </c:barChart>
      <c:catAx>
        <c:axId val="32030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41673"/>
        <c:crosses val="autoZero"/>
        <c:auto val="0"/>
        <c:lblOffset val="0"/>
        <c:tickLblSkip val="1"/>
        <c:noMultiLvlLbl val="0"/>
      </c:catAx>
      <c:valAx>
        <c:axId val="19841673"/>
        <c:scaling>
          <c:orientation val="minMax"/>
          <c:max val="0.15"/>
          <c:min val="-0.1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30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ВЧА'!$C$35:$C$37</c:f>
              <c:numCache/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ВЧА'!$E$35:$E$37</c:f>
              <c:numCache/>
            </c:numRef>
          </c:val>
        </c:ser>
        <c:overlap val="-20"/>
        <c:axId val="44357330"/>
        <c:axId val="63671651"/>
      </c:barChart>
      <c:lineChart>
        <c:grouping val="standard"/>
        <c:varyColors val="0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ВЧА'!$D$35:$D$37</c:f>
              <c:numCache/>
            </c:numRef>
          </c:val>
          <c:smooth val="0"/>
        </c:ser>
        <c:axId val="36173948"/>
        <c:axId val="57130077"/>
      </c:lineChart>
      <c:catAx>
        <c:axId val="443573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3671651"/>
        <c:crosses val="autoZero"/>
        <c:auto val="0"/>
        <c:lblOffset val="100"/>
        <c:noMultiLvlLbl val="0"/>
      </c:catAx>
      <c:valAx>
        <c:axId val="63671651"/>
        <c:scaling>
          <c:orientation val="minMax"/>
          <c:max val="0.2"/>
          <c:min val="-120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357330"/>
        <c:crossesAt val="1"/>
        <c:crossBetween val="between"/>
        <c:dispUnits/>
      </c:valAx>
      <c:catAx>
        <c:axId val="36173948"/>
        <c:scaling>
          <c:orientation val="minMax"/>
        </c:scaling>
        <c:axPos val="b"/>
        <c:delete val="1"/>
        <c:majorTickMark val="in"/>
        <c:minorTickMark val="none"/>
        <c:tickLblPos val="nextTo"/>
        <c:crossAx val="57130077"/>
        <c:crosses val="autoZero"/>
        <c:auto val="0"/>
        <c:lblOffset val="100"/>
        <c:noMultiLvlLbl val="0"/>
      </c:catAx>
      <c:valAx>
        <c:axId val="57130077"/>
        <c:scaling>
          <c:orientation val="minMax"/>
          <c:min val="-0.02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6173948"/>
        <c:crosses val="max"/>
        <c:crossBetween val="between"/>
        <c:dispUnits/>
        <c:majorUnit val="0.01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4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44408646"/>
        <c:axId val="64133495"/>
      </c:barChart>
      <c:catAx>
        <c:axId val="44408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33495"/>
        <c:crosses val="autoZero"/>
        <c:auto val="0"/>
        <c:lblOffset val="100"/>
        <c:tickLblSkip val="1"/>
        <c:noMultiLvlLbl val="0"/>
      </c:catAx>
      <c:valAx>
        <c:axId val="64133495"/>
        <c:scaling>
          <c:orientation val="minMax"/>
          <c:max val="0.1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08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/>
            </c:numRef>
          </c:val>
        </c:ser>
        <c:overlap val="-20"/>
        <c:axId val="40330544"/>
        <c:axId val="27430577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/>
            </c:numRef>
          </c:val>
          <c:smooth val="0"/>
        </c:ser>
        <c:axId val="45548602"/>
        <c:axId val="7284235"/>
      </c:lineChart>
      <c:catAx>
        <c:axId val="403305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27430577"/>
        <c:crosses val="autoZero"/>
        <c:auto val="0"/>
        <c:lblOffset val="100"/>
        <c:noMultiLvlLbl val="0"/>
      </c:catAx>
      <c:valAx>
        <c:axId val="2743057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0330544"/>
        <c:crossesAt val="1"/>
        <c:crossBetween val="between"/>
        <c:dispUnits/>
      </c:valAx>
      <c:catAx>
        <c:axId val="45548602"/>
        <c:scaling>
          <c:orientation val="minMax"/>
        </c:scaling>
        <c:axPos val="b"/>
        <c:delete val="1"/>
        <c:majorTickMark val="in"/>
        <c:minorTickMark val="none"/>
        <c:tickLblPos val="nextTo"/>
        <c:crossAx val="7284235"/>
        <c:crosses val="autoZero"/>
        <c:auto val="0"/>
        <c:lblOffset val="100"/>
        <c:noMultiLvlLbl val="0"/>
      </c:catAx>
      <c:valAx>
        <c:axId val="7284235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554860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65558116"/>
        <c:axId val="53152133"/>
      </c:barChart>
      <c:catAx>
        <c:axId val="65558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52133"/>
        <c:crosses val="autoZero"/>
        <c:auto val="0"/>
        <c:lblOffset val="100"/>
        <c:tickLblSkip val="1"/>
        <c:noMultiLvlLbl val="0"/>
      </c:catAx>
      <c:valAx>
        <c:axId val="53152133"/>
        <c:scaling>
          <c:orientation val="minMax"/>
          <c:max val="0.1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58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11</xdr:col>
      <xdr:colOff>666750</xdr:colOff>
      <xdr:row>21</xdr:row>
      <xdr:rowOff>142875</xdr:rowOff>
    </xdr:to>
    <xdr:graphicFrame>
      <xdr:nvGraphicFramePr>
        <xdr:cNvPr id="1" name="Chart 7"/>
        <xdr:cNvGraphicFramePr/>
      </xdr:nvGraphicFramePr>
      <xdr:xfrm>
        <a:off x="9525" y="151447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11</xdr:col>
      <xdr:colOff>628650</xdr:colOff>
      <xdr:row>43</xdr:row>
      <xdr:rowOff>133350</xdr:rowOff>
    </xdr:to>
    <xdr:graphicFrame>
      <xdr:nvGraphicFramePr>
        <xdr:cNvPr id="2" name="Chart 9"/>
        <xdr:cNvGraphicFramePr/>
      </xdr:nvGraphicFramePr>
      <xdr:xfrm>
        <a:off x="6067425" y="4610100"/>
        <a:ext cx="65913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95250</xdr:rowOff>
    </xdr:from>
    <xdr:to>
      <xdr:col>7</xdr:col>
      <xdr:colOff>47625</xdr:colOff>
      <xdr:row>51</xdr:row>
      <xdr:rowOff>142875</xdr:rowOff>
    </xdr:to>
    <xdr:graphicFrame>
      <xdr:nvGraphicFramePr>
        <xdr:cNvPr id="1" name="Chart 7"/>
        <xdr:cNvGraphicFramePr/>
      </xdr:nvGraphicFramePr>
      <xdr:xfrm>
        <a:off x="66675" y="519112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18</xdr:col>
      <xdr:colOff>200025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6105525" y="76200"/>
        <a:ext cx="10467975" cy="909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</xdr:rowOff>
    </xdr:from>
    <xdr:to>
      <xdr:col>7</xdr:col>
      <xdr:colOff>9525</xdr:colOff>
      <xdr:row>31</xdr:row>
      <xdr:rowOff>133350</xdr:rowOff>
    </xdr:to>
    <xdr:graphicFrame>
      <xdr:nvGraphicFramePr>
        <xdr:cNvPr id="1" name="Chart 8"/>
        <xdr:cNvGraphicFramePr/>
      </xdr:nvGraphicFramePr>
      <xdr:xfrm>
        <a:off x="0" y="266700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123825</xdr:rowOff>
    </xdr:from>
    <xdr:to>
      <xdr:col>9</xdr:col>
      <xdr:colOff>333375</xdr:colOff>
      <xdr:row>28</xdr:row>
      <xdr:rowOff>76200</xdr:rowOff>
    </xdr:to>
    <xdr:graphicFrame>
      <xdr:nvGraphicFramePr>
        <xdr:cNvPr id="1" name="Chart 8"/>
        <xdr:cNvGraphicFramePr/>
      </xdr:nvGraphicFramePr>
      <xdr:xfrm>
        <a:off x="9525" y="24098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9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1" t="s">
        <v>87</v>
      </c>
      <c r="B1" s="71"/>
      <c r="C1" s="71"/>
      <c r="D1" s="72"/>
      <c r="E1" s="72"/>
      <c r="F1" s="72"/>
    </row>
    <row r="2" spans="1:9" ht="15.75" thickBot="1">
      <c r="A2" s="25" t="s">
        <v>53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5" t="s">
        <v>120</v>
      </c>
      <c r="B3" s="86">
        <v>0</v>
      </c>
      <c r="C3" s="86">
        <v>-0.17265973931273348</v>
      </c>
      <c r="D3" s="86">
        <v>0.0026462794648976014</v>
      </c>
      <c r="E3" s="86" t="s">
        <v>20</v>
      </c>
      <c r="F3" s="86">
        <v>-0.025143584610972842</v>
      </c>
      <c r="G3" s="58"/>
      <c r="H3" s="58"/>
      <c r="I3" s="2"/>
      <c r="J3" s="2"/>
      <c r="K3" s="2"/>
      <c r="L3" s="2"/>
    </row>
    <row r="4" spans="1:12" ht="14.25">
      <c r="A4" s="85" t="s">
        <v>121</v>
      </c>
      <c r="B4" s="86">
        <v>0</v>
      </c>
      <c r="C4" s="86">
        <v>0.14228661139725118</v>
      </c>
      <c r="D4" s="86">
        <v>0.0005577082502247754</v>
      </c>
      <c r="E4" s="86">
        <v>0.002833912346269248</v>
      </c>
      <c r="F4" s="86">
        <v>0.04359804079243468</v>
      </c>
      <c r="G4" s="58"/>
      <c r="H4" s="58"/>
      <c r="I4" s="2"/>
      <c r="J4" s="2"/>
      <c r="K4" s="2"/>
      <c r="L4" s="2"/>
    </row>
    <row r="5" spans="1:12" ht="15" thickBot="1">
      <c r="A5" s="75" t="s">
        <v>117</v>
      </c>
      <c r="B5" s="77">
        <v>-0.02344737846178624</v>
      </c>
      <c r="C5" s="77">
        <v>0.059403537901526304</v>
      </c>
      <c r="D5" s="77">
        <v>0.04165259916411571</v>
      </c>
      <c r="E5" s="77">
        <v>0.025282491045528193</v>
      </c>
      <c r="F5" s="77">
        <v>0.1365148072863982</v>
      </c>
      <c r="G5" s="58"/>
      <c r="H5" s="58"/>
      <c r="I5" s="2"/>
      <c r="J5" s="2"/>
      <c r="K5" s="2"/>
      <c r="L5" s="2"/>
    </row>
    <row r="6" spans="1:12" ht="14.25">
      <c r="A6" s="54"/>
      <c r="B6" s="55"/>
      <c r="C6" s="55"/>
      <c r="D6" s="55"/>
      <c r="E6" s="55"/>
      <c r="F6" s="55"/>
      <c r="G6" s="58"/>
      <c r="H6" s="58"/>
      <c r="I6" s="2"/>
      <c r="J6" s="2"/>
      <c r="K6" s="2"/>
      <c r="L6" s="2"/>
    </row>
    <row r="7" spans="1:12" ht="14.25">
      <c r="A7" s="54"/>
      <c r="B7" s="55"/>
      <c r="C7" s="55"/>
      <c r="D7" s="55"/>
      <c r="E7" s="55"/>
      <c r="F7" s="55"/>
      <c r="G7" s="58"/>
      <c r="H7" s="58"/>
      <c r="I7" s="2"/>
      <c r="J7" s="2"/>
      <c r="K7" s="2"/>
      <c r="L7" s="2"/>
    </row>
    <row r="8" spans="1:14" ht="14.25">
      <c r="A8" s="69"/>
      <c r="B8" s="68"/>
      <c r="C8" s="68"/>
      <c r="D8" s="70"/>
      <c r="E8" s="70"/>
      <c r="F8" s="70"/>
      <c r="G8" s="10"/>
      <c r="J8" s="2"/>
      <c r="K8" s="2"/>
      <c r="L8" s="2"/>
      <c r="M8" s="2"/>
      <c r="N8" s="2"/>
    </row>
    <row r="9" spans="1:14" ht="14.25">
      <c r="A9" s="69"/>
      <c r="B9" s="70"/>
      <c r="C9" s="70"/>
      <c r="D9" s="70"/>
      <c r="E9" s="70"/>
      <c r="F9" s="70"/>
      <c r="J9" s="4"/>
      <c r="K9" s="4"/>
      <c r="L9" s="4"/>
      <c r="M9" s="4"/>
      <c r="N9" s="4"/>
    </row>
    <row r="10" spans="1:6" ht="14.25">
      <c r="A10" s="69"/>
      <c r="B10" s="70"/>
      <c r="C10" s="70"/>
      <c r="D10" s="70"/>
      <c r="E10" s="70"/>
      <c r="F10" s="70"/>
    </row>
    <row r="11" spans="1:6" ht="14.25">
      <c r="A11" s="69"/>
      <c r="B11" s="70"/>
      <c r="C11" s="70"/>
      <c r="D11" s="70"/>
      <c r="E11" s="70"/>
      <c r="F11" s="70"/>
    </row>
    <row r="12" spans="1:14" ht="14.25">
      <c r="A12" s="69"/>
      <c r="B12" s="70"/>
      <c r="C12" s="70"/>
      <c r="D12" s="70"/>
      <c r="E12" s="70"/>
      <c r="F12" s="70"/>
      <c r="N12" s="10"/>
    </row>
    <row r="13" spans="1:6" ht="14.25">
      <c r="A13" s="69"/>
      <c r="B13" s="70"/>
      <c r="C13" s="70"/>
      <c r="D13" s="70"/>
      <c r="E13" s="70"/>
      <c r="F13" s="70"/>
    </row>
    <row r="14" spans="1:6" ht="14.25">
      <c r="A14" s="69"/>
      <c r="B14" s="70"/>
      <c r="C14" s="70"/>
      <c r="D14" s="70"/>
      <c r="E14" s="70"/>
      <c r="F14" s="70"/>
    </row>
    <row r="15" spans="1:6" ht="14.25">
      <c r="A15" s="69"/>
      <c r="B15" s="70"/>
      <c r="C15" s="70"/>
      <c r="D15" s="70"/>
      <c r="E15" s="70"/>
      <c r="F15" s="70"/>
    </row>
    <row r="16" spans="1:6" ht="14.25">
      <c r="A16" s="69"/>
      <c r="B16" s="70"/>
      <c r="C16" s="70"/>
      <c r="D16" s="70"/>
      <c r="E16" s="70"/>
      <c r="F16" s="70"/>
    </row>
    <row r="17" spans="1:6" ht="14.25">
      <c r="A17" s="69"/>
      <c r="B17" s="70"/>
      <c r="C17" s="70"/>
      <c r="D17" s="70"/>
      <c r="E17" s="70"/>
      <c r="F17" s="70"/>
    </row>
    <row r="18" spans="1:6" ht="14.25">
      <c r="A18" s="69"/>
      <c r="B18" s="70"/>
      <c r="C18" s="70"/>
      <c r="D18" s="70"/>
      <c r="E18" s="70"/>
      <c r="F18" s="70"/>
    </row>
    <row r="19" spans="1:6" ht="14.25">
      <c r="A19" s="69"/>
      <c r="B19" s="70"/>
      <c r="C19" s="70"/>
      <c r="D19" s="70"/>
      <c r="E19" s="70"/>
      <c r="F19" s="70"/>
    </row>
    <row r="20" spans="1:6" ht="14.25">
      <c r="A20" s="69"/>
      <c r="B20" s="70"/>
      <c r="C20" s="70"/>
      <c r="D20" s="70"/>
      <c r="E20" s="70"/>
      <c r="F20" s="70"/>
    </row>
    <row r="21" spans="1:6" ht="14.25">
      <c r="A21" s="69"/>
      <c r="B21" s="70"/>
      <c r="C21" s="70"/>
      <c r="D21" s="70"/>
      <c r="E21" s="70"/>
      <c r="F21" s="70"/>
    </row>
    <row r="22" spans="1:6" ht="14.25">
      <c r="A22" s="69"/>
      <c r="B22" s="70"/>
      <c r="C22" s="70"/>
      <c r="D22" s="70"/>
      <c r="E22" s="70"/>
      <c r="F22" s="70"/>
    </row>
    <row r="23" spans="1:6" ht="14.25">
      <c r="A23" s="69"/>
      <c r="B23" s="70"/>
      <c r="C23" s="70"/>
      <c r="D23" s="70"/>
      <c r="E23" s="70"/>
      <c r="F23" s="70"/>
    </row>
    <row r="24" spans="1:6" ht="14.25">
      <c r="A24" s="69"/>
      <c r="B24" s="70"/>
      <c r="C24" s="70"/>
      <c r="D24" s="70"/>
      <c r="E24" s="70"/>
      <c r="F24" s="70"/>
    </row>
    <row r="25" spans="1:6" ht="15" thickBot="1">
      <c r="A25" s="69"/>
      <c r="B25" s="70"/>
      <c r="C25" s="70"/>
      <c r="D25" s="70"/>
      <c r="E25" s="70"/>
      <c r="F25" s="70"/>
    </row>
    <row r="26" spans="1:6" ht="30.75" thickBot="1">
      <c r="A26" s="25" t="s">
        <v>77</v>
      </c>
      <c r="B26" s="18" t="s">
        <v>82</v>
      </c>
      <c r="C26" s="18" t="s">
        <v>64</v>
      </c>
      <c r="D26" s="74"/>
      <c r="E26" s="70"/>
      <c r="F26" s="70"/>
    </row>
    <row r="27" spans="1:6" ht="14.25">
      <c r="A27" s="27" t="s">
        <v>8</v>
      </c>
      <c r="B27" s="28">
        <v>-0.0005067938090406177</v>
      </c>
      <c r="C27" s="65">
        <v>0.2712341681197188</v>
      </c>
      <c r="D27" s="74"/>
      <c r="E27" s="70"/>
      <c r="F27" s="70"/>
    </row>
    <row r="28" spans="1:6" ht="14.25">
      <c r="A28" s="27" t="s">
        <v>0</v>
      </c>
      <c r="B28" s="28">
        <v>0</v>
      </c>
      <c r="C28" s="65">
        <v>-0.02344737846178624</v>
      </c>
      <c r="D28" s="74"/>
      <c r="E28" s="70"/>
      <c r="F28" s="70"/>
    </row>
    <row r="29" spans="1:6" ht="14.25">
      <c r="A29" s="27" t="s">
        <v>5</v>
      </c>
      <c r="B29" s="28">
        <v>0.013205298335418725</v>
      </c>
      <c r="C29" s="65">
        <v>0.15818009935493427</v>
      </c>
      <c r="D29" s="74"/>
      <c r="E29" s="70"/>
      <c r="F29" s="70"/>
    </row>
    <row r="30" spans="1:6" ht="14.25">
      <c r="A30" s="27" t="s">
        <v>9</v>
      </c>
      <c r="B30" s="28">
        <v>0.018512004656952463</v>
      </c>
      <c r="C30" s="65">
        <v>0.18122050419467972</v>
      </c>
      <c r="D30" s="74"/>
      <c r="E30" s="70"/>
      <c r="F30" s="70"/>
    </row>
    <row r="31" spans="1:6" ht="14.25">
      <c r="A31" s="27" t="s">
        <v>6</v>
      </c>
      <c r="B31" s="28">
        <v>0.022290291614054603</v>
      </c>
      <c r="C31" s="65">
        <v>0.0332365326755899</v>
      </c>
      <c r="D31" s="74"/>
      <c r="E31" s="70"/>
      <c r="F31" s="70"/>
    </row>
    <row r="32" spans="1:6" ht="28.5">
      <c r="A32" s="27" t="s">
        <v>109</v>
      </c>
      <c r="B32" s="28">
        <v>0.0277883612424501</v>
      </c>
      <c r="C32" s="65">
        <v>0.06531661304001601</v>
      </c>
      <c r="D32" s="74"/>
      <c r="E32" s="70"/>
      <c r="F32" s="70"/>
    </row>
    <row r="33" spans="1:6" ht="14.25">
      <c r="A33" s="27" t="s">
        <v>119</v>
      </c>
      <c r="B33" s="28">
        <v>0.031138913980379268</v>
      </c>
      <c r="C33" s="65">
        <v>0.19519729131397323</v>
      </c>
      <c r="D33" s="74"/>
      <c r="E33" s="70"/>
      <c r="F33" s="70"/>
    </row>
    <row r="34" spans="1:6" ht="14.25">
      <c r="A34" s="27" t="s">
        <v>118</v>
      </c>
      <c r="B34" s="28">
        <v>0.03347894069914781</v>
      </c>
      <c r="C34" s="65">
        <v>0.07277466456493364</v>
      </c>
      <c r="D34" s="74"/>
      <c r="E34" s="70"/>
      <c r="F34" s="70"/>
    </row>
    <row r="35" spans="1:6" ht="14.25">
      <c r="A35" s="27" t="s">
        <v>97</v>
      </c>
      <c r="B35" s="28">
        <v>0.06463856181869354</v>
      </c>
      <c r="C35" s="65">
        <v>0.22407799063621292</v>
      </c>
      <c r="D35" s="74"/>
      <c r="E35" s="70"/>
      <c r="F35" s="70"/>
    </row>
    <row r="36" spans="1:6" ht="14.25">
      <c r="A36" s="27" t="s">
        <v>7</v>
      </c>
      <c r="B36" s="28">
        <v>0.0720278614939498</v>
      </c>
      <c r="C36" s="65">
        <v>0.02515139214039852</v>
      </c>
      <c r="D36" s="74"/>
      <c r="E36" s="70"/>
      <c r="F36" s="70"/>
    </row>
    <row r="37" spans="1:6" ht="15" thickBot="1">
      <c r="A37" s="75" t="s">
        <v>1</v>
      </c>
      <c r="B37" s="76">
        <v>0.14228661139725118</v>
      </c>
      <c r="C37" s="77">
        <v>0.059403537901526304</v>
      </c>
      <c r="D37" s="74"/>
      <c r="E37" s="70"/>
      <c r="F37" s="70"/>
    </row>
    <row r="38" spans="1:6" ht="14.25">
      <c r="A38" s="69"/>
      <c r="B38" s="70"/>
      <c r="C38" s="70"/>
      <c r="D38" s="74"/>
      <c r="E38" s="70"/>
      <c r="F38" s="70"/>
    </row>
    <row r="39" spans="1:6" ht="14.25">
      <c r="A39" s="69"/>
      <c r="B39" s="70"/>
      <c r="C39" s="70"/>
      <c r="D39" s="74"/>
      <c r="E39" s="70"/>
      <c r="F39" s="70"/>
    </row>
  </sheetData>
  <autoFilter ref="A26:C26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89" t="s">
        <v>105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30.75" thickBot="1">
      <c r="A2" s="15" t="s">
        <v>37</v>
      </c>
      <c r="B2" s="48" t="s">
        <v>22</v>
      </c>
      <c r="C2" s="18" t="s">
        <v>32</v>
      </c>
      <c r="D2" s="18" t="s">
        <v>33</v>
      </c>
      <c r="E2" s="17" t="s">
        <v>38</v>
      </c>
      <c r="F2" s="17" t="s">
        <v>59</v>
      </c>
      <c r="G2" s="17" t="s">
        <v>60</v>
      </c>
      <c r="H2" s="18" t="s">
        <v>61</v>
      </c>
      <c r="I2" s="18" t="s">
        <v>13</v>
      </c>
      <c r="J2" s="18" t="s">
        <v>14</v>
      </c>
    </row>
    <row r="3" spans="1:11" ht="14.25" customHeight="1">
      <c r="A3" s="21">
        <v>1</v>
      </c>
      <c r="B3" s="108" t="s">
        <v>76</v>
      </c>
      <c r="C3" s="109" t="s">
        <v>35</v>
      </c>
      <c r="D3" s="110" t="s">
        <v>34</v>
      </c>
      <c r="E3" s="111">
        <v>3676313.11</v>
      </c>
      <c r="F3" s="112">
        <v>169125</v>
      </c>
      <c r="G3" s="111">
        <v>21.7373</v>
      </c>
      <c r="H3" s="52">
        <v>100</v>
      </c>
      <c r="I3" s="108" t="s">
        <v>88</v>
      </c>
      <c r="J3" s="113" t="s">
        <v>69</v>
      </c>
      <c r="K3" s="49"/>
    </row>
    <row r="4" spans="1:11" ht="14.25" customHeight="1">
      <c r="A4" s="146">
        <v>2</v>
      </c>
      <c r="B4" s="170" t="s">
        <v>114</v>
      </c>
      <c r="C4" s="171" t="s">
        <v>35</v>
      </c>
      <c r="D4" s="172" t="s">
        <v>115</v>
      </c>
      <c r="E4" s="173">
        <v>3329807.1168</v>
      </c>
      <c r="F4" s="174">
        <v>173506</v>
      </c>
      <c r="G4" s="173">
        <v>19.1913</v>
      </c>
      <c r="H4" s="175">
        <v>10</v>
      </c>
      <c r="I4" s="176" t="s">
        <v>116</v>
      </c>
      <c r="J4" s="177" t="s">
        <v>69</v>
      </c>
      <c r="K4" s="49"/>
    </row>
    <row r="5" spans="1:10" ht="15.75" thickBot="1">
      <c r="A5" s="190" t="s">
        <v>45</v>
      </c>
      <c r="B5" s="191"/>
      <c r="C5" s="114" t="s">
        <v>46</v>
      </c>
      <c r="D5" s="114" t="s">
        <v>46</v>
      </c>
      <c r="E5" s="96">
        <f>SUM(E3:E4)</f>
        <v>7006120.2268</v>
      </c>
      <c r="F5" s="97">
        <f>SUM(F3:F4)</f>
        <v>342631</v>
      </c>
      <c r="G5" s="114" t="s">
        <v>46</v>
      </c>
      <c r="H5" s="114" t="s">
        <v>46</v>
      </c>
      <c r="I5" s="114" t="s">
        <v>46</v>
      </c>
      <c r="J5" s="114" t="s">
        <v>46</v>
      </c>
    </row>
    <row r="6" spans="1:10" ht="15" thickBot="1">
      <c r="A6" s="207"/>
      <c r="B6" s="207"/>
      <c r="C6" s="207"/>
      <c r="D6" s="207"/>
      <c r="E6" s="207"/>
      <c r="F6" s="207"/>
      <c r="G6" s="207"/>
      <c r="H6" s="207"/>
      <c r="I6" s="164"/>
      <c r="J6" s="164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0" customFormat="1" ht="16.5" thickBot="1">
      <c r="A1" s="205" t="s">
        <v>106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1" s="22" customFormat="1" ht="15.75" customHeight="1" thickBot="1">
      <c r="A2" s="196" t="s">
        <v>37</v>
      </c>
      <c r="B2" s="100"/>
      <c r="C2" s="101"/>
      <c r="D2" s="102"/>
      <c r="E2" s="198" t="s">
        <v>63</v>
      </c>
      <c r="F2" s="198"/>
      <c r="G2" s="198"/>
      <c r="H2" s="198"/>
      <c r="I2" s="198"/>
      <c r="J2" s="198"/>
      <c r="K2" s="198"/>
    </row>
    <row r="3" spans="1:11" s="22" customFormat="1" ht="60.75" thickBot="1">
      <c r="A3" s="197"/>
      <c r="B3" s="103" t="s">
        <v>22</v>
      </c>
      <c r="C3" s="26" t="s">
        <v>10</v>
      </c>
      <c r="D3" s="26" t="s">
        <v>11</v>
      </c>
      <c r="E3" s="17" t="s">
        <v>83</v>
      </c>
      <c r="F3" s="17" t="s">
        <v>92</v>
      </c>
      <c r="G3" s="17" t="s">
        <v>93</v>
      </c>
      <c r="H3" s="17" t="s">
        <v>81</v>
      </c>
      <c r="I3" s="17" t="s">
        <v>94</v>
      </c>
      <c r="J3" s="17" t="s">
        <v>47</v>
      </c>
      <c r="K3" s="18" t="s">
        <v>84</v>
      </c>
    </row>
    <row r="4" spans="1:11" s="22" customFormat="1" ht="14.25" collapsed="1">
      <c r="A4" s="21">
        <v>1</v>
      </c>
      <c r="B4" s="27" t="s">
        <v>76</v>
      </c>
      <c r="C4" s="104">
        <v>40555</v>
      </c>
      <c r="D4" s="104">
        <v>40626</v>
      </c>
      <c r="E4" s="98">
        <v>0.06281872631707608</v>
      </c>
      <c r="F4" s="98">
        <v>0.07677561251077414</v>
      </c>
      <c r="G4" s="98">
        <v>0.05917808486171472</v>
      </c>
      <c r="H4" s="98" t="s">
        <v>20</v>
      </c>
      <c r="I4" s="98">
        <v>0.20348911244110535</v>
      </c>
      <c r="J4" s="105">
        <v>-0.782627</v>
      </c>
      <c r="K4" s="122">
        <v>-0.11614100025743745</v>
      </c>
    </row>
    <row r="5" spans="1:11" s="22" customFormat="1" ht="14.25">
      <c r="A5" s="165">
        <v>2</v>
      </c>
      <c r="B5" s="178" t="s">
        <v>114</v>
      </c>
      <c r="C5" s="179">
        <v>41848</v>
      </c>
      <c r="D5" s="179">
        <v>42032</v>
      </c>
      <c r="E5" s="180">
        <v>0.024377355267793277</v>
      </c>
      <c r="F5" s="180">
        <v>-0.023760835062873964</v>
      </c>
      <c r="G5" s="180">
        <v>0.0024655115675322747</v>
      </c>
      <c r="H5" s="180" t="s">
        <v>20</v>
      </c>
      <c r="I5" s="180">
        <v>0.06954050213169105</v>
      </c>
      <c r="J5" s="181">
        <v>0.9191299999999998</v>
      </c>
      <c r="K5" s="182">
        <v>0.07961489569174396</v>
      </c>
    </row>
    <row r="6" spans="1:11" s="22" customFormat="1" ht="15.75" collapsed="1" thickBot="1">
      <c r="A6" s="165"/>
      <c r="B6" s="166" t="s">
        <v>96</v>
      </c>
      <c r="C6" s="167" t="s">
        <v>46</v>
      </c>
      <c r="D6" s="167" t="s">
        <v>46</v>
      </c>
      <c r="E6" s="168">
        <f>AVERAGE(E4:E5)</f>
        <v>0.04359804079243468</v>
      </c>
      <c r="F6" s="168">
        <f>AVERAGE(F4:F5)</f>
        <v>0.026507388723950087</v>
      </c>
      <c r="G6" s="168">
        <f>AVERAGE(G4:G5)</f>
        <v>0.030821798214623497</v>
      </c>
      <c r="H6" s="168" t="s">
        <v>20</v>
      </c>
      <c r="I6" s="168">
        <f>AVERAGE(I4:I5)</f>
        <v>0.1365148072863982</v>
      </c>
      <c r="J6" s="167" t="s">
        <v>46</v>
      </c>
      <c r="K6" s="168">
        <f>AVERAGE(K4:K5)</f>
        <v>-0.018263052282846748</v>
      </c>
    </row>
    <row r="7" spans="1:11" s="22" customFormat="1" ht="14.25" hidden="1">
      <c r="A7" s="210" t="s">
        <v>85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s="22" customFormat="1" ht="15" hidden="1" thickBot="1">
      <c r="A8" s="209" t="s">
        <v>86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</row>
    <row r="9" spans="3:4" s="22" customFormat="1" ht="15.75" customHeight="1" hidden="1">
      <c r="C9" s="64"/>
      <c r="D9" s="64"/>
    </row>
    <row r="10" spans="1:11" ht="15" thickBot="1">
      <c r="A10" s="208"/>
      <c r="B10" s="208"/>
      <c r="C10" s="208"/>
      <c r="D10" s="208"/>
      <c r="E10" s="208"/>
      <c r="F10" s="208"/>
      <c r="G10" s="208"/>
      <c r="H10" s="208"/>
      <c r="I10" s="169"/>
      <c r="J10" s="169"/>
      <c r="K10" s="169"/>
    </row>
    <row r="11" spans="2:5" ht="14.25">
      <c r="B11" s="29"/>
      <c r="C11" s="106"/>
      <c r="E11" s="106"/>
    </row>
    <row r="12" spans="5:6" ht="14.25">
      <c r="E12" s="106"/>
      <c r="F12" s="106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7"/>
  <sheetViews>
    <sheetView zoomScale="85" zoomScaleNormal="85" workbookViewId="0" topLeftCell="A1">
      <selection activeCell="B36" sqref="B36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201" t="s">
        <v>107</v>
      </c>
      <c r="B1" s="201"/>
      <c r="C1" s="201"/>
      <c r="D1" s="201"/>
      <c r="E1" s="201"/>
      <c r="F1" s="201"/>
      <c r="G1" s="201"/>
    </row>
    <row r="2" spans="1:7" s="29" customFormat="1" ht="15.75" customHeight="1" thickBot="1">
      <c r="A2" s="214" t="s">
        <v>37</v>
      </c>
      <c r="B2" s="88"/>
      <c r="C2" s="202" t="s">
        <v>23</v>
      </c>
      <c r="D2" s="211"/>
      <c r="E2" s="212" t="s">
        <v>62</v>
      </c>
      <c r="F2" s="213"/>
      <c r="G2" s="89"/>
    </row>
    <row r="3" spans="1:7" s="29" customFormat="1" ht="45.75" thickBot="1">
      <c r="A3" s="197"/>
      <c r="B3" s="35" t="s">
        <v>22</v>
      </c>
      <c r="C3" s="35" t="s">
        <v>48</v>
      </c>
      <c r="D3" s="35" t="s">
        <v>25</v>
      </c>
      <c r="E3" s="35" t="s">
        <v>26</v>
      </c>
      <c r="F3" s="35" t="s">
        <v>25</v>
      </c>
      <c r="G3" s="36" t="s">
        <v>90</v>
      </c>
    </row>
    <row r="4" spans="1:7" s="29" customFormat="1" ht="14.25">
      <c r="A4" s="21">
        <v>1</v>
      </c>
      <c r="B4" s="37" t="s">
        <v>76</v>
      </c>
      <c r="C4" s="38">
        <v>217.28321999999974</v>
      </c>
      <c r="D4" s="98">
        <v>0.0628162308247645</v>
      </c>
      <c r="E4" s="39">
        <v>0</v>
      </c>
      <c r="F4" s="98">
        <v>0</v>
      </c>
      <c r="G4" s="40">
        <v>0</v>
      </c>
    </row>
    <row r="5" spans="1:7" s="29" customFormat="1" ht="14.25">
      <c r="A5" s="146">
        <v>2</v>
      </c>
      <c r="B5" s="183" t="s">
        <v>114</v>
      </c>
      <c r="C5" s="157">
        <v>79.24678409999981</v>
      </c>
      <c r="D5" s="184">
        <v>0.024379422619168974</v>
      </c>
      <c r="E5" s="185">
        <v>0</v>
      </c>
      <c r="F5" s="184">
        <v>0</v>
      </c>
      <c r="G5" s="41">
        <v>0</v>
      </c>
    </row>
    <row r="6" spans="1:7" s="29" customFormat="1" ht="15.75" thickBot="1">
      <c r="A6" s="117"/>
      <c r="B6" s="90" t="s">
        <v>45</v>
      </c>
      <c r="C6" s="91">
        <v>296.5300040999996</v>
      </c>
      <c r="D6" s="95">
        <v>0.04419494995339272</v>
      </c>
      <c r="E6" s="92">
        <v>0</v>
      </c>
      <c r="F6" s="95">
        <v>0</v>
      </c>
      <c r="G6" s="118">
        <v>0</v>
      </c>
    </row>
    <row r="7" spans="1:8" s="29" customFormat="1" ht="15" customHeight="1" thickBot="1">
      <c r="A7" s="192"/>
      <c r="B7" s="192"/>
      <c r="C7" s="192"/>
      <c r="D7" s="192"/>
      <c r="E7" s="192"/>
      <c r="F7" s="192"/>
      <c r="G7" s="192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79"/>
      <c r="C28" s="79"/>
      <c r="D28" s="80"/>
      <c r="E28" s="79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22</v>
      </c>
      <c r="C34" s="35" t="s">
        <v>51</v>
      </c>
      <c r="D34" s="35" t="s">
        <v>52</v>
      </c>
      <c r="E34" s="36" t="s">
        <v>49</v>
      </c>
    </row>
    <row r="35" spans="2:5" s="29" customFormat="1" ht="14.25">
      <c r="B35" s="37" t="str">
        <f aca="true" t="shared" si="0" ref="B35:D36">B4</f>
        <v>Індекс Української Біржі</v>
      </c>
      <c r="C35" s="38">
        <f t="shared" si="0"/>
        <v>217.28321999999974</v>
      </c>
      <c r="D35" s="155">
        <f t="shared" si="0"/>
        <v>0.0628162308247645</v>
      </c>
      <c r="E35" s="40">
        <f>G4</f>
        <v>0</v>
      </c>
    </row>
    <row r="36" spans="2:6" ht="14.25">
      <c r="B36" s="37" t="str">
        <f t="shared" si="0"/>
        <v>КІНТО-Голд</v>
      </c>
      <c r="C36" s="38">
        <f t="shared" si="0"/>
        <v>79.24678409999981</v>
      </c>
      <c r="D36" s="155">
        <f t="shared" si="0"/>
        <v>0.024379422619168974</v>
      </c>
      <c r="E36" s="40">
        <f>G5</f>
        <v>0</v>
      </c>
      <c r="F36" s="19"/>
    </row>
    <row r="37" spans="2:6" ht="14.25">
      <c r="B37" s="156"/>
      <c r="C37" s="157"/>
      <c r="D37" s="158"/>
      <c r="E37" s="159"/>
      <c r="F37" s="19"/>
    </row>
    <row r="38" spans="2:6" ht="14.25">
      <c r="B38" s="29"/>
      <c r="C38" s="160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22</v>
      </c>
      <c r="B1" s="67" t="s">
        <v>79</v>
      </c>
      <c r="C1" s="10"/>
      <c r="D1" s="10"/>
    </row>
    <row r="2" spans="1:4" ht="14.25">
      <c r="A2" s="27" t="s">
        <v>114</v>
      </c>
      <c r="B2" s="139">
        <v>0.024377355267793277</v>
      </c>
      <c r="C2" s="10"/>
      <c r="D2" s="10"/>
    </row>
    <row r="3" spans="1:4" ht="14.25">
      <c r="A3" s="27" t="s">
        <v>76</v>
      </c>
      <c r="B3" s="140">
        <v>0.06281872631707608</v>
      </c>
      <c r="C3" s="10"/>
      <c r="D3" s="10"/>
    </row>
    <row r="4" spans="1:4" ht="14.25">
      <c r="A4" s="27" t="s">
        <v>27</v>
      </c>
      <c r="B4" s="140">
        <v>0.04359804079243468</v>
      </c>
      <c r="C4" s="10"/>
      <c r="D4" s="10"/>
    </row>
    <row r="5" spans="1:4" ht="14.25">
      <c r="A5" s="27" t="s">
        <v>1</v>
      </c>
      <c r="B5" s="140">
        <v>0.14228661139725118</v>
      </c>
      <c r="C5" s="10"/>
      <c r="D5" s="10"/>
    </row>
    <row r="6" spans="1:4" ht="14.25">
      <c r="A6" s="27" t="s">
        <v>0</v>
      </c>
      <c r="B6" s="140">
        <v>0</v>
      </c>
      <c r="C6" s="10"/>
      <c r="D6" s="10"/>
    </row>
    <row r="7" spans="1:4" ht="14.25">
      <c r="A7" s="27" t="s">
        <v>28</v>
      </c>
      <c r="B7" s="140">
        <v>0.006453451214670336</v>
      </c>
      <c r="C7" s="10"/>
      <c r="D7" s="10"/>
    </row>
    <row r="8" spans="1:4" ht="14.25">
      <c r="A8" s="27" t="s">
        <v>29</v>
      </c>
      <c r="B8" s="140">
        <v>8.493150684962814E-06</v>
      </c>
      <c r="C8" s="10"/>
      <c r="D8" s="10"/>
    </row>
    <row r="9" spans="1:4" ht="14.25">
      <c r="A9" s="27" t="s">
        <v>30</v>
      </c>
      <c r="B9" s="140">
        <v>0.014438356164383563</v>
      </c>
      <c r="C9" s="10"/>
      <c r="D9" s="10"/>
    </row>
    <row r="10" spans="1:4" ht="15" thickBot="1">
      <c r="A10" s="75" t="s">
        <v>98</v>
      </c>
      <c r="B10" s="141">
        <v>0.024411159538732408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9" t="s">
        <v>99</v>
      </c>
      <c r="B1" s="189"/>
      <c r="C1" s="189"/>
      <c r="D1" s="189"/>
      <c r="E1" s="189"/>
      <c r="F1" s="189"/>
      <c r="G1" s="189"/>
      <c r="H1" s="189"/>
      <c r="I1" s="13"/>
    </row>
    <row r="2" spans="1:9" ht="30.75" thickBot="1">
      <c r="A2" s="15" t="s">
        <v>37</v>
      </c>
      <c r="B2" s="16" t="s">
        <v>80</v>
      </c>
      <c r="C2" s="17" t="s">
        <v>38</v>
      </c>
      <c r="D2" s="17" t="s">
        <v>39</v>
      </c>
      <c r="E2" s="17" t="s">
        <v>40</v>
      </c>
      <c r="F2" s="17" t="s">
        <v>12</v>
      </c>
      <c r="G2" s="17" t="s">
        <v>13</v>
      </c>
      <c r="H2" s="18" t="s">
        <v>14</v>
      </c>
      <c r="I2" s="19"/>
    </row>
    <row r="3" spans="1:9" ht="14.25">
      <c r="A3" s="21">
        <v>1</v>
      </c>
      <c r="B3" s="81" t="s">
        <v>17</v>
      </c>
      <c r="C3" s="82">
        <v>71614312.12</v>
      </c>
      <c r="D3" s="83">
        <v>11712</v>
      </c>
      <c r="E3" s="82">
        <v>6114.61</v>
      </c>
      <c r="F3" s="83">
        <v>1000</v>
      </c>
      <c r="G3" s="81" t="s">
        <v>18</v>
      </c>
      <c r="H3" s="84" t="s">
        <v>44</v>
      </c>
      <c r="I3" s="19"/>
    </row>
    <row r="4" spans="1:9" ht="14.25">
      <c r="A4" s="21">
        <v>2</v>
      </c>
      <c r="B4" s="81" t="s">
        <v>68</v>
      </c>
      <c r="C4" s="82">
        <v>23230624.34</v>
      </c>
      <c r="D4" s="83">
        <v>44703</v>
      </c>
      <c r="E4" s="82">
        <v>519.6659</v>
      </c>
      <c r="F4" s="83">
        <v>100</v>
      </c>
      <c r="G4" s="81" t="s">
        <v>88</v>
      </c>
      <c r="H4" s="84" t="s">
        <v>69</v>
      </c>
      <c r="I4" s="19"/>
    </row>
    <row r="5" spans="1:9" ht="14.25" customHeight="1">
      <c r="A5" s="21">
        <v>3</v>
      </c>
      <c r="B5" s="81" t="s">
        <v>54</v>
      </c>
      <c r="C5" s="82">
        <v>10547611.37</v>
      </c>
      <c r="D5" s="83">
        <v>7250545</v>
      </c>
      <c r="E5" s="82">
        <v>1.45</v>
      </c>
      <c r="F5" s="83">
        <v>1</v>
      </c>
      <c r="G5" s="81" t="s">
        <v>18</v>
      </c>
      <c r="H5" s="84" t="s">
        <v>44</v>
      </c>
      <c r="I5" s="19"/>
    </row>
    <row r="6" spans="1:9" ht="14.25">
      <c r="A6" s="21">
        <v>4</v>
      </c>
      <c r="B6" s="81" t="s">
        <v>72</v>
      </c>
      <c r="C6" s="82">
        <v>9034862.1</v>
      </c>
      <c r="D6" s="83">
        <v>8445</v>
      </c>
      <c r="E6" s="82">
        <v>1069.8475</v>
      </c>
      <c r="F6" s="83">
        <v>1000</v>
      </c>
      <c r="G6" s="81" t="s">
        <v>16</v>
      </c>
      <c r="H6" s="84" t="s">
        <v>42</v>
      </c>
      <c r="I6" s="19"/>
    </row>
    <row r="7" spans="1:9" ht="14.25" customHeight="1">
      <c r="A7" s="21">
        <v>5</v>
      </c>
      <c r="B7" s="81" t="s">
        <v>73</v>
      </c>
      <c r="C7" s="82">
        <v>6287681.39</v>
      </c>
      <c r="D7" s="83">
        <v>1085</v>
      </c>
      <c r="E7" s="82">
        <v>5795.0981</v>
      </c>
      <c r="F7" s="83">
        <v>1000</v>
      </c>
      <c r="G7" s="81" t="s">
        <v>16</v>
      </c>
      <c r="H7" s="84" t="s">
        <v>42</v>
      </c>
      <c r="I7" s="19"/>
    </row>
    <row r="8" spans="1:9" ht="14.25">
      <c r="A8" s="21">
        <v>6</v>
      </c>
      <c r="B8" s="81" t="s">
        <v>58</v>
      </c>
      <c r="C8" s="82">
        <v>5754733.16</v>
      </c>
      <c r="D8" s="83">
        <v>1256</v>
      </c>
      <c r="E8" s="82">
        <v>4581.79</v>
      </c>
      <c r="F8" s="83">
        <v>1000</v>
      </c>
      <c r="G8" s="81" t="s">
        <v>41</v>
      </c>
      <c r="H8" s="84" t="s">
        <v>57</v>
      </c>
      <c r="I8" s="19"/>
    </row>
    <row r="9" spans="1:9" ht="14.25">
      <c r="A9" s="21">
        <v>7</v>
      </c>
      <c r="B9" s="81" t="s">
        <v>95</v>
      </c>
      <c r="C9" s="82">
        <v>4528533.052</v>
      </c>
      <c r="D9" s="83">
        <v>15621</v>
      </c>
      <c r="E9" s="82">
        <v>289.9003</v>
      </c>
      <c r="F9" s="83">
        <v>100</v>
      </c>
      <c r="G9" s="81" t="s">
        <v>88</v>
      </c>
      <c r="H9" s="84" t="s">
        <v>69</v>
      </c>
      <c r="I9" s="19"/>
    </row>
    <row r="10" spans="1:9" ht="14.25">
      <c r="A10" s="21">
        <v>8</v>
      </c>
      <c r="B10" s="81" t="s">
        <v>56</v>
      </c>
      <c r="C10" s="82">
        <v>4435474.12</v>
      </c>
      <c r="D10" s="83">
        <v>675</v>
      </c>
      <c r="E10" s="82">
        <v>6571.07</v>
      </c>
      <c r="F10" s="83">
        <v>1000</v>
      </c>
      <c r="G10" s="81" t="s">
        <v>15</v>
      </c>
      <c r="H10" s="84" t="s">
        <v>57</v>
      </c>
      <c r="I10" s="19"/>
    </row>
    <row r="11" spans="1:9" ht="14.25">
      <c r="A11" s="21">
        <v>9</v>
      </c>
      <c r="B11" s="81" t="s">
        <v>55</v>
      </c>
      <c r="C11" s="82">
        <v>2740600.41</v>
      </c>
      <c r="D11" s="83">
        <v>2566</v>
      </c>
      <c r="E11" s="82">
        <v>1068.0438</v>
      </c>
      <c r="F11" s="83">
        <v>1000</v>
      </c>
      <c r="G11" s="81" t="s">
        <v>71</v>
      </c>
      <c r="H11" s="84" t="s">
        <v>78</v>
      </c>
      <c r="I11" s="19"/>
    </row>
    <row r="12" spans="1:9" ht="14.25">
      <c r="A12" s="21">
        <v>10</v>
      </c>
      <c r="B12" s="81" t="s">
        <v>75</v>
      </c>
      <c r="C12" s="82">
        <v>1665201.04</v>
      </c>
      <c r="D12" s="83">
        <v>529</v>
      </c>
      <c r="E12" s="82">
        <v>3147.8281</v>
      </c>
      <c r="F12" s="83">
        <v>1000</v>
      </c>
      <c r="G12" s="81" t="s">
        <v>16</v>
      </c>
      <c r="H12" s="84" t="s">
        <v>42</v>
      </c>
      <c r="I12" s="19"/>
    </row>
    <row r="13" spans="1:9" ht="14.25">
      <c r="A13" s="21">
        <v>11</v>
      </c>
      <c r="B13" s="81" t="s">
        <v>74</v>
      </c>
      <c r="C13" s="82">
        <v>1650367.11</v>
      </c>
      <c r="D13" s="83">
        <v>366</v>
      </c>
      <c r="E13" s="82">
        <v>4509.1998</v>
      </c>
      <c r="F13" s="83">
        <v>1000</v>
      </c>
      <c r="G13" s="81" t="s">
        <v>16</v>
      </c>
      <c r="H13" s="84" t="s">
        <v>42</v>
      </c>
      <c r="I13" s="19"/>
    </row>
    <row r="14" spans="1:9" ht="14.25">
      <c r="A14" s="21">
        <v>12</v>
      </c>
      <c r="B14" s="81" t="s">
        <v>65</v>
      </c>
      <c r="C14" s="82">
        <v>1639459.5</v>
      </c>
      <c r="D14" s="83">
        <v>944</v>
      </c>
      <c r="E14" s="82">
        <v>1736.7156</v>
      </c>
      <c r="F14" s="83">
        <v>1000</v>
      </c>
      <c r="G14" s="81" t="s">
        <v>66</v>
      </c>
      <c r="H14" s="84" t="s">
        <v>67</v>
      </c>
      <c r="I14" s="19"/>
    </row>
    <row r="15" spans="1:9" ht="14.25">
      <c r="A15" s="21">
        <v>13</v>
      </c>
      <c r="B15" s="81" t="s">
        <v>70</v>
      </c>
      <c r="C15" s="82">
        <v>1627127.3</v>
      </c>
      <c r="D15" s="83">
        <v>3253</v>
      </c>
      <c r="E15" s="82">
        <v>500.1928</v>
      </c>
      <c r="F15" s="83">
        <v>1000</v>
      </c>
      <c r="G15" s="81" t="s">
        <v>88</v>
      </c>
      <c r="H15" s="84" t="s">
        <v>69</v>
      </c>
      <c r="I15" s="19"/>
    </row>
    <row r="16" spans="1:9" ht="14.25">
      <c r="A16" s="21">
        <v>14</v>
      </c>
      <c r="B16" s="81" t="s">
        <v>108</v>
      </c>
      <c r="C16" s="82">
        <v>1011609.6201</v>
      </c>
      <c r="D16" s="83">
        <v>953</v>
      </c>
      <c r="E16" s="82">
        <v>1061.5001</v>
      </c>
      <c r="F16" s="83">
        <v>1000</v>
      </c>
      <c r="G16" s="81" t="s">
        <v>19</v>
      </c>
      <c r="H16" s="84" t="s">
        <v>31</v>
      </c>
      <c r="I16" s="19"/>
    </row>
    <row r="17" spans="1:9" ht="14.25">
      <c r="A17" s="21">
        <v>15</v>
      </c>
      <c r="B17" s="81" t="s">
        <v>21</v>
      </c>
      <c r="C17" s="82">
        <v>776635.11</v>
      </c>
      <c r="D17" s="83">
        <v>7881</v>
      </c>
      <c r="E17" s="82">
        <v>98.5452</v>
      </c>
      <c r="F17" s="83">
        <v>100</v>
      </c>
      <c r="G17" s="81" t="s">
        <v>43</v>
      </c>
      <c r="H17" s="84" t="s">
        <v>91</v>
      </c>
      <c r="I17" s="19"/>
    </row>
    <row r="18" spans="1:9" ht="14.25">
      <c r="A18" s="21">
        <v>16</v>
      </c>
      <c r="B18" s="81" t="s">
        <v>110</v>
      </c>
      <c r="C18" s="82">
        <v>233891.87</v>
      </c>
      <c r="D18" s="83">
        <v>22187</v>
      </c>
      <c r="E18" s="82">
        <v>10.54184</v>
      </c>
      <c r="F18" s="83">
        <v>100</v>
      </c>
      <c r="G18" s="81" t="s">
        <v>111</v>
      </c>
      <c r="H18" s="84" t="s">
        <v>112</v>
      </c>
      <c r="I18" s="19"/>
    </row>
    <row r="19" spans="1:8" ht="15" customHeight="1" thickBot="1">
      <c r="A19" s="190" t="s">
        <v>45</v>
      </c>
      <c r="B19" s="191"/>
      <c r="C19" s="96">
        <f>SUM(C3:C18)</f>
        <v>146778723.61210003</v>
      </c>
      <c r="D19" s="97">
        <f>SUM(D3:D18)</f>
        <v>7372721</v>
      </c>
      <c r="E19" s="56" t="s">
        <v>46</v>
      </c>
      <c r="F19" s="56" t="s">
        <v>46</v>
      </c>
      <c r="G19" s="56" t="s">
        <v>46</v>
      </c>
      <c r="H19" s="56" t="s">
        <v>46</v>
      </c>
    </row>
    <row r="20" spans="1:8" ht="15" customHeight="1">
      <c r="A20" s="193" t="s">
        <v>89</v>
      </c>
      <c r="B20" s="193"/>
      <c r="C20" s="193"/>
      <c r="D20" s="193"/>
      <c r="E20" s="193"/>
      <c r="F20" s="193"/>
      <c r="G20" s="193"/>
      <c r="H20" s="193"/>
    </row>
    <row r="21" spans="1:8" ht="15" customHeight="1" thickBot="1">
      <c r="A21" s="192"/>
      <c r="B21" s="192"/>
      <c r="C21" s="192"/>
      <c r="D21" s="192"/>
      <c r="E21" s="192"/>
      <c r="F21" s="192"/>
      <c r="G21" s="192"/>
      <c r="H21" s="192"/>
    </row>
    <row r="23" spans="2:4" ht="14.25">
      <c r="B23" s="20" t="s">
        <v>50</v>
      </c>
      <c r="C23" s="23">
        <f>C19-SUM(C3:C12)</f>
        <v>6939090.510100037</v>
      </c>
      <c r="D23" s="129">
        <f>C23/$C$19</f>
        <v>0.04727586082870118</v>
      </c>
    </row>
    <row r="24" spans="2:8" ht="14.25">
      <c r="B24" s="81" t="str">
        <f aca="true" t="shared" si="0" ref="B24:C30">B3</f>
        <v>ОТП Класичний</v>
      </c>
      <c r="C24" s="82">
        <f t="shared" si="0"/>
        <v>71614312.12</v>
      </c>
      <c r="D24" s="129">
        <f>C24/$C$19</f>
        <v>0.48790662813814195</v>
      </c>
      <c r="H24" s="19"/>
    </row>
    <row r="25" spans="2:8" ht="14.25">
      <c r="B25" s="81" t="str">
        <f t="shared" si="0"/>
        <v>КІНТО-Класичний</v>
      </c>
      <c r="C25" s="82">
        <f t="shared" si="0"/>
        <v>23230624.34</v>
      </c>
      <c r="D25" s="129">
        <f aca="true" t="shared" si="1" ref="D25:D33">C25/$C$19</f>
        <v>0.15826969855244696</v>
      </c>
      <c r="H25" s="19"/>
    </row>
    <row r="26" spans="2:8" ht="14.25">
      <c r="B26" s="81" t="str">
        <f t="shared" si="0"/>
        <v>ОТП Фонд Акцій</v>
      </c>
      <c r="C26" s="82">
        <f t="shared" si="0"/>
        <v>10547611.37</v>
      </c>
      <c r="D26" s="129">
        <f t="shared" si="1"/>
        <v>0.07186062877801509</v>
      </c>
      <c r="H26" s="19"/>
    </row>
    <row r="27" spans="2:8" ht="14.25">
      <c r="B27" s="81" t="str">
        <f t="shared" si="0"/>
        <v>УНІВЕР.УА/Ярослав Мудрий: Фонд Акцiй</v>
      </c>
      <c r="C27" s="82">
        <f t="shared" si="0"/>
        <v>9034862.1</v>
      </c>
      <c r="D27" s="129">
        <f t="shared" si="1"/>
        <v>0.061554303496172316</v>
      </c>
      <c r="H27" s="19"/>
    </row>
    <row r="28" spans="2:8" ht="14.25">
      <c r="B28" s="81" t="str">
        <f t="shared" si="0"/>
        <v>УНIВЕР.УА/Михайло Грушевський: Фонд Державних Паперiв</v>
      </c>
      <c r="C28" s="82">
        <f t="shared" si="0"/>
        <v>6287681.39</v>
      </c>
      <c r="D28" s="129">
        <f t="shared" si="1"/>
        <v>0.04283782577791582</v>
      </c>
      <c r="H28" s="19"/>
    </row>
    <row r="29" spans="2:8" ht="14.25">
      <c r="B29" s="81" t="str">
        <f t="shared" si="0"/>
        <v>Альтус-Депозит</v>
      </c>
      <c r="C29" s="82">
        <f t="shared" si="0"/>
        <v>5754733.16</v>
      </c>
      <c r="D29" s="129">
        <f t="shared" si="1"/>
        <v>0.0392068619918534</v>
      </c>
      <c r="H29" s="19"/>
    </row>
    <row r="30" spans="2:8" ht="14.25">
      <c r="B30" s="81" t="str">
        <f t="shared" si="0"/>
        <v>КІНТО-Казначейський</v>
      </c>
      <c r="C30" s="82">
        <f t="shared" si="0"/>
        <v>4528533.052</v>
      </c>
      <c r="D30" s="129">
        <f t="shared" si="1"/>
        <v>0.030852789427218322</v>
      </c>
      <c r="H30" s="19"/>
    </row>
    <row r="31" spans="2:8" ht="14.25">
      <c r="B31" s="81" t="str">
        <f aca="true" t="shared" si="2" ref="B31:C33">B10</f>
        <v>Альтус-Збалансований</v>
      </c>
      <c r="C31" s="82">
        <f t="shared" si="2"/>
        <v>4435474.12</v>
      </c>
      <c r="D31" s="129">
        <f t="shared" si="1"/>
        <v>0.030218781107007472</v>
      </c>
      <c r="H31" s="19"/>
    </row>
    <row r="32" spans="2:4" ht="14.25">
      <c r="B32" s="81" t="str">
        <f t="shared" si="2"/>
        <v>Софіївський</v>
      </c>
      <c r="C32" s="82">
        <f t="shared" si="2"/>
        <v>2740600.41</v>
      </c>
      <c r="D32" s="129">
        <f t="shared" si="1"/>
        <v>0.01867164628875457</v>
      </c>
    </row>
    <row r="33" spans="2:4" ht="14.25">
      <c r="B33" s="81" t="str">
        <f t="shared" si="2"/>
        <v>УНІВЕР.УА/Володимир Великий: Фонд Збалансований</v>
      </c>
      <c r="C33" s="82">
        <f t="shared" si="2"/>
        <v>1665201.04</v>
      </c>
      <c r="D33" s="129">
        <f t="shared" si="1"/>
        <v>0.011344975613772986</v>
      </c>
    </row>
  </sheetData>
  <mergeCells count="4">
    <mergeCell ref="A1:H1"/>
    <mergeCell ref="A19:B19"/>
    <mergeCell ref="A21:H21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95" t="s">
        <v>100</v>
      </c>
      <c r="B1" s="195"/>
      <c r="C1" s="195"/>
      <c r="D1" s="195"/>
      <c r="E1" s="195"/>
      <c r="F1" s="195"/>
      <c r="G1" s="195"/>
      <c r="H1" s="195"/>
      <c r="I1" s="195"/>
      <c r="J1" s="99"/>
    </row>
    <row r="2" spans="1:11" s="20" customFormat="1" ht="15.75" customHeight="1" thickBot="1">
      <c r="A2" s="196" t="s">
        <v>37</v>
      </c>
      <c r="B2" s="100"/>
      <c r="C2" s="101"/>
      <c r="D2" s="102"/>
      <c r="E2" s="198" t="s">
        <v>63</v>
      </c>
      <c r="F2" s="198"/>
      <c r="G2" s="198"/>
      <c r="H2" s="198"/>
      <c r="I2" s="198"/>
      <c r="J2" s="198"/>
      <c r="K2" s="198"/>
    </row>
    <row r="3" spans="1:11" s="22" customFormat="1" ht="60.75" thickBot="1">
      <c r="A3" s="197"/>
      <c r="B3" s="103" t="s">
        <v>22</v>
      </c>
      <c r="C3" s="26" t="s">
        <v>10</v>
      </c>
      <c r="D3" s="26" t="s">
        <v>11</v>
      </c>
      <c r="E3" s="17" t="s">
        <v>83</v>
      </c>
      <c r="F3" s="17" t="s">
        <v>92</v>
      </c>
      <c r="G3" s="17" t="s">
        <v>93</v>
      </c>
      <c r="H3" s="17" t="s">
        <v>81</v>
      </c>
      <c r="I3" s="17" t="s">
        <v>94</v>
      </c>
      <c r="J3" s="17" t="s">
        <v>47</v>
      </c>
      <c r="K3" s="18" t="s">
        <v>84</v>
      </c>
    </row>
    <row r="4" spans="1:11" s="20" customFormat="1" ht="14.25" collapsed="1">
      <c r="A4" s="21">
        <v>1</v>
      </c>
      <c r="B4" s="147" t="s">
        <v>68</v>
      </c>
      <c r="C4" s="148">
        <v>38118</v>
      </c>
      <c r="D4" s="148">
        <v>38182</v>
      </c>
      <c r="E4" s="149">
        <v>0.015082494293804816</v>
      </c>
      <c r="F4" s="149">
        <v>0.058378592832420084</v>
      </c>
      <c r="G4" s="149">
        <v>0.046653349510993314</v>
      </c>
      <c r="H4" s="149" t="s">
        <v>20</v>
      </c>
      <c r="I4" s="149">
        <v>0.06903537552318295</v>
      </c>
      <c r="J4" s="150">
        <v>4.196659000000102</v>
      </c>
      <c r="K4" s="122">
        <v>0.09032500436713686</v>
      </c>
    </row>
    <row r="5" spans="1:11" s="20" customFormat="1" ht="14.25" collapsed="1">
      <c r="A5" s="21">
        <v>2</v>
      </c>
      <c r="B5" s="147" t="s">
        <v>56</v>
      </c>
      <c r="C5" s="148">
        <v>38828</v>
      </c>
      <c r="D5" s="148">
        <v>39028</v>
      </c>
      <c r="E5" s="149">
        <v>0.010010851621800265</v>
      </c>
      <c r="F5" s="149">
        <v>0.027956810943148058</v>
      </c>
      <c r="G5" s="149">
        <v>0.04743118286255599</v>
      </c>
      <c r="H5" s="149">
        <v>0.09059420236951632</v>
      </c>
      <c r="I5" s="149" t="s">
        <v>20</v>
      </c>
      <c r="J5" s="150">
        <v>5.571070000000227</v>
      </c>
      <c r="K5" s="123">
        <v>0.11903599085318639</v>
      </c>
    </row>
    <row r="6" spans="1:11" s="20" customFormat="1" ht="14.25" collapsed="1">
      <c r="A6" s="21">
        <v>3</v>
      </c>
      <c r="B6" s="147" t="s">
        <v>75</v>
      </c>
      <c r="C6" s="148">
        <v>38919</v>
      </c>
      <c r="D6" s="148">
        <v>39092</v>
      </c>
      <c r="E6" s="149">
        <v>0.00979626440398329</v>
      </c>
      <c r="F6" s="149">
        <v>0.021183148753678438</v>
      </c>
      <c r="G6" s="149">
        <v>0.17298982331122703</v>
      </c>
      <c r="H6" s="149">
        <v>0.01950291207413568</v>
      </c>
      <c r="I6" s="149">
        <v>0.15651623737555798</v>
      </c>
      <c r="J6" s="150">
        <v>2.147828100001282</v>
      </c>
      <c r="K6" s="123">
        <v>0.07168010894967725</v>
      </c>
    </row>
    <row r="7" spans="1:11" s="20" customFormat="1" ht="14.25" collapsed="1">
      <c r="A7" s="21">
        <v>4</v>
      </c>
      <c r="B7" s="147" t="s">
        <v>72</v>
      </c>
      <c r="C7" s="148">
        <v>38919</v>
      </c>
      <c r="D7" s="148">
        <v>39092</v>
      </c>
      <c r="E7" s="149">
        <v>0.0016073877106188572</v>
      </c>
      <c r="F7" s="149">
        <v>0.007096429296707285</v>
      </c>
      <c r="G7" s="149">
        <v>0.004240658620769944</v>
      </c>
      <c r="H7" s="149">
        <v>-0.017529406460083052</v>
      </c>
      <c r="I7" s="149">
        <v>0.010122206330729355</v>
      </c>
      <c r="J7" s="150">
        <v>0.0698475000001324</v>
      </c>
      <c r="K7" s="123">
        <v>0.004084299246289502</v>
      </c>
    </row>
    <row r="8" spans="1:11" s="20" customFormat="1" ht="14.25" collapsed="1">
      <c r="A8" s="21">
        <v>5</v>
      </c>
      <c r="B8" s="147" t="s">
        <v>17</v>
      </c>
      <c r="C8" s="148">
        <v>39413</v>
      </c>
      <c r="D8" s="148">
        <v>39589</v>
      </c>
      <c r="E8" s="149">
        <v>0.019312324546599813</v>
      </c>
      <c r="F8" s="149" t="s">
        <v>20</v>
      </c>
      <c r="G8" s="149">
        <v>0.09460182773414161</v>
      </c>
      <c r="H8" s="149">
        <v>0.16196530034407886</v>
      </c>
      <c r="I8" s="149">
        <v>0.11146031388224653</v>
      </c>
      <c r="J8" s="150">
        <v>5.114609999999495</v>
      </c>
      <c r="K8" s="123">
        <v>0.12648513121396765</v>
      </c>
    </row>
    <row r="9" spans="1:11" s="20" customFormat="1" ht="14.25" collapsed="1">
      <c r="A9" s="21">
        <v>6</v>
      </c>
      <c r="B9" s="147" t="s">
        <v>108</v>
      </c>
      <c r="C9" s="148">
        <v>39429</v>
      </c>
      <c r="D9" s="148">
        <v>39618</v>
      </c>
      <c r="E9" s="149">
        <v>0.002956998517894327</v>
      </c>
      <c r="F9" s="149">
        <v>0.008337808237623312</v>
      </c>
      <c r="G9" s="149">
        <v>-0.02614365953078357</v>
      </c>
      <c r="H9" s="149">
        <v>-0.019827371440419017</v>
      </c>
      <c r="I9" s="149">
        <v>-0.02326712744405668</v>
      </c>
      <c r="J9" s="150">
        <v>0.061500099999985736</v>
      </c>
      <c r="K9" s="123">
        <v>0.003954234060754791</v>
      </c>
    </row>
    <row r="10" spans="1:11" s="20" customFormat="1" ht="14.25" collapsed="1">
      <c r="A10" s="21">
        <v>7</v>
      </c>
      <c r="B10" s="147" t="s">
        <v>21</v>
      </c>
      <c r="C10" s="148">
        <v>39560</v>
      </c>
      <c r="D10" s="148">
        <v>39770</v>
      </c>
      <c r="E10" s="149">
        <v>-0.018151384418955807</v>
      </c>
      <c r="F10" s="149">
        <v>-0.03856653092417428</v>
      </c>
      <c r="G10" s="149">
        <v>-0.03586408103209471</v>
      </c>
      <c r="H10" s="149">
        <v>-0.1934424619412317</v>
      </c>
      <c r="I10" s="149">
        <v>0.08428214934890543</v>
      </c>
      <c r="J10" s="150">
        <v>-0.01454799999982559</v>
      </c>
      <c r="K10" s="123">
        <v>-0.0009959686401651568</v>
      </c>
    </row>
    <row r="11" spans="1:11" s="20" customFormat="1" ht="14.25" collapsed="1">
      <c r="A11" s="21">
        <v>8</v>
      </c>
      <c r="B11" s="147" t="s">
        <v>70</v>
      </c>
      <c r="C11" s="148">
        <v>39884</v>
      </c>
      <c r="D11" s="148">
        <v>40001</v>
      </c>
      <c r="E11" s="149">
        <v>0.018152980399717578</v>
      </c>
      <c r="F11" s="149">
        <v>0.019594973214459355</v>
      </c>
      <c r="G11" s="149">
        <v>-0.029480393941146432</v>
      </c>
      <c r="H11" s="149" t="s">
        <v>20</v>
      </c>
      <c r="I11" s="149">
        <v>0.004921211395225278</v>
      </c>
      <c r="J11" s="150">
        <v>-0.4998072000000474</v>
      </c>
      <c r="K11" s="123">
        <v>-0.04803108165785064</v>
      </c>
    </row>
    <row r="12" spans="1:11" s="20" customFormat="1" ht="14.25" collapsed="1">
      <c r="A12" s="21">
        <v>9</v>
      </c>
      <c r="B12" s="147" t="s">
        <v>110</v>
      </c>
      <c r="C12" s="148">
        <v>40031</v>
      </c>
      <c r="D12" s="148">
        <v>40129</v>
      </c>
      <c r="E12" s="149">
        <v>-0.15053084569880193</v>
      </c>
      <c r="F12" s="149">
        <v>-0.274023959914398</v>
      </c>
      <c r="G12" s="149">
        <v>-0.3356373994806997</v>
      </c>
      <c r="H12" s="149" t="s">
        <v>20</v>
      </c>
      <c r="I12" s="149">
        <v>-0.8169091531181675</v>
      </c>
      <c r="J12" s="150">
        <v>-0.8945816000000011</v>
      </c>
      <c r="K12" s="123">
        <v>-0.15120843159882968</v>
      </c>
    </row>
    <row r="13" spans="1:11" s="20" customFormat="1" ht="14.25">
      <c r="A13" s="21">
        <v>10</v>
      </c>
      <c r="B13" s="147" t="s">
        <v>54</v>
      </c>
      <c r="C13" s="148">
        <v>40253</v>
      </c>
      <c r="D13" s="148">
        <v>40366</v>
      </c>
      <c r="E13" s="149">
        <v>0.043165467625829734</v>
      </c>
      <c r="F13" s="149" t="s">
        <v>20</v>
      </c>
      <c r="G13" s="149">
        <v>0.15079365079350748</v>
      </c>
      <c r="H13" s="149">
        <v>-0.2857142857143321</v>
      </c>
      <c r="I13" s="149">
        <v>0.09022556390978087</v>
      </c>
      <c r="J13" s="150">
        <v>0.44999999999996665</v>
      </c>
      <c r="K13" s="123">
        <v>0.028827800090494238</v>
      </c>
    </row>
    <row r="14" spans="1:11" s="20" customFormat="1" ht="14.25">
      <c r="A14" s="21">
        <v>11</v>
      </c>
      <c r="B14" s="147" t="s">
        <v>55</v>
      </c>
      <c r="C14" s="148">
        <v>40114</v>
      </c>
      <c r="D14" s="148">
        <v>40401</v>
      </c>
      <c r="E14" s="149">
        <v>-0.019167959772077303</v>
      </c>
      <c r="F14" s="149">
        <v>-0.04485005252657448</v>
      </c>
      <c r="G14" s="149">
        <v>-0.04219410342189822</v>
      </c>
      <c r="H14" s="149">
        <v>-0.3393628230169522</v>
      </c>
      <c r="I14" s="149">
        <v>0.11432843441926255</v>
      </c>
      <c r="J14" s="150">
        <v>0.06804380000005428</v>
      </c>
      <c r="K14" s="123">
        <v>0.005085187799066082</v>
      </c>
    </row>
    <row r="15" spans="1:11" s="20" customFormat="1" ht="14.25">
      <c r="A15" s="21">
        <v>12</v>
      </c>
      <c r="B15" s="147" t="s">
        <v>58</v>
      </c>
      <c r="C15" s="148">
        <v>40226</v>
      </c>
      <c r="D15" s="148">
        <v>40430</v>
      </c>
      <c r="E15" s="149">
        <v>0.007511604945820594</v>
      </c>
      <c r="F15" s="149">
        <v>0.022244087021893177</v>
      </c>
      <c r="G15" s="149">
        <v>0.03845779003699912</v>
      </c>
      <c r="H15" s="149">
        <v>0.07129011968966803</v>
      </c>
      <c r="I15" s="149" t="s">
        <v>20</v>
      </c>
      <c r="J15" s="150">
        <v>3.5817899999998435</v>
      </c>
      <c r="K15" s="123">
        <v>0.12524859497339147</v>
      </c>
    </row>
    <row r="16" spans="1:11" s="20" customFormat="1" ht="14.25">
      <c r="A16" s="21">
        <v>13</v>
      </c>
      <c r="B16" s="147" t="s">
        <v>74</v>
      </c>
      <c r="C16" s="148">
        <v>40427</v>
      </c>
      <c r="D16" s="148">
        <v>40543</v>
      </c>
      <c r="E16" s="149">
        <v>0.017577058018791947</v>
      </c>
      <c r="F16" s="149">
        <v>0.039527833213718555</v>
      </c>
      <c r="G16" s="149">
        <v>0.22968466326302273</v>
      </c>
      <c r="H16" s="149">
        <v>0.0959526892185838</v>
      </c>
      <c r="I16" s="149">
        <v>0.23248391739863972</v>
      </c>
      <c r="J16" s="150">
        <v>3.5091997999996156</v>
      </c>
      <c r="K16" s="123">
        <v>0.12708805635450848</v>
      </c>
    </row>
    <row r="17" spans="1:11" s="20" customFormat="1" ht="14.25" collapsed="1">
      <c r="A17" s="21">
        <v>14</v>
      </c>
      <c r="B17" s="147" t="s">
        <v>65</v>
      </c>
      <c r="C17" s="148">
        <v>40444</v>
      </c>
      <c r="D17" s="148">
        <v>40638</v>
      </c>
      <c r="E17" s="149">
        <v>0.01086923496272929</v>
      </c>
      <c r="F17" s="149">
        <v>0.027174850358056002</v>
      </c>
      <c r="G17" s="149">
        <v>0.0535490763101929</v>
      </c>
      <c r="H17" s="149">
        <v>0.041743755531968185</v>
      </c>
      <c r="I17" s="149">
        <v>0.05498956926170351</v>
      </c>
      <c r="J17" s="150">
        <v>0.7367155999999964</v>
      </c>
      <c r="K17" s="123">
        <v>0.04579042605276107</v>
      </c>
    </row>
    <row r="18" spans="1:11" s="20" customFormat="1" ht="14.25" collapsed="1">
      <c r="A18" s="21">
        <v>15</v>
      </c>
      <c r="B18" s="147" t="s">
        <v>73</v>
      </c>
      <c r="C18" s="148">
        <v>40427</v>
      </c>
      <c r="D18" s="148">
        <v>40708</v>
      </c>
      <c r="E18" s="149">
        <v>0.021638447269742178</v>
      </c>
      <c r="F18" s="149">
        <v>0.04295826477467779</v>
      </c>
      <c r="G18" s="149">
        <v>0.4170852743955742</v>
      </c>
      <c r="H18" s="149">
        <v>0.18392074080086873</v>
      </c>
      <c r="I18" s="149">
        <v>0.43464509993835554</v>
      </c>
      <c r="J18" s="150">
        <v>4.795098100002157</v>
      </c>
      <c r="K18" s="123">
        <v>0.15576808364308192</v>
      </c>
    </row>
    <row r="19" spans="1:11" s="20" customFormat="1" ht="14.25" collapsed="1">
      <c r="A19" s="21">
        <v>16</v>
      </c>
      <c r="B19" s="147" t="s">
        <v>95</v>
      </c>
      <c r="C19" s="148">
        <v>41026</v>
      </c>
      <c r="D19" s="148">
        <v>41242</v>
      </c>
      <c r="E19" s="149">
        <v>0.019092407576098758</v>
      </c>
      <c r="F19" s="149">
        <v>0.03198068891671557</v>
      </c>
      <c r="G19" s="149">
        <v>0.03639905505098695</v>
      </c>
      <c r="H19" s="149" t="s">
        <v>20</v>
      </c>
      <c r="I19" s="149">
        <v>0.06030259007625438</v>
      </c>
      <c r="J19" s="150">
        <v>1.8990029999999574</v>
      </c>
      <c r="K19" s="123">
        <v>0.10485720099670881</v>
      </c>
    </row>
    <row r="20" spans="1:12" s="20" customFormat="1" ht="15.75" thickBot="1">
      <c r="A20" s="146"/>
      <c r="B20" s="151" t="s">
        <v>96</v>
      </c>
      <c r="C20" s="152" t="s">
        <v>46</v>
      </c>
      <c r="D20" s="152" t="s">
        <v>46</v>
      </c>
      <c r="E20" s="153">
        <f>AVERAGE(E4:E19)</f>
        <v>0.0005577082502247754</v>
      </c>
      <c r="F20" s="153">
        <f>AVERAGE(F4:F19)</f>
        <v>-0.003643361128717794</v>
      </c>
      <c r="G20" s="153">
        <f>AVERAGE(G4:G19)</f>
        <v>0.05141041965520929</v>
      </c>
      <c r="H20" s="153">
        <f>AVERAGE(H4:H19)</f>
        <v>-0.01590888571201654</v>
      </c>
      <c r="I20" s="153">
        <f>AVERAGE(I4:I19)</f>
        <v>0.04165259916411571</v>
      </c>
      <c r="J20" s="152" t="s">
        <v>46</v>
      </c>
      <c r="K20" s="153">
        <f>AVERAGE(K4:K19)</f>
        <v>0.05049966479401119</v>
      </c>
      <c r="L20" s="154"/>
    </row>
    <row r="21" spans="1:11" s="20" customFormat="1" ht="14.25">
      <c r="A21" s="199" t="s">
        <v>85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1:11" s="20" customFormat="1" ht="15" collapsed="1" thickBot="1">
      <c r="A22" s="194"/>
      <c r="B22" s="194"/>
      <c r="C22" s="194"/>
      <c r="D22" s="194"/>
      <c r="E22" s="194"/>
      <c r="F22" s="194"/>
      <c r="G22" s="194"/>
      <c r="H22" s="194"/>
      <c r="I22" s="163"/>
      <c r="J22" s="163"/>
      <c r="K22" s="163"/>
    </row>
    <row r="23" spans="5:10" s="20" customFormat="1" ht="14.25" collapsed="1">
      <c r="E23" s="106"/>
      <c r="J23" s="19"/>
    </row>
    <row r="24" spans="5:10" s="20" customFormat="1" ht="14.25" collapsed="1">
      <c r="E24" s="107"/>
      <c r="J24" s="19"/>
    </row>
    <row r="25" spans="5:10" s="20" customFormat="1" ht="14.25">
      <c r="E25" s="106"/>
      <c r="F25" s="106"/>
      <c r="J25" s="19"/>
    </row>
    <row r="26" spans="5:10" s="20" customFormat="1" ht="14.25" collapsed="1">
      <c r="E26" s="107"/>
      <c r="I26" s="107"/>
      <c r="J26" s="19"/>
    </row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/>
    <row r="41" s="20" customFormat="1" ht="14.25"/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201" t="s">
        <v>101</v>
      </c>
      <c r="B1" s="201"/>
      <c r="C1" s="201"/>
      <c r="D1" s="201"/>
      <c r="E1" s="201"/>
      <c r="F1" s="201"/>
      <c r="G1" s="201"/>
    </row>
    <row r="2" spans="1:7" ht="15.75" thickBot="1">
      <c r="A2" s="196" t="s">
        <v>37</v>
      </c>
      <c r="B2" s="88"/>
      <c r="C2" s="202" t="s">
        <v>23</v>
      </c>
      <c r="D2" s="203"/>
      <c r="E2" s="202" t="s">
        <v>24</v>
      </c>
      <c r="F2" s="203"/>
      <c r="G2" s="89"/>
    </row>
    <row r="3" spans="1:7" ht="45.75" thickBot="1">
      <c r="A3" s="197"/>
      <c r="B3" s="42" t="s">
        <v>22</v>
      </c>
      <c r="C3" s="35" t="s">
        <v>48</v>
      </c>
      <c r="D3" s="35" t="s">
        <v>25</v>
      </c>
      <c r="E3" s="35" t="s">
        <v>26</v>
      </c>
      <c r="F3" s="35" t="s">
        <v>25</v>
      </c>
      <c r="G3" s="36" t="s">
        <v>90</v>
      </c>
    </row>
    <row r="4" spans="1:8" ht="15" customHeight="1">
      <c r="A4" s="21">
        <v>1</v>
      </c>
      <c r="B4" s="37" t="s">
        <v>54</v>
      </c>
      <c r="C4" s="38">
        <v>488.10809999999964</v>
      </c>
      <c r="D4" s="94">
        <v>0.04852208771139448</v>
      </c>
      <c r="E4" s="39">
        <v>0</v>
      </c>
      <c r="F4" s="94">
        <v>0</v>
      </c>
      <c r="G4" s="40">
        <v>0</v>
      </c>
      <c r="H4" s="53"/>
    </row>
    <row r="5" spans="1:8" ht="14.25" customHeight="1">
      <c r="A5" s="21">
        <v>2</v>
      </c>
      <c r="B5" s="37" t="s">
        <v>68</v>
      </c>
      <c r="C5" s="38">
        <v>345.1715199999996</v>
      </c>
      <c r="D5" s="94">
        <v>0.015082573314797955</v>
      </c>
      <c r="E5" s="39">
        <v>0</v>
      </c>
      <c r="F5" s="94">
        <v>0</v>
      </c>
      <c r="G5" s="40">
        <v>0</v>
      </c>
      <c r="H5" s="53"/>
    </row>
    <row r="6" spans="1:7" ht="14.25">
      <c r="A6" s="21">
        <v>3</v>
      </c>
      <c r="B6" s="37" t="s">
        <v>73</v>
      </c>
      <c r="C6" s="38">
        <v>133.1739299999997</v>
      </c>
      <c r="D6" s="94">
        <v>0.0216384383097327</v>
      </c>
      <c r="E6" s="39">
        <v>0</v>
      </c>
      <c r="F6" s="94">
        <v>0</v>
      </c>
      <c r="G6" s="40">
        <v>0</v>
      </c>
    </row>
    <row r="7" spans="1:7" ht="14.25">
      <c r="A7" s="21">
        <v>4</v>
      </c>
      <c r="B7" s="37" t="s">
        <v>95</v>
      </c>
      <c r="C7" s="38">
        <v>84.84115629999992</v>
      </c>
      <c r="D7" s="94">
        <v>0.019092492974613663</v>
      </c>
      <c r="E7" s="39">
        <v>0</v>
      </c>
      <c r="F7" s="94">
        <v>0</v>
      </c>
      <c r="G7" s="40">
        <v>0</v>
      </c>
    </row>
    <row r="8" spans="1:7" ht="14.25">
      <c r="A8" s="21">
        <v>5</v>
      </c>
      <c r="B8" s="37" t="s">
        <v>56</v>
      </c>
      <c r="C8" s="38">
        <v>43.96352000000048</v>
      </c>
      <c r="D8" s="94">
        <v>0.010011024452497162</v>
      </c>
      <c r="E8" s="39">
        <v>0</v>
      </c>
      <c r="F8" s="94">
        <v>0</v>
      </c>
      <c r="G8" s="40">
        <v>0</v>
      </c>
    </row>
    <row r="9" spans="1:7" ht="14.25">
      <c r="A9" s="21">
        <v>6</v>
      </c>
      <c r="B9" s="37" t="s">
        <v>58</v>
      </c>
      <c r="C9" s="38">
        <v>42.9148200000003</v>
      </c>
      <c r="D9" s="94">
        <v>0.0075133376878369525</v>
      </c>
      <c r="E9" s="39">
        <v>0</v>
      </c>
      <c r="F9" s="94">
        <v>0</v>
      </c>
      <c r="G9" s="40">
        <v>0</v>
      </c>
    </row>
    <row r="10" spans="1:7" ht="14.25">
      <c r="A10" s="21">
        <v>7</v>
      </c>
      <c r="B10" s="37" t="s">
        <v>70</v>
      </c>
      <c r="C10" s="38">
        <v>29.01077000000002</v>
      </c>
      <c r="D10" s="94">
        <v>0.0181531005126391</v>
      </c>
      <c r="E10" s="39">
        <v>0</v>
      </c>
      <c r="F10" s="94">
        <v>0</v>
      </c>
      <c r="G10" s="40">
        <v>0</v>
      </c>
    </row>
    <row r="11" spans="1:8" ht="14.25">
      <c r="A11" s="21">
        <v>8</v>
      </c>
      <c r="B11" s="37" t="s">
        <v>74</v>
      </c>
      <c r="C11" s="38">
        <v>28.507516999999993</v>
      </c>
      <c r="D11" s="94">
        <v>0.017577056067639506</v>
      </c>
      <c r="E11" s="39">
        <v>0</v>
      </c>
      <c r="F11" s="94">
        <v>0</v>
      </c>
      <c r="G11" s="40">
        <v>0</v>
      </c>
      <c r="H11" s="53"/>
    </row>
    <row r="12" spans="1:7" ht="14.25">
      <c r="A12" s="21">
        <v>9</v>
      </c>
      <c r="B12" s="37" t="s">
        <v>65</v>
      </c>
      <c r="C12" s="38">
        <v>17.628050000000044</v>
      </c>
      <c r="D12" s="94">
        <v>0.010869224419097339</v>
      </c>
      <c r="E12" s="39">
        <v>0</v>
      </c>
      <c r="F12" s="94">
        <v>0</v>
      </c>
      <c r="G12" s="40">
        <v>0</v>
      </c>
    </row>
    <row r="13" spans="1:7" ht="14.25">
      <c r="A13" s="21">
        <v>10</v>
      </c>
      <c r="B13" s="37" t="s">
        <v>75</v>
      </c>
      <c r="C13" s="38">
        <v>16.15446999999997</v>
      </c>
      <c r="D13" s="94">
        <v>0.009796248507402657</v>
      </c>
      <c r="E13" s="39">
        <v>0</v>
      </c>
      <c r="F13" s="94">
        <v>0</v>
      </c>
      <c r="G13" s="40">
        <v>0</v>
      </c>
    </row>
    <row r="14" spans="1:7" ht="14.25">
      <c r="A14" s="21">
        <v>11</v>
      </c>
      <c r="B14" s="37" t="s">
        <v>72</v>
      </c>
      <c r="C14" s="38">
        <v>14.498919999999925</v>
      </c>
      <c r="D14" s="94">
        <v>0.001607354350448662</v>
      </c>
      <c r="E14" s="39">
        <v>0</v>
      </c>
      <c r="F14" s="94">
        <v>0</v>
      </c>
      <c r="G14" s="40">
        <v>0</v>
      </c>
    </row>
    <row r="15" spans="1:7" ht="14.25">
      <c r="A15" s="21">
        <v>12</v>
      </c>
      <c r="B15" s="37" t="s">
        <v>108</v>
      </c>
      <c r="C15" s="38">
        <v>2.9825399999999207</v>
      </c>
      <c r="D15" s="94">
        <v>0.00295702946990499</v>
      </c>
      <c r="E15" s="39">
        <v>0</v>
      </c>
      <c r="F15" s="94">
        <v>0</v>
      </c>
      <c r="G15" s="40">
        <v>0</v>
      </c>
    </row>
    <row r="16" spans="1:7" ht="14.25">
      <c r="A16" s="21">
        <v>13</v>
      </c>
      <c r="B16" s="37" t="s">
        <v>21</v>
      </c>
      <c r="C16" s="38">
        <v>-14.35748999999999</v>
      </c>
      <c r="D16" s="94">
        <v>-0.018151231756150424</v>
      </c>
      <c r="E16" s="39">
        <v>0</v>
      </c>
      <c r="F16" s="94">
        <v>0</v>
      </c>
      <c r="G16" s="40">
        <v>0</v>
      </c>
    </row>
    <row r="17" spans="1:7" ht="14.25">
      <c r="A17" s="21">
        <v>14</v>
      </c>
      <c r="B17" s="37" t="s">
        <v>55</v>
      </c>
      <c r="C17" s="38">
        <v>-53.55825</v>
      </c>
      <c r="D17" s="94">
        <v>-0.019167934436478993</v>
      </c>
      <c r="E17" s="39">
        <v>0</v>
      </c>
      <c r="F17" s="94">
        <v>0</v>
      </c>
      <c r="G17" s="40">
        <v>0</v>
      </c>
    </row>
    <row r="18" spans="1:7" ht="14.25">
      <c r="A18" s="21">
        <v>15</v>
      </c>
      <c r="B18" s="37" t="s">
        <v>110</v>
      </c>
      <c r="C18" s="38">
        <v>-79.18287</v>
      </c>
      <c r="D18" s="94">
        <v>-0.25292002158973287</v>
      </c>
      <c r="E18" s="39">
        <v>0</v>
      </c>
      <c r="F18" s="94">
        <v>0</v>
      </c>
      <c r="G18" s="40">
        <v>0</v>
      </c>
    </row>
    <row r="19" spans="1:7" ht="13.5" customHeight="1">
      <c r="A19" s="21">
        <v>16</v>
      </c>
      <c r="B19" s="37" t="s">
        <v>17</v>
      </c>
      <c r="C19" s="38">
        <v>1032.9243599999995</v>
      </c>
      <c r="D19" s="94">
        <v>0.014634514746469466</v>
      </c>
      <c r="E19" s="39">
        <v>-54</v>
      </c>
      <c r="F19" s="94">
        <v>-0.004589495155532891</v>
      </c>
      <c r="G19" s="40">
        <v>-327.7233095694911</v>
      </c>
    </row>
    <row r="20" spans="1:8" ht="15.75" thickBot="1">
      <c r="A20" s="87"/>
      <c r="B20" s="90" t="s">
        <v>45</v>
      </c>
      <c r="C20" s="91">
        <v>2132.781063299999</v>
      </c>
      <c r="D20" s="95">
        <v>0.014744838505099797</v>
      </c>
      <c r="E20" s="92">
        <v>-54</v>
      </c>
      <c r="F20" s="95">
        <v>-7.324243585352869E-06</v>
      </c>
      <c r="G20" s="93">
        <v>-327.7233095694911</v>
      </c>
      <c r="H20" s="53"/>
    </row>
    <row r="21" spans="1:8" ht="15" customHeight="1" thickBot="1">
      <c r="A21" s="200"/>
      <c r="B21" s="200"/>
      <c r="C21" s="200"/>
      <c r="D21" s="200"/>
      <c r="E21" s="200"/>
      <c r="F21" s="200"/>
      <c r="G21" s="200"/>
      <c r="H21" s="162"/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">
      <c r="B45" s="60"/>
      <c r="C45" s="61"/>
      <c r="D45" s="62"/>
      <c r="E45" s="63"/>
    </row>
    <row r="46" spans="2:5" ht="15">
      <c r="B46" s="60"/>
      <c r="C46" s="61"/>
      <c r="D46" s="62"/>
      <c r="E46" s="63"/>
    </row>
    <row r="47" spans="2:5" ht="15">
      <c r="B47" s="60"/>
      <c r="C47" s="61"/>
      <c r="D47" s="62"/>
      <c r="E47" s="63"/>
    </row>
    <row r="48" spans="2:5" ht="15">
      <c r="B48" s="60"/>
      <c r="C48" s="61"/>
      <c r="D48" s="62"/>
      <c r="E48" s="63"/>
    </row>
    <row r="49" spans="2:5" ht="15.75" thickBot="1">
      <c r="B49" s="78"/>
      <c r="C49" s="78"/>
      <c r="D49" s="78"/>
      <c r="E49" s="78"/>
    </row>
    <row r="52" ht="14.25" customHeight="1"/>
    <row r="53" ht="14.25">
      <c r="F53" s="53"/>
    </row>
    <row r="55" ht="14.25">
      <c r="F55"/>
    </row>
    <row r="56" ht="14.25">
      <c r="F56"/>
    </row>
    <row r="57" spans="2:6" ht="30.75" thickBot="1">
      <c r="B57" s="42" t="s">
        <v>22</v>
      </c>
      <c r="C57" s="35" t="s">
        <v>51</v>
      </c>
      <c r="D57" s="35" t="s">
        <v>52</v>
      </c>
      <c r="E57" s="59" t="s">
        <v>49</v>
      </c>
      <c r="F57"/>
    </row>
    <row r="58" spans="2:5" ht="14.25">
      <c r="B58" s="37" t="str">
        <f aca="true" t="shared" si="0" ref="B58:D61">B4</f>
        <v>ОТП Фонд Акцій</v>
      </c>
      <c r="C58" s="38">
        <f t="shared" si="0"/>
        <v>488.10809999999964</v>
      </c>
      <c r="D58" s="94">
        <f t="shared" si="0"/>
        <v>0.04852208771139448</v>
      </c>
      <c r="E58" s="40">
        <f>G4</f>
        <v>0</v>
      </c>
    </row>
    <row r="59" spans="2:5" ht="14.25">
      <c r="B59" s="37" t="str">
        <f t="shared" si="0"/>
        <v>КІНТО-Класичний</v>
      </c>
      <c r="C59" s="38">
        <f t="shared" si="0"/>
        <v>345.1715199999996</v>
      </c>
      <c r="D59" s="94">
        <f t="shared" si="0"/>
        <v>0.015082573314797955</v>
      </c>
      <c r="E59" s="40">
        <f>G5</f>
        <v>0</v>
      </c>
    </row>
    <row r="60" spans="2:5" ht="14.25">
      <c r="B60" s="37" t="str">
        <f t="shared" si="0"/>
        <v>УНIВЕР.УА/Михайло Грушевський: Фонд Державних Паперiв</v>
      </c>
      <c r="C60" s="38">
        <f t="shared" si="0"/>
        <v>133.1739299999997</v>
      </c>
      <c r="D60" s="94">
        <f t="shared" si="0"/>
        <v>0.0216384383097327</v>
      </c>
      <c r="E60" s="40">
        <f>G6</f>
        <v>0</v>
      </c>
    </row>
    <row r="61" spans="2:5" ht="14.25">
      <c r="B61" s="37" t="str">
        <f t="shared" si="0"/>
        <v>КІНТО-Казначейський</v>
      </c>
      <c r="C61" s="38">
        <f t="shared" si="0"/>
        <v>84.84115629999992</v>
      </c>
      <c r="D61" s="94">
        <f t="shared" si="0"/>
        <v>0.019092492974613663</v>
      </c>
      <c r="E61" s="40">
        <f>G7</f>
        <v>0</v>
      </c>
    </row>
    <row r="62" spans="2:5" ht="14.25">
      <c r="B62" s="125" t="str">
        <f>B9</f>
        <v>Альтус-Депозит</v>
      </c>
      <c r="C62" s="126">
        <f>C9</f>
        <v>42.9148200000003</v>
      </c>
      <c r="D62" s="127">
        <f>D9</f>
        <v>0.0075133376878369525</v>
      </c>
      <c r="E62" s="128">
        <f>G9</f>
        <v>0</v>
      </c>
    </row>
    <row r="63" spans="2:5" ht="14.25">
      <c r="B63" s="124" t="str">
        <f>B16</f>
        <v>Надбання</v>
      </c>
      <c r="C63" s="38">
        <f aca="true" t="shared" si="1" ref="C63:D67">C13</f>
        <v>16.15446999999997</v>
      </c>
      <c r="D63" s="94">
        <f t="shared" si="1"/>
        <v>0.009796248507402657</v>
      </c>
      <c r="E63" s="40">
        <f>G13</f>
        <v>0</v>
      </c>
    </row>
    <row r="64" spans="2:5" ht="14.25">
      <c r="B64" s="124" t="str">
        <f>B17</f>
        <v>Софіївський</v>
      </c>
      <c r="C64" s="38">
        <f t="shared" si="1"/>
        <v>14.498919999999925</v>
      </c>
      <c r="D64" s="94">
        <f t="shared" si="1"/>
        <v>0.001607354350448662</v>
      </c>
      <c r="E64" s="40">
        <f>G14</f>
        <v>0</v>
      </c>
    </row>
    <row r="65" spans="2:5" ht="14.25">
      <c r="B65" s="124" t="str">
        <f>B18</f>
        <v>Аргентум</v>
      </c>
      <c r="C65" s="38">
        <f t="shared" si="1"/>
        <v>2.9825399999999207</v>
      </c>
      <c r="D65" s="94">
        <f t="shared" si="1"/>
        <v>0.00295702946990499</v>
      </c>
      <c r="E65" s="40">
        <f>G15</f>
        <v>0</v>
      </c>
    </row>
    <row r="66" spans="2:5" ht="14.25">
      <c r="B66" s="124" t="str">
        <f>B19</f>
        <v>ОТП Класичний</v>
      </c>
      <c r="C66" s="38">
        <f t="shared" si="1"/>
        <v>-14.35748999999999</v>
      </c>
      <c r="D66" s="94">
        <f t="shared" si="1"/>
        <v>-0.018151231756150424</v>
      </c>
      <c r="E66" s="40">
        <f>G16</f>
        <v>0</v>
      </c>
    </row>
    <row r="67" spans="2:5" ht="14.25">
      <c r="B67" s="124" t="str">
        <f>B17</f>
        <v>Софіївський</v>
      </c>
      <c r="C67" s="38">
        <f t="shared" si="1"/>
        <v>-53.55825</v>
      </c>
      <c r="D67" s="94">
        <f t="shared" si="1"/>
        <v>-0.019167934436478993</v>
      </c>
      <c r="E67" s="40">
        <f>G17</f>
        <v>0</v>
      </c>
    </row>
    <row r="68" spans="2:5" ht="14.25">
      <c r="B68" s="132" t="s">
        <v>50</v>
      </c>
      <c r="C68" s="133">
        <f>C20-SUM(C58:C67)</f>
        <v>1072.8513470000003</v>
      </c>
      <c r="D68" s="134"/>
      <c r="E68" s="133">
        <f>G20-SUM(E58:E67)</f>
        <v>-327.7233095694911</v>
      </c>
    </row>
    <row r="69" spans="2:5" ht="15">
      <c r="B69" s="130" t="s">
        <v>45</v>
      </c>
      <c r="C69" s="131">
        <f>SUM(C58:C68)</f>
        <v>2132.781063299999</v>
      </c>
      <c r="D69" s="131"/>
      <c r="E69" s="131">
        <f>SUM(E58:E68)</f>
        <v>-327.7233095694911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1">
      <selection activeCell="A23" sqref="A23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6" t="s">
        <v>22</v>
      </c>
      <c r="B1" s="67" t="s">
        <v>79</v>
      </c>
      <c r="C1" s="10"/>
    </row>
    <row r="2" spans="1:3" ht="14.25">
      <c r="A2" s="186" t="s">
        <v>110</v>
      </c>
      <c r="B2" s="187">
        <v>-0.15053084569880193</v>
      </c>
      <c r="C2" s="10"/>
    </row>
    <row r="3" spans="1:3" ht="14.25">
      <c r="A3" s="135" t="s">
        <v>55</v>
      </c>
      <c r="B3" s="142">
        <v>-0.019167959772077303</v>
      </c>
      <c r="C3" s="10"/>
    </row>
    <row r="4" spans="1:3" ht="14.25">
      <c r="A4" s="136" t="s">
        <v>21</v>
      </c>
      <c r="B4" s="215">
        <v>-0.018151384418955807</v>
      </c>
      <c r="C4" s="10"/>
    </row>
    <row r="5" spans="1:3" ht="14.25">
      <c r="A5" s="135" t="s">
        <v>72</v>
      </c>
      <c r="B5" s="143">
        <v>0.0016073877106188572</v>
      </c>
      <c r="C5" s="10"/>
    </row>
    <row r="6" spans="1:3" ht="14.25">
      <c r="A6" s="135" t="s">
        <v>108</v>
      </c>
      <c r="B6" s="143">
        <v>0.002956998517894327</v>
      </c>
      <c r="C6" s="10"/>
    </row>
    <row r="7" spans="1:3" ht="14.25">
      <c r="A7" s="135" t="s">
        <v>58</v>
      </c>
      <c r="B7" s="143">
        <v>0.007511604945820594</v>
      </c>
      <c r="C7" s="10"/>
    </row>
    <row r="8" spans="1:3" ht="14.25">
      <c r="A8" s="135" t="s">
        <v>75</v>
      </c>
      <c r="B8" s="143">
        <v>0.00979626440398329</v>
      </c>
      <c r="C8" s="10"/>
    </row>
    <row r="9" spans="1:3" ht="14.25">
      <c r="A9" s="135" t="s">
        <v>56</v>
      </c>
      <c r="B9" s="143">
        <v>0.010010851621800265</v>
      </c>
      <c r="C9" s="10"/>
    </row>
    <row r="10" spans="1:3" ht="14.25">
      <c r="A10" s="135" t="s">
        <v>65</v>
      </c>
      <c r="B10" s="143">
        <v>0.01086923496272929</v>
      </c>
      <c r="C10" s="10"/>
    </row>
    <row r="11" spans="1:3" ht="14.25">
      <c r="A11" s="135" t="s">
        <v>68</v>
      </c>
      <c r="B11" s="143">
        <v>0.015082494293804816</v>
      </c>
      <c r="C11" s="10"/>
    </row>
    <row r="12" spans="1:3" ht="14.25">
      <c r="A12" s="135" t="s">
        <v>74</v>
      </c>
      <c r="B12" s="143">
        <v>0.017577058018791947</v>
      </c>
      <c r="C12" s="10"/>
    </row>
    <row r="13" spans="1:3" ht="14.25">
      <c r="A13" s="135" t="s">
        <v>70</v>
      </c>
      <c r="B13" s="143">
        <v>0.018152980399717578</v>
      </c>
      <c r="C13" s="10"/>
    </row>
    <row r="14" spans="1:3" ht="14.25">
      <c r="A14" s="135" t="s">
        <v>95</v>
      </c>
      <c r="B14" s="143">
        <v>0.019092407576098758</v>
      </c>
      <c r="C14" s="10"/>
    </row>
    <row r="15" spans="1:3" ht="14.25">
      <c r="A15" s="136" t="s">
        <v>17</v>
      </c>
      <c r="B15" s="144">
        <v>0.019312324546599813</v>
      </c>
      <c r="C15" s="10"/>
    </row>
    <row r="16" spans="1:3" ht="14.25">
      <c r="A16" s="135" t="s">
        <v>73</v>
      </c>
      <c r="B16" s="143">
        <v>0.021638447269742178</v>
      </c>
      <c r="C16" s="10"/>
    </row>
    <row r="17" spans="1:3" ht="14.25">
      <c r="A17" s="135" t="s">
        <v>54</v>
      </c>
      <c r="B17" s="143">
        <v>0.043165467625829734</v>
      </c>
      <c r="C17" s="10"/>
    </row>
    <row r="18" spans="1:3" ht="14.25">
      <c r="A18" s="137" t="s">
        <v>27</v>
      </c>
      <c r="B18" s="142">
        <v>0.0005577082502247754</v>
      </c>
      <c r="C18" s="10"/>
    </row>
    <row r="19" spans="1:3" ht="14.25">
      <c r="A19" s="137" t="s">
        <v>1</v>
      </c>
      <c r="B19" s="142">
        <v>0.14228661139725118</v>
      </c>
      <c r="C19" s="10"/>
    </row>
    <row r="20" spans="1:3" ht="14.25">
      <c r="A20" s="137" t="s">
        <v>0</v>
      </c>
      <c r="B20" s="142">
        <v>0</v>
      </c>
      <c r="C20" s="57"/>
    </row>
    <row r="21" spans="1:3" ht="14.25">
      <c r="A21" s="137" t="s">
        <v>28</v>
      </c>
      <c r="B21" s="142">
        <v>0.006453451214670336</v>
      </c>
      <c r="C21" s="9"/>
    </row>
    <row r="22" spans="1:3" ht="14.25">
      <c r="A22" s="137" t="s">
        <v>29</v>
      </c>
      <c r="B22" s="142">
        <v>8.493150684962814E-06</v>
      </c>
      <c r="C22" s="73"/>
    </row>
    <row r="23" spans="1:3" ht="14.25">
      <c r="A23" s="137" t="s">
        <v>30</v>
      </c>
      <c r="B23" s="142">
        <v>0.014438356164383563</v>
      </c>
      <c r="C23" s="10"/>
    </row>
    <row r="24" spans="1:3" ht="15" thickBot="1">
      <c r="A24" s="138" t="s">
        <v>98</v>
      </c>
      <c r="B24" s="145">
        <v>0.024411159538732408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89" t="s">
        <v>102</v>
      </c>
      <c r="B1" s="189"/>
      <c r="C1" s="189"/>
      <c r="D1" s="189"/>
      <c r="E1" s="189"/>
      <c r="F1" s="189"/>
      <c r="G1" s="189"/>
      <c r="H1" s="189"/>
      <c r="I1" s="189"/>
      <c r="J1" s="189"/>
      <c r="K1" s="13"/>
      <c r="L1" s="14"/>
      <c r="M1" s="14"/>
    </row>
    <row r="2" spans="1:10" ht="30.75" thickBot="1">
      <c r="A2" s="15" t="s">
        <v>37</v>
      </c>
      <c r="B2" s="15" t="s">
        <v>22</v>
      </c>
      <c r="C2" s="44" t="s">
        <v>32</v>
      </c>
      <c r="D2" s="44" t="s">
        <v>33</v>
      </c>
      <c r="E2" s="44" t="s">
        <v>38</v>
      </c>
      <c r="F2" s="44" t="s">
        <v>39</v>
      </c>
      <c r="G2" s="44" t="s">
        <v>40</v>
      </c>
      <c r="H2" s="44" t="s">
        <v>12</v>
      </c>
      <c r="I2" s="44" t="s">
        <v>13</v>
      </c>
      <c r="J2" s="25" t="s">
        <v>14</v>
      </c>
    </row>
    <row r="3" spans="1:10" ht="14.25">
      <c r="A3" s="21">
        <v>1</v>
      </c>
      <c r="B3" s="108" t="s">
        <v>113</v>
      </c>
      <c r="C3" s="109" t="s">
        <v>35</v>
      </c>
      <c r="D3" s="110" t="s">
        <v>36</v>
      </c>
      <c r="E3" s="111">
        <v>5023340.27</v>
      </c>
      <c r="F3" s="112">
        <v>4263</v>
      </c>
      <c r="G3" s="111">
        <v>1178.358</v>
      </c>
      <c r="H3" s="52">
        <v>1000</v>
      </c>
      <c r="I3" s="108" t="s">
        <v>16</v>
      </c>
      <c r="J3" s="113" t="s">
        <v>42</v>
      </c>
    </row>
    <row r="4" spans="1:10" ht="14.25">
      <c r="A4" s="21">
        <v>2</v>
      </c>
      <c r="B4" s="108" t="s">
        <v>122</v>
      </c>
      <c r="C4" s="109" t="s">
        <v>35</v>
      </c>
      <c r="D4" s="110" t="s">
        <v>36</v>
      </c>
      <c r="E4" s="111">
        <v>1517250.23</v>
      </c>
      <c r="F4" s="112">
        <v>647</v>
      </c>
      <c r="G4" s="111">
        <v>2345.0545</v>
      </c>
      <c r="H4" s="52">
        <v>1000</v>
      </c>
      <c r="I4" s="108" t="s">
        <v>123</v>
      </c>
      <c r="J4" s="113" t="s">
        <v>91</v>
      </c>
    </row>
    <row r="5" spans="1:10" ht="14.25">
      <c r="A5" s="21">
        <v>3</v>
      </c>
      <c r="B5" s="108" t="s">
        <v>124</v>
      </c>
      <c r="C5" s="109" t="s">
        <v>35</v>
      </c>
      <c r="D5" s="110" t="s">
        <v>125</v>
      </c>
      <c r="E5" s="111">
        <v>725781.2403</v>
      </c>
      <c r="F5" s="112">
        <v>1987</v>
      </c>
      <c r="G5" s="111">
        <v>365.2648</v>
      </c>
      <c r="H5" s="52">
        <v>1000</v>
      </c>
      <c r="I5" s="108" t="s">
        <v>19</v>
      </c>
      <c r="J5" s="113" t="s">
        <v>31</v>
      </c>
    </row>
    <row r="6" spans="1:10" ht="15.75" thickBot="1">
      <c r="A6" s="190" t="s">
        <v>45</v>
      </c>
      <c r="B6" s="191"/>
      <c r="C6" s="114" t="s">
        <v>46</v>
      </c>
      <c r="D6" s="114" t="s">
        <v>46</v>
      </c>
      <c r="E6" s="96">
        <f>SUM(E3:E5)</f>
        <v>7266371.7403</v>
      </c>
      <c r="F6" s="97">
        <f>SUM(F3:F5)</f>
        <v>6897</v>
      </c>
      <c r="G6" s="114" t="s">
        <v>46</v>
      </c>
      <c r="H6" s="114" t="s">
        <v>46</v>
      </c>
      <c r="I6" s="114" t="s">
        <v>46</v>
      </c>
      <c r="J6" s="114" t="s">
        <v>46</v>
      </c>
    </row>
    <row r="7" spans="1:8" ht="14.25">
      <c r="A7" s="193"/>
      <c r="B7" s="193"/>
      <c r="C7" s="193"/>
      <c r="D7" s="193"/>
      <c r="E7" s="193"/>
      <c r="F7" s="193"/>
      <c r="G7" s="193"/>
      <c r="H7" s="193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205" t="s">
        <v>103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1" ht="15.75" customHeight="1" thickBot="1">
      <c r="A2" s="196" t="s">
        <v>37</v>
      </c>
      <c r="B2" s="100"/>
      <c r="C2" s="101"/>
      <c r="D2" s="102"/>
      <c r="E2" s="198" t="s">
        <v>63</v>
      </c>
      <c r="F2" s="198"/>
      <c r="G2" s="198"/>
      <c r="H2" s="198"/>
      <c r="I2" s="198"/>
      <c r="J2" s="198"/>
      <c r="K2" s="198"/>
    </row>
    <row r="3" spans="1:11" ht="45.75" thickBot="1">
      <c r="A3" s="197"/>
      <c r="B3" s="103" t="s">
        <v>22</v>
      </c>
      <c r="C3" s="26" t="s">
        <v>10</v>
      </c>
      <c r="D3" s="26" t="s">
        <v>11</v>
      </c>
      <c r="E3" s="17" t="s">
        <v>83</v>
      </c>
      <c r="F3" s="17" t="s">
        <v>92</v>
      </c>
      <c r="G3" s="17" t="s">
        <v>93</v>
      </c>
      <c r="H3" s="17" t="s">
        <v>81</v>
      </c>
      <c r="I3" s="17" t="s">
        <v>94</v>
      </c>
      <c r="J3" s="17" t="s">
        <v>47</v>
      </c>
      <c r="K3" s="18" t="s">
        <v>84</v>
      </c>
    </row>
    <row r="4" spans="1:11" ht="14.25" collapsed="1">
      <c r="A4" s="21">
        <v>1</v>
      </c>
      <c r="B4" s="27" t="s">
        <v>124</v>
      </c>
      <c r="C4" s="104">
        <v>39048</v>
      </c>
      <c r="D4" s="104">
        <v>39140</v>
      </c>
      <c r="E4" s="98">
        <v>-0.0008712104738314297</v>
      </c>
      <c r="F4" s="98" t="s">
        <v>20</v>
      </c>
      <c r="G4" s="98">
        <v>-0.044737678988330365</v>
      </c>
      <c r="H4" s="98">
        <v>-0.04422226001859464</v>
      </c>
      <c r="I4" s="98">
        <v>-0.04547484559012549</v>
      </c>
      <c r="J4" s="105">
        <v>-0.634735199999996</v>
      </c>
      <c r="K4" s="161">
        <v>-0.05944736699827646</v>
      </c>
    </row>
    <row r="5" spans="1:11" ht="14.25">
      <c r="A5" s="21">
        <v>2</v>
      </c>
      <c r="B5" s="27" t="s">
        <v>122</v>
      </c>
      <c r="C5" s="104">
        <v>39100</v>
      </c>
      <c r="D5" s="104">
        <v>39268</v>
      </c>
      <c r="E5" s="98">
        <v>-0.0006725807292258246</v>
      </c>
      <c r="F5" s="98" t="s">
        <v>20</v>
      </c>
      <c r="G5" s="98">
        <v>-0.007300300554572203</v>
      </c>
      <c r="H5" s="98" t="s">
        <v>20</v>
      </c>
      <c r="I5" s="98">
        <v>0.04735521041515245</v>
      </c>
      <c r="J5" s="105">
        <v>1.3450544999999852</v>
      </c>
      <c r="K5" s="188">
        <v>0.054426529353823305</v>
      </c>
    </row>
    <row r="6" spans="1:11" ht="14.25">
      <c r="A6" s="21">
        <v>3</v>
      </c>
      <c r="B6" s="27" t="s">
        <v>113</v>
      </c>
      <c r="C6" s="104">
        <v>39647</v>
      </c>
      <c r="D6" s="104">
        <v>39861</v>
      </c>
      <c r="E6" s="98">
        <v>0.010045528241864998</v>
      </c>
      <c r="F6" s="98" t="s">
        <v>20</v>
      </c>
      <c r="G6" s="98">
        <v>0.05570654182380874</v>
      </c>
      <c r="H6" s="98" t="s">
        <v>20</v>
      </c>
      <c r="I6" s="98">
        <v>0.07396710831155762</v>
      </c>
      <c r="J6" s="105">
        <v>0.17835799999968893</v>
      </c>
      <c r="K6" s="188">
        <v>0.01141667952807146</v>
      </c>
    </row>
    <row r="7" spans="1:11" ht="15.75" thickBot="1">
      <c r="A7" s="146"/>
      <c r="B7" s="151" t="s">
        <v>96</v>
      </c>
      <c r="C7" s="152" t="s">
        <v>46</v>
      </c>
      <c r="D7" s="152" t="s">
        <v>46</v>
      </c>
      <c r="E7" s="153">
        <f>AVERAGE(E4:E6)</f>
        <v>0.002833912346269248</v>
      </c>
      <c r="F7" s="153" t="s">
        <v>20</v>
      </c>
      <c r="G7" s="153">
        <f>AVERAGE(G4:G6)</f>
        <v>0.001222854093635391</v>
      </c>
      <c r="H7" s="153">
        <f>AVERAGE(H4:H6)</f>
        <v>-0.04422226001859464</v>
      </c>
      <c r="I7" s="153">
        <f>AVERAGE(I4:I6)</f>
        <v>0.025282491045528193</v>
      </c>
      <c r="J7" s="152" t="s">
        <v>46</v>
      </c>
      <c r="K7" s="153">
        <f>AVERAGE(K4:K6)</f>
        <v>0.0021319472945394344</v>
      </c>
    </row>
    <row r="8" spans="1:11" ht="14.25">
      <c r="A8" s="206" t="s">
        <v>85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</row>
    <row r="9" spans="1:11" ht="15" thickBot="1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1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201" t="s">
        <v>104</v>
      </c>
      <c r="B1" s="201"/>
      <c r="C1" s="201"/>
      <c r="D1" s="201"/>
      <c r="E1" s="201"/>
      <c r="F1" s="201"/>
      <c r="G1" s="201"/>
    </row>
    <row r="2" spans="1:7" s="31" customFormat="1" ht="15.75" customHeight="1" thickBot="1">
      <c r="A2" s="196" t="s">
        <v>37</v>
      </c>
      <c r="B2" s="88"/>
      <c r="C2" s="202" t="s">
        <v>23</v>
      </c>
      <c r="D2" s="203"/>
      <c r="E2" s="202" t="s">
        <v>24</v>
      </c>
      <c r="F2" s="203"/>
      <c r="G2" s="89"/>
    </row>
    <row r="3" spans="1:7" s="31" customFormat="1" ht="45.75" thickBot="1">
      <c r="A3" s="197"/>
      <c r="B3" s="35" t="s">
        <v>22</v>
      </c>
      <c r="C3" s="35" t="s">
        <v>48</v>
      </c>
      <c r="D3" s="35" t="s">
        <v>25</v>
      </c>
      <c r="E3" s="35" t="s">
        <v>26</v>
      </c>
      <c r="F3" s="35" t="s">
        <v>25</v>
      </c>
      <c r="G3" s="36" t="s">
        <v>90</v>
      </c>
    </row>
    <row r="4" spans="1:7" s="31" customFormat="1" ht="14.25">
      <c r="A4" s="21">
        <v>1</v>
      </c>
      <c r="B4" s="37" t="s">
        <v>124</v>
      </c>
      <c r="C4" s="38">
        <v>-0.6327300000000978</v>
      </c>
      <c r="D4" s="98">
        <v>-0.0008710322569082587</v>
      </c>
      <c r="E4" s="39">
        <v>0</v>
      </c>
      <c r="F4" s="98">
        <v>0</v>
      </c>
      <c r="G4" s="40">
        <v>0</v>
      </c>
    </row>
    <row r="5" spans="1:7" s="31" customFormat="1" ht="14.25">
      <c r="A5" s="21">
        <v>2</v>
      </c>
      <c r="B5" s="37" t="s">
        <v>122</v>
      </c>
      <c r="C5" s="38">
        <v>-1.0211699999999255</v>
      </c>
      <c r="D5" s="98">
        <v>-0.0006725872594319603</v>
      </c>
      <c r="E5" s="39">
        <v>0</v>
      </c>
      <c r="F5" s="98">
        <v>0</v>
      </c>
      <c r="G5" s="40">
        <v>0</v>
      </c>
    </row>
    <row r="6" spans="1:7" s="31" customFormat="1" ht="14.25">
      <c r="A6" s="21">
        <v>3</v>
      </c>
      <c r="B6" s="37" t="s">
        <v>113</v>
      </c>
      <c r="C6" s="38">
        <v>-1063.0126300000009</v>
      </c>
      <c r="D6" s="98">
        <v>-0.17465510913769078</v>
      </c>
      <c r="E6" s="39">
        <v>-954</v>
      </c>
      <c r="F6" s="98">
        <v>-0.18286371477860838</v>
      </c>
      <c r="G6" s="40">
        <v>-1112.9731007475561</v>
      </c>
    </row>
    <row r="7" spans="1:7" s="31" customFormat="1" ht="15.75" thickBot="1">
      <c r="A7" s="115"/>
      <c r="B7" s="90" t="s">
        <v>45</v>
      </c>
      <c r="C7" s="116">
        <v>-1064.6665300000009</v>
      </c>
      <c r="D7" s="95">
        <v>-0.1277951793590383</v>
      </c>
      <c r="E7" s="92">
        <v>-954</v>
      </c>
      <c r="F7" s="95">
        <v>-0.1215131830340084</v>
      </c>
      <c r="G7" s="93">
        <v>-1112.9731007475561</v>
      </c>
    </row>
    <row r="8" spans="1:11" s="31" customFormat="1" ht="15" customHeight="1" thickBot="1">
      <c r="A8" s="204"/>
      <c r="B8" s="204"/>
      <c r="C8" s="204"/>
      <c r="D8" s="204"/>
      <c r="E8" s="204"/>
      <c r="F8" s="204"/>
      <c r="G8" s="204"/>
      <c r="H8" s="7"/>
      <c r="I8" s="7"/>
      <c r="J8" s="7"/>
      <c r="K8" s="7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/>
    <row r="30" s="31" customFormat="1" ht="14.25"/>
    <row r="31" spans="8:9" s="31" customFormat="1" ht="14.25">
      <c r="H31" s="22"/>
      <c r="I31" s="22"/>
    </row>
    <row r="34" spans="2:5" ht="30.75" thickBot="1">
      <c r="B34" s="42" t="s">
        <v>22</v>
      </c>
      <c r="C34" s="35" t="s">
        <v>51</v>
      </c>
      <c r="D34" s="35" t="s">
        <v>52</v>
      </c>
      <c r="E34" s="36" t="s">
        <v>49</v>
      </c>
    </row>
    <row r="35" spans="1:5" ht="14.25">
      <c r="A35" s="22">
        <v>1</v>
      </c>
      <c r="B35" s="37" t="str">
        <f>B4</f>
        <v>ТАСК Український Капітал</v>
      </c>
      <c r="C35" s="120">
        <f>C4</f>
        <v>-0.6327300000000978</v>
      </c>
      <c r="D35" s="98">
        <f>D4</f>
        <v>-0.0008710322569082587</v>
      </c>
      <c r="E35" s="121">
        <f>G4</f>
        <v>0</v>
      </c>
    </row>
    <row r="36" spans="1:5" ht="14.25">
      <c r="A36" s="22">
        <v>2</v>
      </c>
      <c r="B36" s="37" t="str">
        <f>B5</f>
        <v>Збалансований фонд "Паритет"</v>
      </c>
      <c r="C36" s="120">
        <f>C5</f>
        <v>-1.0211699999999255</v>
      </c>
      <c r="D36" s="98">
        <f>D5</f>
        <v>-0.0006725872594319603</v>
      </c>
      <c r="E36" s="121">
        <f>G5</f>
        <v>0</v>
      </c>
    </row>
    <row r="37" spans="1:5" ht="14.25">
      <c r="A37" s="22">
        <v>3</v>
      </c>
      <c r="B37" s="37" t="str">
        <f>B6</f>
        <v>УНІВЕР.УА/Отаман: Фонд Перспективних Акцій</v>
      </c>
      <c r="C37" s="120">
        <f>C6</f>
        <v>-1063.0126300000009</v>
      </c>
      <c r="D37" s="98">
        <f>D6</f>
        <v>-0.17465510913769078</v>
      </c>
      <c r="E37" s="121">
        <f>G6</f>
        <v>-1112.9731007475561</v>
      </c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6" sqref="A6:B1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22</v>
      </c>
      <c r="B1" s="67" t="s">
        <v>79</v>
      </c>
      <c r="C1" s="10"/>
      <c r="D1" s="10"/>
    </row>
    <row r="2" spans="1:4" ht="14.25">
      <c r="A2" s="27" t="s">
        <v>124</v>
      </c>
      <c r="B2" s="139">
        <v>-0.0008712104738314297</v>
      </c>
      <c r="C2" s="10"/>
      <c r="D2" s="10"/>
    </row>
    <row r="3" spans="1:4" ht="14.25">
      <c r="A3" s="27" t="s">
        <v>122</v>
      </c>
      <c r="B3" s="139">
        <v>-0.0006725807292258246</v>
      </c>
      <c r="C3" s="10"/>
      <c r="D3" s="10"/>
    </row>
    <row r="4" spans="1:4" ht="14.25">
      <c r="A4" s="27" t="s">
        <v>113</v>
      </c>
      <c r="B4" s="139">
        <v>0.010045528241864998</v>
      </c>
      <c r="C4" s="10"/>
      <c r="D4" s="10"/>
    </row>
    <row r="5" spans="1:4" ht="14.25">
      <c r="A5" s="27" t="s">
        <v>27</v>
      </c>
      <c r="B5" s="140">
        <v>0.002833912346269248</v>
      </c>
      <c r="C5" s="10"/>
      <c r="D5" s="10"/>
    </row>
    <row r="6" spans="1:4" ht="14.25">
      <c r="A6" s="27" t="s">
        <v>1</v>
      </c>
      <c r="B6" s="140">
        <v>0.14228661139725118</v>
      </c>
      <c r="C6" s="10"/>
      <c r="D6" s="10"/>
    </row>
    <row r="7" spans="1:4" ht="14.25">
      <c r="A7" s="27" t="s">
        <v>0</v>
      </c>
      <c r="B7" s="140">
        <v>0</v>
      </c>
      <c r="C7" s="10"/>
      <c r="D7" s="10"/>
    </row>
    <row r="8" spans="1:4" ht="14.25">
      <c r="A8" s="27" t="s">
        <v>28</v>
      </c>
      <c r="B8" s="140">
        <v>0.006453451214670336</v>
      </c>
      <c r="C8" s="10"/>
      <c r="D8" s="10"/>
    </row>
    <row r="9" spans="1:4" ht="14.25">
      <c r="A9" s="27" t="s">
        <v>29</v>
      </c>
      <c r="B9" s="140">
        <v>8.493150684962814E-06</v>
      </c>
      <c r="C9" s="10"/>
      <c r="D9" s="10"/>
    </row>
    <row r="10" spans="1:4" ht="14.25">
      <c r="A10" s="27" t="s">
        <v>30</v>
      </c>
      <c r="B10" s="140">
        <v>0.014438356164383563</v>
      </c>
      <c r="C10" s="10"/>
      <c r="D10" s="10"/>
    </row>
    <row r="11" spans="1:4" ht="15" thickBot="1">
      <c r="A11" s="75" t="s">
        <v>98</v>
      </c>
      <c r="B11" s="141">
        <v>0.024411159538732408</v>
      </c>
      <c r="C11" s="10"/>
      <c r="D11" s="10"/>
    </row>
    <row r="12" spans="2:4" ht="12.75">
      <c r="B12" s="10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spans="1:4" ht="14.25">
      <c r="A16" s="54"/>
      <c r="B16" s="55"/>
      <c r="C16" s="10"/>
      <c r="D16" s="10"/>
    </row>
    <row r="17" spans="1:4" ht="14.25">
      <c r="A17" s="54"/>
      <c r="B17" s="55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2023-08-14T09:12:41Z</dcterms:modified>
  <cp:category/>
  <cp:version/>
  <cp:contentType/>
  <cp:contentStatus/>
</cp:coreProperties>
</file>