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<sst xmlns="http://schemas.openxmlformats.org/spreadsheetml/2006/main" count="359" uniqueCount="123">
  <si>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</si>
  <si>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</si>
  <si>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</si>
  <si>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</si>
  <si>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</si>
  <si>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</si>
  <si>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</si>
  <si>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</si>
  <si>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</si>
  <si>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</si>
  <si>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</si>
  <si>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</si>
  <si>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</si>
  <si>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</si>
  <si>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</si>
  <si>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</si>
  <si>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</si>
  <si>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</si>
  <si>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</si>
  <si>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</si>
  <si>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</si>
  <si>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</si>
  <si>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</si>
  <si>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</si>
  <si>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</si>
  <si>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</si>
  <si>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</si>
  <si>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</si>
  <si>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</si>
  <si>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</si>
  <si>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</si>
  <si>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</si>
  <si>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</si>
  <si>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</si>
  <si>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</si>
  <si>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</si>
  <si>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</si>
  <si>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</si>
  <si>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</si>
  <si>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</si>
  <si>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</si>
  <si>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</si>
  <si>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</si>
  <si>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</si>
  <si>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</si>
  <si>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</si>
  <si>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</si>
  <si>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</si>
  <si>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</si>
  <si>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</si>
  <si>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</si>
  <si>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</si>
  <si>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</si>
  <si>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</si>
  <si>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</si>
  <si>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</si>
  <si>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</si>
  <si>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</si>
  <si>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</si>
  <si>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</si>
  <si>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</si>
  <si>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</si>
  <si>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</si>
  <si>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</si>
  <si>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</si>
  <si>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</si>
  <si>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</si>
  <si>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</si>
  <si>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</si>
  <si>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</si>
  <si>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</si>
  <si>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</si>
  <si>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</si>
  <si>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</si>
  <si>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</si>
  <si>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</si>
  <si>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</si>
  <si>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</si>
  <si>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</si>
  <si>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</si>
  <si>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</si>
  <si>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</si>
  <si>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</si>
  <si>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</si>
  <si>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</si>
  <si>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</si>
  <si>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</si>
  <si>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</si>
  <si>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</si>
  <si>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</si>
  <si>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</si>
  <si>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</si>
  <si>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</si>
  <si>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</si>
  <si>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</si>
  <si>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</si>
  <si>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</si>
  <si>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</si>
  <si>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</si>
  <si>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</si>
  <si>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</si>
  <si>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</si>
  <si>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</si>
  <si>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</si>
  <si>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</si>
  <si>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</si>
  <si>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</si>
  <si>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</si>
  <si>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</si>
  <si>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</si>
  <si>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Індекс Української Біржі</t>
  </si>
  <si>
    <t>DJI (США)</t>
  </si>
  <si>
    <t>КІНТО-Голд</t>
  </si>
  <si>
    <t>спец. банк. мет.</t>
  </si>
  <si>
    <t>ПрАТ "КІНТО"</t>
  </si>
  <si>
    <t>вересень</t>
  </si>
  <si>
    <t>з початку 2023 року</t>
  </si>
  <si>
    <t>Прiнком-Збалансований</t>
  </si>
  <si>
    <t>диверс.</t>
  </si>
  <si>
    <t>АТ "ПРІНКОМ"</t>
  </si>
  <si>
    <t>http://princom.com.ua/</t>
  </si>
  <si>
    <t>Прінком-Фонд</t>
  </si>
  <si>
    <t>н.д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</si>
</sst>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47" xfId="20" applyFont="1" applyFill="1" applyBorder="1" applyAlignment="1">
      <alignment vertical="center" wrapText="1"/>
      <protection/>
    </xf>
    <xf numFmtId="10" fontId="41" fillId="0" borderId="47" xfId="21" applyNumberFormat="1" applyFont="1" applyFill="1" applyBorder="1" applyAlignment="1">
      <alignment horizontal="center" vertical="center" wrapText="1"/>
      <protection/>
    </xf>
    <xf numFmtId="10" fontId="41" fillId="0" borderId="47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center" vertical="center"/>
    </xf>
    <xf numFmtId="10" fontId="20" fillId="0" borderId="12" xfId="0" applyNumberFormat="1" applyFont="1" applyBorder="1" applyAlignment="1">
      <alignment horizontal="right" vertical="center" indent="1"/>
    </xf>
    <xf numFmtId="0" fontId="22" fillId="0" borderId="47" xfId="20" applyFont="1" applyFill="1" applyBorder="1" applyAlignment="1">
      <alignment vertical="center" wrapText="1"/>
      <protection/>
    </xf>
    <xf numFmtId="14" fontId="22" fillId="0" borderId="47" xfId="20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4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0" fontId="22" fillId="0" borderId="51" xfId="20" applyFont="1" applyFill="1" applyBorder="1" applyAlignment="1">
      <alignment horizontal="left" vertical="center" wrapTex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22" fillId="0" borderId="53" xfId="19" applyFont="1" applyFill="1" applyBorder="1" applyAlignment="1">
      <alignment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0" fontId="20" fillId="0" borderId="46" xfId="0" applyNumberFormat="1" applyFont="1" applyBorder="1" applyAlignment="1">
      <alignment horizontal="right" vertical="center" indent="1"/>
    </xf>
    <xf numFmtId="4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61" xfId="19" applyNumberFormat="1" applyFont="1" applyFill="1" applyBorder="1" applyAlignment="1">
      <alignment horizontal="center" vertical="center" wrapText="1"/>
      <protection/>
    </xf>
    <xf numFmtId="4" fontId="22" fillId="0" borderId="61" xfId="19" applyNumberFormat="1" applyFont="1" applyFill="1" applyBorder="1" applyAlignment="1">
      <alignment horizontal="right" vertical="center" wrapText="1" indent="1"/>
      <protection/>
    </xf>
    <xf numFmtId="3" fontId="22" fillId="0" borderId="61" xfId="19" applyNumberFormat="1" applyFont="1" applyFill="1" applyBorder="1" applyAlignment="1">
      <alignment horizontal="right" vertical="center" wrapText="1" indent="1"/>
      <protection/>
    </xf>
    <xf numFmtId="3" fontId="11" fillId="0" borderId="61" xfId="0" applyNumberFormat="1" applyFont="1" applyBorder="1" applyAlignment="1">
      <alignment horizontal="right" vertical="center" indent="1"/>
    </xf>
    <xf numFmtId="0" fontId="22" fillId="0" borderId="61" xfId="19" applyFont="1" applyFill="1" applyBorder="1" applyAlignment="1">
      <alignment vertical="center" wrapText="1"/>
      <protection/>
    </xf>
    <xf numFmtId="0" fontId="23" fillId="0" borderId="62" xfId="15" applyFont="1" applyFill="1" applyBorder="1" applyAlignment="1">
      <alignment vertical="center" wrapText="1"/>
    </xf>
    <xf numFmtId="14" fontId="22" fillId="0" borderId="0" xfId="20" applyNumberFormat="1" applyFont="1" applyFill="1" applyBorder="1" applyAlignment="1">
      <alignment horizontal="center" vertical="center" wrapText="1"/>
      <protection/>
    </xf>
    <xf numFmtId="10" fontId="22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0" xfId="23" applyNumberFormat="1" applyFont="1" applyFill="1" applyBorder="1" applyAlignment="1">
      <alignment horizontal="right" vertical="center" wrapText="1" indent="1"/>
      <protection/>
    </xf>
    <xf numFmtId="10" fontId="20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61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4" fontId="11" fillId="0" borderId="63" xfId="0" applyNumberFormat="1" applyFont="1" applyFill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3979089"/>
        <c:crosses val="autoZero"/>
        <c:auto val="1"/>
        <c:lblOffset val="0"/>
        <c:noMultiLvlLbl val="0"/>
      </c:catAx>
      <c:valAx>
        <c:axId val="23979089"/>
        <c:scaling>
          <c:orientation val="minMax"/>
          <c:max val="0.4"/>
          <c:min val="-0.25"/>
        </c:scaling>
        <c:axPos val="l"/>
        <c:delete val="0"/>
        <c:numFmt formatCode="0%" sourceLinked="0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14485210"/>
        <c:axId val="63258027"/>
      </c:barChart>
      <c:catAx>
        <c:axId val="1448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8027"/>
        <c:crosses val="autoZero"/>
        <c:auto val="0"/>
        <c:lblOffset val="100"/>
        <c:tickLblSkip val="1"/>
        <c:noMultiLvlLbl val="0"/>
      </c:catAx>
      <c:valAx>
        <c:axId val="63258027"/>
        <c:scaling>
          <c:orientation val="minMax"/>
          <c:max val="0.2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8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"/>
          <c:y val="0.321"/>
          <c:w val="0.4347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32451332"/>
        <c:axId val="23626533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11312206"/>
        <c:axId val="34700991"/>
      </c:lineChart>
      <c:catAx>
        <c:axId val="32451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3626533"/>
        <c:crosses val="autoZero"/>
        <c:auto val="0"/>
        <c:lblOffset val="40"/>
        <c:noMultiLvlLbl val="0"/>
      </c:catAx>
      <c:valAx>
        <c:axId val="23626533"/>
        <c:scaling>
          <c:orientation val="minMax"/>
          <c:max val="500"/>
          <c:min val="-5000"/>
        </c:scaling>
        <c:axPos val="l"/>
        <c:delete val="0"/>
        <c:numFmt formatCode="#,##0" sourceLinked="0"/>
        <c:majorTickMark val="in"/>
        <c:minorTickMark val="none"/>
        <c:tickLblPos val="nextTo"/>
        <c:crossAx val="32451332"/>
        <c:crossesAt val="1"/>
        <c:crossBetween val="between"/>
        <c:dispUnits/>
      </c:valAx>
      <c:catAx>
        <c:axId val="11312206"/>
        <c:scaling>
          <c:orientation val="minMax"/>
        </c:scaling>
        <c:axPos val="b"/>
        <c:delete val="1"/>
        <c:majorTickMark val="in"/>
        <c:minorTickMark val="none"/>
        <c:tickLblPos val="nextTo"/>
        <c:crossAx val="34700991"/>
        <c:crosses val="autoZero"/>
        <c:auto val="0"/>
        <c:lblOffset val="100"/>
        <c:noMultiLvlLbl val="0"/>
      </c:catAx>
      <c:valAx>
        <c:axId val="3470099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13122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43873464"/>
        <c:axId val="59316857"/>
      </c:barChart>
      <c:catAx>
        <c:axId val="43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6857"/>
        <c:crosses val="autoZero"/>
        <c:auto val="0"/>
        <c:lblOffset val="0"/>
        <c:tickLblSkip val="1"/>
        <c:noMultiLvlLbl val="0"/>
      </c:catAx>
      <c:valAx>
        <c:axId val="59316857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3464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ВЧА'!$C$35:$C$36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ВЧА'!$E$35:$E$36</c:f>
              <c:numCache/>
            </c:numRef>
          </c:val>
        </c:ser>
        <c:overlap val="-20"/>
        <c:axId val="64089666"/>
        <c:axId val="39936083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ВЧА'!$D$35:$D$36</c:f>
              <c:numCache/>
            </c:numRef>
          </c:val>
          <c:smooth val="0"/>
        </c:ser>
        <c:axId val="23880428"/>
        <c:axId val="13597261"/>
      </c:lineChart>
      <c:catAx>
        <c:axId val="64089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936083"/>
        <c:crosses val="autoZero"/>
        <c:auto val="0"/>
        <c:lblOffset val="100"/>
        <c:noMultiLvlLbl val="0"/>
      </c:catAx>
      <c:valAx>
        <c:axId val="39936083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089666"/>
        <c:crossesAt val="1"/>
        <c:crossBetween val="between"/>
        <c:dispUnits/>
        <c:majorUnit val="0.01"/>
        <c:minorUnit val="0.01"/>
      </c:valAx>
      <c:catAx>
        <c:axId val="23880428"/>
        <c:scaling>
          <c:orientation val="minMax"/>
        </c:scaling>
        <c:axPos val="b"/>
        <c:delete val="1"/>
        <c:majorTickMark val="in"/>
        <c:minorTickMark val="none"/>
        <c:tickLblPos val="nextTo"/>
        <c:crossAx val="13597261"/>
        <c:crosses val="autoZero"/>
        <c:auto val="0"/>
        <c:lblOffset val="100"/>
        <c:noMultiLvlLbl val="0"/>
      </c:catAx>
      <c:valAx>
        <c:axId val="1359726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8804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225"/>
          <c:w val="0.964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55266486"/>
        <c:axId val="27636327"/>
      </c:barChart>
      <c:cat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327"/>
        <c:crosses val="autoZero"/>
        <c:auto val="0"/>
        <c:lblOffset val="100"/>
        <c:tickLblSkip val="1"/>
        <c:noMultiLvlLbl val="0"/>
      </c:catAx>
      <c:valAx>
        <c:axId val="27636327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648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47400352"/>
        <c:axId val="23949985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4223274"/>
        <c:axId val="60900603"/>
      </c:lineChart>
      <c:catAx>
        <c:axId val="474003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3949985"/>
        <c:crosses val="autoZero"/>
        <c:auto val="0"/>
        <c:lblOffset val="100"/>
        <c:noMultiLvlLbl val="0"/>
      </c:catAx>
      <c:valAx>
        <c:axId val="2394998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400352"/>
        <c:crossesAt val="1"/>
        <c:crossBetween val="between"/>
        <c:dispUnits/>
      </c:valAx>
      <c:catAx>
        <c:axId val="14223274"/>
        <c:scaling>
          <c:orientation val="minMax"/>
        </c:scaling>
        <c:axPos val="b"/>
        <c:delete val="1"/>
        <c:majorTickMark val="in"/>
        <c:minorTickMark val="none"/>
        <c:tickLblPos val="nextTo"/>
        <c:crossAx val="60900603"/>
        <c:crosses val="autoZero"/>
        <c:auto val="0"/>
        <c:lblOffset val="100"/>
        <c:noMultiLvlLbl val="0"/>
      </c:catAx>
      <c:valAx>
        <c:axId val="6090060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2232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1234516"/>
        <c:axId val="34001781"/>
      </c:barChart>
      <c:catAx>
        <c:axId val="1123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1781"/>
        <c:crosses val="autoZero"/>
        <c:auto val="0"/>
        <c:lblOffset val="100"/>
        <c:tickLblSkip val="1"/>
        <c:noMultiLvlLbl val="0"/>
      </c:catAx>
      <c:valAx>
        <c:axId val="34001781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3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96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77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115</v>
      </c>
      <c r="B3" s="86">
        <v>0</v>
      </c>
      <c r="C3" s="86">
        <v>0.36114353872703275</v>
      </c>
      <c r="D3" s="86">
        <v>0.005736808939449833</v>
      </c>
      <c r="E3" s="86" t="s">
        <v>21</v>
      </c>
      <c r="F3" s="86">
        <v>-0.017398622631662697</v>
      </c>
      <c r="G3" s="58"/>
      <c r="H3" s="58"/>
      <c r="I3" s="2"/>
      <c r="J3" s="2"/>
      <c r="K3" s="2"/>
      <c r="L3" s="2"/>
    </row>
    <row r="4" spans="1:12" ht="14.25">
      <c r="A4" s="85" t="s">
        <v>97</v>
      </c>
      <c r="B4" s="86">
        <v>0</v>
      </c>
      <c r="C4" s="86">
        <v>-0.0873085420764621</v>
      </c>
      <c r="D4" s="86">
        <v>0.003724546412500884</v>
      </c>
      <c r="E4" s="86" t="s">
        <v>21</v>
      </c>
      <c r="F4" s="86">
        <v>0.030289123044861088</v>
      </c>
      <c r="G4" s="58"/>
      <c r="H4" s="58"/>
      <c r="I4" s="2"/>
      <c r="J4" s="2"/>
      <c r="K4" s="2"/>
      <c r="L4" s="2"/>
    </row>
    <row r="5" spans="1:12" ht="15" thickBot="1">
      <c r="A5" s="75" t="s">
        <v>116</v>
      </c>
      <c r="B5" s="77">
        <v>-0.02344737846178624</v>
      </c>
      <c r="C5" s="77">
        <v>0.2504438342167443</v>
      </c>
      <c r="D5" s="77">
        <v>0.12080621358280409</v>
      </c>
      <c r="E5" s="77" t="s">
        <v>21</v>
      </c>
      <c r="F5" s="77">
        <v>0.13983954370117402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68</v>
      </c>
      <c r="B22" s="18" t="s">
        <v>72</v>
      </c>
      <c r="C22" s="18" t="s">
        <v>63</v>
      </c>
      <c r="D22" s="74"/>
      <c r="E22" s="70"/>
      <c r="F22" s="70"/>
    </row>
    <row r="23" spans="1:6" ht="14.25">
      <c r="A23" s="27" t="s">
        <v>111</v>
      </c>
      <c r="B23" s="28">
        <v>-0.013568007162575446</v>
      </c>
      <c r="C23" s="65">
        <v>-0.002847295024474006</v>
      </c>
      <c r="D23" s="74"/>
      <c r="E23" s="70"/>
      <c r="F23" s="70"/>
    </row>
    <row r="24" spans="1:6" ht="14.25">
      <c r="A24" s="27" t="s">
        <v>11</v>
      </c>
      <c r="B24" s="28">
        <v>-0.021979687736850106</v>
      </c>
      <c r="C24" s="65">
        <v>0.09227764031774965</v>
      </c>
      <c r="D24" s="74"/>
      <c r="E24" s="70"/>
      <c r="F24" s="70"/>
    </row>
    <row r="25" spans="1:6" ht="14.25">
      <c r="A25" s="27" t="s">
        <v>7</v>
      </c>
      <c r="B25" s="28">
        <v>-0.03763893124152218</v>
      </c>
      <c r="C25" s="65">
        <v>-0.0174482738259788</v>
      </c>
      <c r="D25" s="74"/>
      <c r="E25" s="70"/>
      <c r="F25" s="70"/>
    </row>
    <row r="26" spans="1:6" ht="14.25">
      <c r="A26" s="27" t="s">
        <v>6</v>
      </c>
      <c r="B26" s="28">
        <v>-0.034955557486552435</v>
      </c>
      <c r="C26" s="65">
        <v>0.06362453968018578</v>
      </c>
      <c r="D26" s="74"/>
      <c r="E26" s="70"/>
      <c r="F26" s="70"/>
    </row>
    <row r="27" spans="1:6" ht="14.25">
      <c r="A27" s="27" t="s">
        <v>10</v>
      </c>
      <c r="B27" s="28">
        <v>-0.03745081753060131</v>
      </c>
      <c r="C27" s="65">
        <v>0.06368687960504449</v>
      </c>
      <c r="D27" s="74"/>
      <c r="E27" s="70"/>
      <c r="F27" s="70"/>
    </row>
    <row r="28" spans="1:6" ht="14.25">
      <c r="A28" s="27" t="s">
        <v>9</v>
      </c>
      <c r="B28" s="28">
        <v>-0.03135105510078906</v>
      </c>
      <c r="C28" s="65">
        <v>0.18258062043725687</v>
      </c>
      <c r="D28" s="74"/>
      <c r="E28" s="70"/>
      <c r="F28" s="70"/>
    </row>
    <row r="29" spans="1:6" ht="14.25">
      <c r="A29" s="27" t="s">
        <v>8</v>
      </c>
      <c r="B29" s="28">
        <v>-0.039146171235161176</v>
      </c>
      <c r="C29" s="65">
        <v>-0.13492112038525061</v>
      </c>
      <c r="D29" s="74"/>
      <c r="E29" s="70"/>
      <c r="F29" s="70"/>
    </row>
    <row r="30" spans="1:6" ht="28.5">
      <c r="A30" s="27" t="s">
        <v>5</v>
      </c>
      <c r="B30" s="28">
        <v>-0.029484195365345522</v>
      </c>
      <c r="C30" s="65">
        <v>-0.022817762182529178</v>
      </c>
      <c r="D30" s="74"/>
      <c r="E30" s="70"/>
      <c r="F30" s="70"/>
    </row>
    <row r="31" spans="1:6" ht="14.25">
      <c r="A31" s="27" t="s">
        <v>85</v>
      </c>
      <c r="B31" s="28">
        <v>0.09820943829609519</v>
      </c>
      <c r="C31" s="65">
        <v>0.17394992215445226</v>
      </c>
      <c r="D31" s="74"/>
      <c r="E31" s="70"/>
      <c r="F31" s="70"/>
    </row>
    <row r="32" spans="1:6" ht="14.25">
      <c r="A32" s="27" t="s">
        <v>0</v>
      </c>
      <c r="B32" s="28">
        <v>0</v>
      </c>
      <c r="C32" s="65">
        <v>-0.02344737846178624</v>
      </c>
      <c r="D32" s="74"/>
      <c r="E32" s="70"/>
      <c r="F32" s="70"/>
    </row>
    <row r="33" spans="1:6" ht="15" thickBot="1">
      <c r="A33" s="75" t="s">
        <v>1</v>
      </c>
      <c r="B33" s="76">
        <v>-0.0873085420764621</v>
      </c>
      <c r="C33" s="77">
        <v>0.2504438342167443</v>
      </c>
      <c r="D33" s="74"/>
      <c r="E33" s="70"/>
      <c r="F33" s="70"/>
    </row>
    <row r="34" spans="1:6" ht="14.25">
      <c r="A34" s="69"/>
      <c r="B34" s="70"/>
      <c r="C34" s="70"/>
      <c r="D34" s="74"/>
      <c r="E34" s="70"/>
      <c r="F34" s="70"/>
    </row>
    <row r="35" spans="1:6" ht="14.25">
      <c r="A35" s="69"/>
      <c r="B35" s="70"/>
      <c r="C35" s="70"/>
      <c r="D35" s="74"/>
      <c r="E35" s="70"/>
      <c r="F35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93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37</v>
      </c>
      <c r="B2" s="48" t="s">
        <v>23</v>
      </c>
      <c r="C2" s="18" t="s">
        <v>33</v>
      </c>
      <c r="D2" s="18" t="s">
        <v>34</v>
      </c>
      <c r="E2" s="17" t="s">
        <v>38</v>
      </c>
      <c r="F2" s="17" t="s">
        <v>58</v>
      </c>
      <c r="G2" s="17" t="s">
        <v>59</v>
      </c>
      <c r="H2" s="18" t="s">
        <v>60</v>
      </c>
      <c r="I2" s="18" t="s">
        <v>15</v>
      </c>
      <c r="J2" s="18" t="s">
        <v>16</v>
      </c>
    </row>
    <row r="3" spans="1:11" ht="14.25" customHeight="1">
      <c r="A3" s="21">
        <v>1</v>
      </c>
      <c r="B3" s="108" t="s">
        <v>110</v>
      </c>
      <c r="C3" s="109" t="s">
        <v>36</v>
      </c>
      <c r="D3" s="110" t="s">
        <v>35</v>
      </c>
      <c r="E3" s="111">
        <v>3655295.45</v>
      </c>
      <c r="F3" s="112">
        <v>169125</v>
      </c>
      <c r="G3" s="111">
        <v>21.613</v>
      </c>
      <c r="H3" s="52">
        <v>100</v>
      </c>
      <c r="I3" s="108" t="s">
        <v>100</v>
      </c>
      <c r="J3" s="113" t="s">
        <v>101</v>
      </c>
      <c r="K3" s="49"/>
    </row>
    <row r="4" spans="1:11" ht="14.25" customHeight="1">
      <c r="A4" s="21">
        <v>2</v>
      </c>
      <c r="B4" s="108" t="s">
        <v>112</v>
      </c>
      <c r="C4" s="109" t="s">
        <v>36</v>
      </c>
      <c r="D4" s="110" t="s">
        <v>113</v>
      </c>
      <c r="E4" s="111">
        <v>3371940.2716</v>
      </c>
      <c r="F4" s="112">
        <v>173506</v>
      </c>
      <c r="G4" s="111">
        <v>19.4341</v>
      </c>
      <c r="H4" s="52">
        <v>10</v>
      </c>
      <c r="I4" s="108" t="s">
        <v>114</v>
      </c>
      <c r="J4" s="113" t="s">
        <v>101</v>
      </c>
      <c r="K4" s="49"/>
    </row>
    <row r="5" spans="1:10" ht="15.75" thickBot="1">
      <c r="A5" s="177" t="s">
        <v>45</v>
      </c>
      <c r="B5" s="178"/>
      <c r="C5" s="114" t="s">
        <v>46</v>
      </c>
      <c r="D5" s="114" t="s">
        <v>46</v>
      </c>
      <c r="E5" s="96">
        <f>SUM(E3:E4)</f>
        <v>7027235.7216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194"/>
      <c r="B6" s="194"/>
      <c r="C6" s="194"/>
      <c r="D6" s="194"/>
      <c r="E6" s="194"/>
      <c r="F6" s="194"/>
      <c r="G6" s="194"/>
      <c r="H6" s="194"/>
      <c r="I6" s="158"/>
      <c r="J6" s="158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2" t="s">
        <v>94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22" customFormat="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2" customFormat="1" ht="14.25" collapsed="1">
      <c r="A4" s="21">
        <v>1</v>
      </c>
      <c r="B4" s="27" t="s">
        <v>110</v>
      </c>
      <c r="C4" s="104">
        <v>40555</v>
      </c>
      <c r="D4" s="104">
        <v>40626</v>
      </c>
      <c r="E4" s="98">
        <v>0.0003378738018209315</v>
      </c>
      <c r="F4" s="98">
        <v>0.0004026976111237701</v>
      </c>
      <c r="G4" s="98">
        <v>0.07061830646839118</v>
      </c>
      <c r="H4" s="98">
        <v>-0.43129071982654277</v>
      </c>
      <c r="I4" s="98">
        <v>0.19660722293889332</v>
      </c>
      <c r="J4" s="105">
        <v>-0.7838700000000001</v>
      </c>
      <c r="K4" s="122">
        <v>-0.11436055869947315</v>
      </c>
    </row>
    <row r="5" spans="1:11" s="22" customFormat="1" ht="14.25">
      <c r="A5" s="159">
        <v>2</v>
      </c>
      <c r="B5" s="165" t="s">
        <v>112</v>
      </c>
      <c r="C5" s="166">
        <v>41848</v>
      </c>
      <c r="D5" s="166">
        <v>42032</v>
      </c>
      <c r="E5" s="167">
        <v>0.060240372287901245</v>
      </c>
      <c r="F5" s="167">
        <v>0.023278222409435445</v>
      </c>
      <c r="G5" s="167">
        <v>-0.011409880763439517</v>
      </c>
      <c r="H5" s="167">
        <v>0.18620677026746568</v>
      </c>
      <c r="I5" s="167">
        <v>0.08307186446345471</v>
      </c>
      <c r="J5" s="168">
        <v>0.9434100000000001</v>
      </c>
      <c r="K5" s="169">
        <v>0.07878516355213305</v>
      </c>
    </row>
    <row r="6" spans="1:11" s="22" customFormat="1" ht="15.75" collapsed="1" thickBot="1">
      <c r="A6" s="159"/>
      <c r="B6" s="160" t="s">
        <v>84</v>
      </c>
      <c r="C6" s="161" t="s">
        <v>46</v>
      </c>
      <c r="D6" s="161" t="s">
        <v>46</v>
      </c>
      <c r="E6" s="162">
        <f>AVERAGE(E4:E5)</f>
        <v>0.030289123044861088</v>
      </c>
      <c r="F6" s="162">
        <f>AVERAGE(F4:F5)</f>
        <v>0.011840460010279608</v>
      </c>
      <c r="G6" s="162">
        <f>AVERAGE(G4:G5)</f>
        <v>0.02960421285247583</v>
      </c>
      <c r="H6" s="162">
        <f>AVERAGE(H4:H4)</f>
        <v>-0.43129071982654277</v>
      </c>
      <c r="I6" s="162">
        <f>AVERAGE(I4:I5)</f>
        <v>0.13983954370117402</v>
      </c>
      <c r="J6" s="161" t="s">
        <v>46</v>
      </c>
      <c r="K6" s="162">
        <f>AVERAGE(K4:K5)</f>
        <v>-0.017787697573670047</v>
      </c>
    </row>
    <row r="7" spans="1:11" s="22" customFormat="1" ht="14.25" hidden="1">
      <c r="A7" s="197" t="s">
        <v>75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s="22" customFormat="1" ht="15" hidden="1" thickBot="1">
      <c r="A8" s="196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3:4" s="22" customFormat="1" ht="15.75" customHeight="1" hidden="1">
      <c r="C9" s="64"/>
      <c r="D9" s="64"/>
    </row>
    <row r="10" spans="1:11" ht="15" thickBot="1">
      <c r="A10" s="195"/>
      <c r="B10" s="195"/>
      <c r="C10" s="195"/>
      <c r="D10" s="195"/>
      <c r="E10" s="195"/>
      <c r="F10" s="195"/>
      <c r="G10" s="195"/>
      <c r="H10" s="195"/>
      <c r="I10" s="163"/>
      <c r="J10" s="163"/>
      <c r="K10" s="163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8" t="s">
        <v>95</v>
      </c>
      <c r="B1" s="188"/>
      <c r="C1" s="188"/>
      <c r="D1" s="188"/>
      <c r="E1" s="188"/>
      <c r="F1" s="188"/>
      <c r="G1" s="188"/>
    </row>
    <row r="2" spans="1:7" s="29" customFormat="1" ht="15.75" customHeight="1" thickBot="1">
      <c r="A2" s="201" t="s">
        <v>37</v>
      </c>
      <c r="B2" s="88"/>
      <c r="C2" s="189" t="s">
        <v>24</v>
      </c>
      <c r="D2" s="198"/>
      <c r="E2" s="199" t="s">
        <v>61</v>
      </c>
      <c r="F2" s="200"/>
      <c r="G2" s="89"/>
    </row>
    <row r="3" spans="1:7" s="29" customFormat="1" ht="45.75" thickBot="1">
      <c r="A3" s="184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29" customFormat="1" ht="14.25">
      <c r="A4" s="21">
        <v>1</v>
      </c>
      <c r="B4" s="37" t="s">
        <v>112</v>
      </c>
      <c r="C4" s="38">
        <v>191.5980416000001</v>
      </c>
      <c r="D4" s="98">
        <v>0.060244472998115084</v>
      </c>
      <c r="E4" s="39">
        <v>0</v>
      </c>
      <c r="F4" s="98">
        <v>0</v>
      </c>
      <c r="G4" s="40">
        <v>0</v>
      </c>
    </row>
    <row r="5" spans="1:7" s="29" customFormat="1" ht="14.25">
      <c r="A5" s="21">
        <v>2</v>
      </c>
      <c r="B5" s="37" t="s">
        <v>110</v>
      </c>
      <c r="C5" s="38">
        <v>1.2277900000000372</v>
      </c>
      <c r="D5" s="98">
        <v>0.0003360063672165384</v>
      </c>
      <c r="E5" s="39">
        <v>0</v>
      </c>
      <c r="F5" s="98">
        <v>0</v>
      </c>
      <c r="G5" s="40">
        <v>0</v>
      </c>
    </row>
    <row r="6" spans="1:7" s="29" customFormat="1" ht="15.75" thickBot="1">
      <c r="A6" s="117"/>
      <c r="B6" s="90" t="s">
        <v>45</v>
      </c>
      <c r="C6" s="91">
        <v>192.82583160000013</v>
      </c>
      <c r="D6" s="95">
        <v>0.0282139694141172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79"/>
      <c r="B7" s="179"/>
      <c r="C7" s="179"/>
      <c r="D7" s="179"/>
      <c r="E7" s="179"/>
      <c r="F7" s="179"/>
      <c r="G7" s="179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9"/>
      <c r="C29" s="79"/>
      <c r="D29" s="80"/>
      <c r="E29" s="79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23</v>
      </c>
      <c r="C35" s="35" t="s">
        <v>51</v>
      </c>
      <c r="D35" s="35" t="s">
        <v>52</v>
      </c>
      <c r="E35" s="36" t="s">
        <v>49</v>
      </c>
    </row>
    <row r="36" spans="2:5" s="29" customFormat="1" ht="14.25">
      <c r="B36" s="124" t="str">
        <f aca="true" t="shared" si="0" ref="B36:D37">B4</f>
        <v>КІНТО-Голд</v>
      </c>
      <c r="C36" s="170">
        <f t="shared" si="0"/>
        <v>191.5980416000001</v>
      </c>
      <c r="D36" s="171">
        <f t="shared" si="0"/>
        <v>0.060244472998115084</v>
      </c>
      <c r="E36" s="172">
        <f>G4</f>
        <v>0</v>
      </c>
    </row>
    <row r="37" spans="2:6" ht="14.25">
      <c r="B37" s="124" t="str">
        <f t="shared" si="0"/>
        <v>Індекс Української Біржі</v>
      </c>
      <c r="C37" s="170">
        <f t="shared" si="0"/>
        <v>1.2277900000000372</v>
      </c>
      <c r="D37" s="171">
        <f t="shared" si="0"/>
        <v>0.0003360063672165384</v>
      </c>
      <c r="E37" s="172">
        <f>G5</f>
        <v>0</v>
      </c>
      <c r="F37" s="19"/>
    </row>
    <row r="38" spans="2:6" ht="14.25">
      <c r="B38" s="29"/>
      <c r="C38" s="15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110</v>
      </c>
      <c r="B2" s="139">
        <v>0.0003378738018209315</v>
      </c>
      <c r="C2" s="10"/>
      <c r="D2" s="10"/>
    </row>
    <row r="3" spans="1:4" ht="14.25">
      <c r="A3" s="27" t="s">
        <v>112</v>
      </c>
      <c r="B3" s="140">
        <v>0.060240372287901245</v>
      </c>
      <c r="C3" s="10"/>
      <c r="D3" s="10"/>
    </row>
    <row r="4" spans="1:4" ht="14.25">
      <c r="A4" s="27" t="s">
        <v>28</v>
      </c>
      <c r="B4" s="140">
        <v>0.030289123044861088</v>
      </c>
      <c r="C4" s="10"/>
      <c r="D4" s="10"/>
    </row>
    <row r="5" spans="1:4" ht="14.25">
      <c r="A5" s="27" t="s">
        <v>1</v>
      </c>
      <c r="B5" s="140">
        <v>-0.0873085420764621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0.00021858823202536293</v>
      </c>
      <c r="C7" s="10"/>
      <c r="D7" s="10"/>
    </row>
    <row r="8" spans="1:4" ht="14.25">
      <c r="A8" s="27" t="s">
        <v>30</v>
      </c>
      <c r="B8" s="140">
        <v>-0.005534560768842844</v>
      </c>
      <c r="C8" s="10"/>
      <c r="D8" s="10"/>
    </row>
    <row r="9" spans="1:4" ht="14.25">
      <c r="A9" s="27" t="s">
        <v>31</v>
      </c>
      <c r="B9" s="140">
        <v>0.01273972602739726</v>
      </c>
      <c r="C9" s="10"/>
      <c r="D9" s="10"/>
    </row>
    <row r="10" spans="1:4" ht="15" thickBot="1">
      <c r="A10" s="75" t="s">
        <v>86</v>
      </c>
      <c r="B10" s="141">
        <v>0.058772031838248084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87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37</v>
      </c>
      <c r="B2" s="16" t="s">
        <v>70</v>
      </c>
      <c r="C2" s="17" t="s">
        <v>38</v>
      </c>
      <c r="D2" s="17" t="s">
        <v>39</v>
      </c>
      <c r="E2" s="17" t="s">
        <v>40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1" t="s">
        <v>98</v>
      </c>
      <c r="C3" s="82">
        <v>71644682.72</v>
      </c>
      <c r="D3" s="83">
        <v>11222</v>
      </c>
      <c r="E3" s="82">
        <v>6384.31</v>
      </c>
      <c r="F3" s="83">
        <v>1000</v>
      </c>
      <c r="G3" s="81" t="s">
        <v>19</v>
      </c>
      <c r="H3" s="84" t="s">
        <v>44</v>
      </c>
      <c r="I3" s="19"/>
    </row>
    <row r="4" spans="1:9" ht="14.25">
      <c r="A4" s="21">
        <v>2</v>
      </c>
      <c r="B4" s="81" t="s">
        <v>99</v>
      </c>
      <c r="C4" s="82">
        <v>23840859.28</v>
      </c>
      <c r="D4" s="83">
        <v>44464</v>
      </c>
      <c r="E4" s="82">
        <v>536.1834</v>
      </c>
      <c r="F4" s="83">
        <v>100</v>
      </c>
      <c r="G4" s="81" t="s">
        <v>100</v>
      </c>
      <c r="H4" s="84" t="s">
        <v>101</v>
      </c>
      <c r="I4" s="19"/>
    </row>
    <row r="5" spans="1:9" ht="14.25" customHeight="1">
      <c r="A5" s="21">
        <v>3</v>
      </c>
      <c r="B5" s="81" t="s">
        <v>54</v>
      </c>
      <c r="C5" s="82">
        <v>10284042.74</v>
      </c>
      <c r="D5" s="83">
        <v>6641168</v>
      </c>
      <c r="E5" s="82">
        <v>1.55</v>
      </c>
      <c r="F5" s="83">
        <v>1</v>
      </c>
      <c r="G5" s="81" t="s">
        <v>19</v>
      </c>
      <c r="H5" s="84" t="s">
        <v>44</v>
      </c>
      <c r="I5" s="19"/>
    </row>
    <row r="6" spans="1:9" ht="14.25">
      <c r="A6" s="21">
        <v>4</v>
      </c>
      <c r="B6" s="81" t="s">
        <v>64</v>
      </c>
      <c r="C6" s="82">
        <v>8743327.45</v>
      </c>
      <c r="D6" s="83">
        <v>8445</v>
      </c>
      <c r="E6" s="82">
        <v>1035.3259</v>
      </c>
      <c r="F6" s="83">
        <v>1000</v>
      </c>
      <c r="G6" s="81" t="s">
        <v>18</v>
      </c>
      <c r="H6" s="84" t="s">
        <v>42</v>
      </c>
      <c r="I6" s="19"/>
    </row>
    <row r="7" spans="1:9" ht="14.25" customHeight="1">
      <c r="A7" s="21">
        <v>5</v>
      </c>
      <c r="B7" s="81" t="s">
        <v>65</v>
      </c>
      <c r="C7" s="82">
        <v>6579683.64</v>
      </c>
      <c r="D7" s="83">
        <v>1085</v>
      </c>
      <c r="E7" s="82">
        <v>6064.2246</v>
      </c>
      <c r="F7" s="83">
        <v>1000</v>
      </c>
      <c r="G7" s="81" t="s">
        <v>18</v>
      </c>
      <c r="H7" s="84" t="s">
        <v>42</v>
      </c>
      <c r="I7" s="19"/>
    </row>
    <row r="8" spans="1:9" ht="14.25">
      <c r="A8" s="21">
        <v>6</v>
      </c>
      <c r="B8" s="81" t="s">
        <v>57</v>
      </c>
      <c r="C8" s="82">
        <v>5871511.78</v>
      </c>
      <c r="D8" s="83">
        <v>1256</v>
      </c>
      <c r="E8" s="82">
        <v>4674.77</v>
      </c>
      <c r="F8" s="83">
        <v>1000</v>
      </c>
      <c r="G8" s="81" t="s">
        <v>41</v>
      </c>
      <c r="H8" s="84" t="s">
        <v>56</v>
      </c>
      <c r="I8" s="19"/>
    </row>
    <row r="9" spans="1:9" ht="14.25">
      <c r="A9" s="21">
        <v>7</v>
      </c>
      <c r="B9" s="81" t="s">
        <v>55</v>
      </c>
      <c r="C9" s="82">
        <v>4560284.98</v>
      </c>
      <c r="D9" s="83">
        <v>675</v>
      </c>
      <c r="E9" s="82">
        <v>6755.98</v>
      </c>
      <c r="F9" s="83">
        <v>1000</v>
      </c>
      <c r="G9" s="81" t="s">
        <v>17</v>
      </c>
      <c r="H9" s="84" t="s">
        <v>56</v>
      </c>
      <c r="I9" s="19"/>
    </row>
    <row r="10" spans="1:9" ht="14.25">
      <c r="A10" s="21">
        <v>8</v>
      </c>
      <c r="B10" s="81" t="s">
        <v>106</v>
      </c>
      <c r="C10" s="82">
        <v>4491822.65</v>
      </c>
      <c r="D10" s="83">
        <v>14718</v>
      </c>
      <c r="E10" s="82">
        <v>305.1925</v>
      </c>
      <c r="F10" s="83">
        <v>100</v>
      </c>
      <c r="G10" s="81" t="s">
        <v>100</v>
      </c>
      <c r="H10" s="84" t="s">
        <v>101</v>
      </c>
      <c r="I10" s="19"/>
    </row>
    <row r="11" spans="1:9" ht="14.25">
      <c r="A11" s="21">
        <v>9</v>
      </c>
      <c r="B11" s="81" t="s">
        <v>102</v>
      </c>
      <c r="C11" s="82">
        <v>2718945.26</v>
      </c>
      <c r="D11" s="83">
        <v>2566</v>
      </c>
      <c r="E11" s="82">
        <v>1059.6045</v>
      </c>
      <c r="F11" s="83">
        <v>1000</v>
      </c>
      <c r="G11" s="81" t="s">
        <v>103</v>
      </c>
      <c r="H11" s="84" t="s">
        <v>104</v>
      </c>
      <c r="I11" s="19"/>
    </row>
    <row r="12" spans="1:9" ht="14.25">
      <c r="A12" s="21">
        <v>10</v>
      </c>
      <c r="B12" s="81" t="s">
        <v>107</v>
      </c>
      <c r="C12" s="82">
        <v>2419559.09</v>
      </c>
      <c r="D12" s="83">
        <v>1369</v>
      </c>
      <c r="E12" s="82">
        <v>1767.3916</v>
      </c>
      <c r="F12" s="83">
        <v>1000</v>
      </c>
      <c r="G12" s="81" t="s">
        <v>108</v>
      </c>
      <c r="H12" s="84" t="s">
        <v>109</v>
      </c>
      <c r="I12" s="19"/>
    </row>
    <row r="13" spans="1:9" ht="14.25">
      <c r="A13" s="21">
        <v>11</v>
      </c>
      <c r="B13" s="81" t="s">
        <v>66</v>
      </c>
      <c r="C13" s="82">
        <v>1733639.94</v>
      </c>
      <c r="D13" s="83">
        <v>366</v>
      </c>
      <c r="E13" s="82">
        <v>4736.7211</v>
      </c>
      <c r="F13" s="83">
        <v>1000</v>
      </c>
      <c r="G13" s="81" t="s">
        <v>18</v>
      </c>
      <c r="H13" s="84" t="s">
        <v>42</v>
      </c>
      <c r="I13" s="19"/>
    </row>
    <row r="14" spans="1:9" ht="14.25">
      <c r="A14" s="21">
        <v>12</v>
      </c>
      <c r="B14" s="81" t="s">
        <v>67</v>
      </c>
      <c r="C14" s="82">
        <v>1688504.99</v>
      </c>
      <c r="D14" s="83">
        <v>529</v>
      </c>
      <c r="E14" s="82">
        <v>3191.8809</v>
      </c>
      <c r="F14" s="83">
        <v>1000</v>
      </c>
      <c r="G14" s="81" t="s">
        <v>18</v>
      </c>
      <c r="H14" s="84" t="s">
        <v>42</v>
      </c>
      <c r="I14" s="19"/>
    </row>
    <row r="15" spans="1:9" ht="14.25">
      <c r="A15" s="21">
        <v>13</v>
      </c>
      <c r="B15" s="81" t="s">
        <v>105</v>
      </c>
      <c r="C15" s="82">
        <v>1460808.13</v>
      </c>
      <c r="D15" s="83">
        <v>3125</v>
      </c>
      <c r="E15" s="82">
        <v>467.4586</v>
      </c>
      <c r="F15" s="83">
        <v>1000</v>
      </c>
      <c r="G15" s="81" t="s">
        <v>100</v>
      </c>
      <c r="H15" s="84" t="s">
        <v>101</v>
      </c>
      <c r="I15" s="19"/>
    </row>
    <row r="16" spans="1:9" ht="14.25">
      <c r="A16" s="21">
        <v>14</v>
      </c>
      <c r="B16" s="81" t="s">
        <v>96</v>
      </c>
      <c r="C16" s="82">
        <v>1021829.6101</v>
      </c>
      <c r="D16" s="83">
        <v>953</v>
      </c>
      <c r="E16" s="82">
        <v>1072.2241</v>
      </c>
      <c r="F16" s="83">
        <v>1000</v>
      </c>
      <c r="G16" s="81" t="s">
        <v>20</v>
      </c>
      <c r="H16" s="84" t="s">
        <v>32</v>
      </c>
      <c r="I16" s="19"/>
    </row>
    <row r="17" spans="1:9" ht="14.25">
      <c r="A17" s="21">
        <v>15</v>
      </c>
      <c r="B17" s="81" t="s">
        <v>22</v>
      </c>
      <c r="C17" s="82">
        <v>774046.28</v>
      </c>
      <c r="D17" s="83">
        <v>7881</v>
      </c>
      <c r="E17" s="82">
        <v>98.2168</v>
      </c>
      <c r="F17" s="83">
        <v>100</v>
      </c>
      <c r="G17" s="81" t="s">
        <v>43</v>
      </c>
      <c r="H17" s="84" t="s">
        <v>80</v>
      </c>
      <c r="I17" s="19"/>
    </row>
    <row r="18" spans="1:8" ht="15" customHeight="1" thickBot="1">
      <c r="A18" s="177" t="s">
        <v>45</v>
      </c>
      <c r="B18" s="178"/>
      <c r="C18" s="96">
        <f>SUM(C3:C17)</f>
        <v>147833548.5401</v>
      </c>
      <c r="D18" s="97">
        <f>SUM(D3:D17)</f>
        <v>6739822</v>
      </c>
      <c r="E18" s="56" t="s">
        <v>46</v>
      </c>
      <c r="F18" s="56" t="s">
        <v>46</v>
      </c>
      <c r="G18" s="56" t="s">
        <v>46</v>
      </c>
      <c r="H18" s="56" t="s">
        <v>46</v>
      </c>
    </row>
    <row r="19" spans="1:8" ht="15" customHeight="1">
      <c r="A19" s="180" t="s">
        <v>78</v>
      </c>
      <c r="B19" s="180"/>
      <c r="C19" s="180"/>
      <c r="D19" s="180"/>
      <c r="E19" s="180"/>
      <c r="F19" s="180"/>
      <c r="G19" s="180"/>
      <c r="H19" s="180"/>
    </row>
    <row r="20" spans="1:8" ht="15" customHeight="1" thickBot="1">
      <c r="A20" s="179"/>
      <c r="B20" s="179"/>
      <c r="C20" s="179"/>
      <c r="D20" s="179"/>
      <c r="E20" s="179"/>
      <c r="F20" s="179"/>
      <c r="G20" s="179"/>
      <c r="H20" s="179"/>
    </row>
    <row r="22" spans="2:4" ht="14.25">
      <c r="B22" s="20" t="s">
        <v>50</v>
      </c>
      <c r="C22" s="23">
        <f>C18-SUM(C3:C15)</f>
        <v>1795875.8901000023</v>
      </c>
      <c r="D22" s="129">
        <f>C22/$C$18</f>
        <v>0.012147959024421773</v>
      </c>
    </row>
    <row r="23" spans="2:8" ht="14.25">
      <c r="B23" s="81" t="str">
        <f aca="true" t="shared" si="0" ref="B23:C28">B3</f>
        <v>ОТП Класичний</v>
      </c>
      <c r="C23" s="82">
        <f t="shared" si="0"/>
        <v>71644682.72</v>
      </c>
      <c r="D23" s="129">
        <f>C23/$C$18</f>
        <v>0.48463074469572315</v>
      </c>
      <c r="H23" s="19"/>
    </row>
    <row r="24" spans="2:8" ht="14.25">
      <c r="B24" s="81" t="str">
        <f t="shared" si="0"/>
        <v>КІНТО-Класичний</v>
      </c>
      <c r="C24" s="82">
        <f t="shared" si="0"/>
        <v>23840859.28</v>
      </c>
      <c r="D24" s="129">
        <f aca="true" t="shared" si="1" ref="D24:D32">C24/$C$18</f>
        <v>0.161268260928832</v>
      </c>
      <c r="H24" s="19"/>
    </row>
    <row r="25" spans="2:8" ht="14.25">
      <c r="B25" s="81" t="str">
        <f t="shared" si="0"/>
        <v>ОТП Фонд Акцій</v>
      </c>
      <c r="C25" s="82">
        <f t="shared" si="0"/>
        <v>10284042.74</v>
      </c>
      <c r="D25" s="129">
        <f t="shared" si="1"/>
        <v>0.06956501309451044</v>
      </c>
      <c r="H25" s="19"/>
    </row>
    <row r="26" spans="2:8" ht="14.25">
      <c r="B26" s="81" t="str">
        <f t="shared" si="0"/>
        <v>УНІВЕР.УА/Ярослав Мудрий: Фонд Акцiй</v>
      </c>
      <c r="C26" s="82">
        <f t="shared" si="0"/>
        <v>8743327.45</v>
      </c>
      <c r="D26" s="129">
        <f t="shared" si="1"/>
        <v>0.059143053361993554</v>
      </c>
      <c r="H26" s="19"/>
    </row>
    <row r="27" spans="2:8" ht="14.25">
      <c r="B27" s="81" t="str">
        <f t="shared" si="0"/>
        <v>УНIВЕР.УА/Михайло Грушевський: Фонд Державних Паперiв</v>
      </c>
      <c r="C27" s="82">
        <f t="shared" si="0"/>
        <v>6579683.64</v>
      </c>
      <c r="D27" s="129">
        <f t="shared" si="1"/>
        <v>0.044507378095001576</v>
      </c>
      <c r="H27" s="19"/>
    </row>
    <row r="28" spans="2:8" ht="14.25">
      <c r="B28" s="81" t="str">
        <f t="shared" si="0"/>
        <v>Альтус-Депозит</v>
      </c>
      <c r="C28" s="82">
        <f t="shared" si="0"/>
        <v>5871511.78</v>
      </c>
      <c r="D28" s="129">
        <f t="shared" si="1"/>
        <v>0.039717045541982285</v>
      </c>
      <c r="H28" s="19"/>
    </row>
    <row r="29" spans="2:8" ht="14.25">
      <c r="B29" s="81" t="str">
        <f aca="true" t="shared" si="2" ref="B29:C32">B14</f>
        <v>УНІВЕР.УА/Володимир Великий: Фонд Збалансований</v>
      </c>
      <c r="C29" s="82">
        <f t="shared" si="2"/>
        <v>1688504.99</v>
      </c>
      <c r="D29" s="129">
        <f t="shared" si="1"/>
        <v>0.011421663125011108</v>
      </c>
      <c r="H29" s="19"/>
    </row>
    <row r="30" spans="2:8" ht="14.25">
      <c r="B30" s="81" t="str">
        <f t="shared" si="2"/>
        <v>КІНТО-Еквіті</v>
      </c>
      <c r="C30" s="82">
        <f t="shared" si="2"/>
        <v>1460808.13</v>
      </c>
      <c r="D30" s="129">
        <f t="shared" si="1"/>
        <v>0.009881438580254021</v>
      </c>
      <c r="H30" s="19"/>
    </row>
    <row r="31" spans="2:4" ht="14.25">
      <c r="B31" s="81" t="str">
        <f t="shared" si="2"/>
        <v>ТАСК Ресурс</v>
      </c>
      <c r="C31" s="82">
        <f t="shared" si="2"/>
        <v>1021829.6101</v>
      </c>
      <c r="D31" s="129">
        <f t="shared" si="1"/>
        <v>0.006912027886706837</v>
      </c>
    </row>
    <row r="32" spans="2:4" ht="14.25">
      <c r="B32" s="81" t="str">
        <f t="shared" si="2"/>
        <v>Надбання</v>
      </c>
      <c r="C32" s="82">
        <f t="shared" si="2"/>
        <v>774046.28</v>
      </c>
      <c r="D32" s="129">
        <f t="shared" si="1"/>
        <v>0.005235931137714922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99"/>
    </row>
    <row r="2" spans="1:11" s="20" customFormat="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0" customFormat="1" ht="14.25" collapsed="1">
      <c r="A4" s="21">
        <v>1</v>
      </c>
      <c r="B4" s="146" t="s">
        <v>99</v>
      </c>
      <c r="C4" s="147">
        <v>38118</v>
      </c>
      <c r="D4" s="147">
        <v>38182</v>
      </c>
      <c r="E4" s="148">
        <v>0.008279543909632592</v>
      </c>
      <c r="F4" s="148">
        <v>0.01899432295075565</v>
      </c>
      <c r="G4" s="148">
        <v>0.09201899218742438</v>
      </c>
      <c r="H4" s="148">
        <v>0.03889364670332829</v>
      </c>
      <c r="I4" s="148">
        <v>0.10301449906250526</v>
      </c>
      <c r="J4" s="149">
        <v>4.3618340000007505</v>
      </c>
      <c r="K4" s="122">
        <v>0.09086119201941445</v>
      </c>
    </row>
    <row r="5" spans="1:11" s="20" customFormat="1" ht="14.25" collapsed="1">
      <c r="A5" s="21">
        <v>2</v>
      </c>
      <c r="B5" s="146" t="s">
        <v>55</v>
      </c>
      <c r="C5" s="147">
        <v>38828</v>
      </c>
      <c r="D5" s="147">
        <v>39028</v>
      </c>
      <c r="E5" s="148">
        <v>0.008779814787806206</v>
      </c>
      <c r="F5" s="148">
        <v>0.01781482524915634</v>
      </c>
      <c r="G5" s="148">
        <v>0.05688352971370669</v>
      </c>
      <c r="H5" s="148">
        <v>0.09947727479869828</v>
      </c>
      <c r="I5" s="148">
        <v>0.08486056224724625</v>
      </c>
      <c r="J5" s="149">
        <v>5.755980000000366</v>
      </c>
      <c r="K5" s="123">
        <v>0.11899669846576955</v>
      </c>
    </row>
    <row r="6" spans="1:11" s="20" customFormat="1" ht="14.25" collapsed="1">
      <c r="A6" s="21">
        <v>3</v>
      </c>
      <c r="B6" s="146" t="s">
        <v>67</v>
      </c>
      <c r="C6" s="147">
        <v>38919</v>
      </c>
      <c r="D6" s="147">
        <v>39092</v>
      </c>
      <c r="E6" s="148">
        <v>0.0034728309027662885</v>
      </c>
      <c r="F6" s="148">
        <v>0.008155021367944437</v>
      </c>
      <c r="G6" s="148">
        <v>0.03547426490896877</v>
      </c>
      <c r="H6" s="148">
        <v>0.15031742845991247</v>
      </c>
      <c r="I6" s="148">
        <v>0.17257911787881275</v>
      </c>
      <c r="J6" s="149">
        <v>2.191880899999913</v>
      </c>
      <c r="K6" s="123">
        <v>0.07145380191651118</v>
      </c>
    </row>
    <row r="7" spans="1:11" s="20" customFormat="1" ht="14.25" collapsed="1">
      <c r="A7" s="21">
        <v>4</v>
      </c>
      <c r="B7" s="146" t="s">
        <v>64</v>
      </c>
      <c r="C7" s="147">
        <v>38919</v>
      </c>
      <c r="D7" s="147">
        <v>39092</v>
      </c>
      <c r="E7" s="148">
        <v>-0.013453779231528018</v>
      </c>
      <c r="F7" s="148">
        <v>-0.0258258372983029</v>
      </c>
      <c r="G7" s="148">
        <v>-0.025400333180216728</v>
      </c>
      <c r="H7" s="148">
        <v>-0.03266769430106342</v>
      </c>
      <c r="I7" s="148">
        <v>-0.02248751207863342</v>
      </c>
      <c r="J7" s="149">
        <v>0.035325899999745</v>
      </c>
      <c r="K7" s="123">
        <v>0.002066556237997119</v>
      </c>
    </row>
    <row r="8" spans="1:11" s="20" customFormat="1" ht="14.25" collapsed="1">
      <c r="A8" s="21">
        <v>5</v>
      </c>
      <c r="B8" s="146" t="s">
        <v>98</v>
      </c>
      <c r="C8" s="147">
        <v>39413</v>
      </c>
      <c r="D8" s="147">
        <v>39589</v>
      </c>
      <c r="E8" s="148">
        <v>0.015405291493317597</v>
      </c>
      <c r="F8" s="148">
        <v>0.027622450786194408</v>
      </c>
      <c r="G8" s="148" t="s">
        <v>21</v>
      </c>
      <c r="H8" s="148">
        <v>0.1935900000566142</v>
      </c>
      <c r="I8" s="148">
        <v>0.16048402048916532</v>
      </c>
      <c r="J8" s="149">
        <v>5.384310000000995</v>
      </c>
      <c r="K8" s="123">
        <v>0.1274434556484425</v>
      </c>
    </row>
    <row r="9" spans="1:11" s="20" customFormat="1" ht="14.25">
      <c r="A9" s="21">
        <v>6</v>
      </c>
      <c r="B9" s="146" t="s">
        <v>96</v>
      </c>
      <c r="C9" s="147">
        <v>39429</v>
      </c>
      <c r="D9" s="147">
        <v>39618</v>
      </c>
      <c r="E9" s="148">
        <v>0.0017443712705575987</v>
      </c>
      <c r="F9" s="148">
        <v>0.004903786514639963</v>
      </c>
      <c r="G9" s="148">
        <v>0.018524726407099568</v>
      </c>
      <c r="H9" s="148">
        <v>-0.013568510046144011</v>
      </c>
      <c r="I9" s="148">
        <v>-0.013399503950343283</v>
      </c>
      <c r="J9" s="149">
        <v>0.07222410000003587</v>
      </c>
      <c r="K9" s="123">
        <v>0.00454581555349276</v>
      </c>
    </row>
    <row r="10" spans="1:11" s="20" customFormat="1" ht="14.25">
      <c r="A10" s="21">
        <v>7</v>
      </c>
      <c r="B10" s="146" t="s">
        <v>22</v>
      </c>
      <c r="C10" s="147">
        <v>39560</v>
      </c>
      <c r="D10" s="147">
        <v>39770</v>
      </c>
      <c r="E10" s="148">
        <v>-0.0010679218647026145</v>
      </c>
      <c r="F10" s="148">
        <v>-0.002317032167299282</v>
      </c>
      <c r="G10" s="148">
        <v>-0.041770489628052965</v>
      </c>
      <c r="H10" s="148">
        <v>-0.048755991473155236</v>
      </c>
      <c r="I10" s="148">
        <v>0.08112717399283675</v>
      </c>
      <c r="J10" s="149">
        <v>-0.017832000000044257</v>
      </c>
      <c r="K10" s="123">
        <v>-0.001202099358373454</v>
      </c>
    </row>
    <row r="11" spans="1:11" s="20" customFormat="1" ht="14.25">
      <c r="A11" s="21">
        <v>8</v>
      </c>
      <c r="B11" s="146" t="s">
        <v>105</v>
      </c>
      <c r="C11" s="147">
        <v>39884</v>
      </c>
      <c r="D11" s="147">
        <v>40001</v>
      </c>
      <c r="E11" s="148">
        <v>-0.0028232733287981704</v>
      </c>
      <c r="F11" s="148">
        <v>-0.06305637833544797</v>
      </c>
      <c r="G11" s="148">
        <v>-0.04713054896846525</v>
      </c>
      <c r="H11" s="148">
        <v>-0.2590103210378665</v>
      </c>
      <c r="I11" s="148">
        <v>-0.060844013370098815</v>
      </c>
      <c r="J11" s="149">
        <v>-0.5325413999999877</v>
      </c>
      <c r="K11" s="123">
        <v>-0.051697109671130836</v>
      </c>
    </row>
    <row r="12" spans="1:11" s="20" customFormat="1" ht="14.25">
      <c r="A12" s="21">
        <v>9</v>
      </c>
      <c r="B12" s="146" t="s">
        <v>54</v>
      </c>
      <c r="C12" s="147">
        <v>40253</v>
      </c>
      <c r="D12" s="147">
        <v>40366</v>
      </c>
      <c r="E12" s="148">
        <v>-0.025157232704394183</v>
      </c>
      <c r="F12" s="148">
        <v>0.07638888888898432</v>
      </c>
      <c r="G12" s="148" t="s">
        <v>21</v>
      </c>
      <c r="H12" s="148">
        <v>-0.05487804878051994</v>
      </c>
      <c r="I12" s="148">
        <v>0.16541353383466761</v>
      </c>
      <c r="J12" s="149">
        <v>0.5500000000000431</v>
      </c>
      <c r="K12" s="123">
        <v>0.03343389948588338</v>
      </c>
    </row>
    <row r="13" spans="1:11" s="20" customFormat="1" ht="14.25">
      <c r="A13" s="21">
        <v>10</v>
      </c>
      <c r="B13" s="146" t="s">
        <v>102</v>
      </c>
      <c r="C13" s="147">
        <v>40114</v>
      </c>
      <c r="D13" s="147">
        <v>40401</v>
      </c>
      <c r="E13" s="148">
        <v>-0.0005203007369095625</v>
      </c>
      <c r="F13" s="148">
        <v>-0.004938754597348494</v>
      </c>
      <c r="G13" s="148">
        <v>-0.052397305693358986</v>
      </c>
      <c r="H13" s="148">
        <v>-0.16439694730172127</v>
      </c>
      <c r="I13" s="148">
        <v>0.10259478076133877</v>
      </c>
      <c r="J13" s="149">
        <v>0.05960449999994699</v>
      </c>
      <c r="K13" s="123">
        <v>0.004385637699499734</v>
      </c>
    </row>
    <row r="14" spans="1:11" s="20" customFormat="1" ht="14.25" collapsed="1">
      <c r="A14" s="21">
        <v>11</v>
      </c>
      <c r="B14" s="146" t="s">
        <v>57</v>
      </c>
      <c r="C14" s="147">
        <v>40226</v>
      </c>
      <c r="D14" s="147">
        <v>40430</v>
      </c>
      <c r="E14" s="148">
        <v>0.005688064315497066</v>
      </c>
      <c r="F14" s="148">
        <v>0.012470788509780784</v>
      </c>
      <c r="G14" s="148">
        <v>0.04298887349424896</v>
      </c>
      <c r="H14" s="148">
        <v>0.07771701793123009</v>
      </c>
      <c r="I14" s="148">
        <v>0.06596055181842897</v>
      </c>
      <c r="J14" s="149">
        <v>3.67476999999972</v>
      </c>
      <c r="K14" s="123">
        <v>0.12442290953158297</v>
      </c>
    </row>
    <row r="15" spans="1:11" s="20" customFormat="1" ht="14.25" collapsed="1">
      <c r="A15" s="21">
        <v>12</v>
      </c>
      <c r="B15" s="146" t="s">
        <v>66</v>
      </c>
      <c r="C15" s="147">
        <v>40427</v>
      </c>
      <c r="D15" s="147">
        <v>40543</v>
      </c>
      <c r="E15" s="148">
        <v>0.013740730291182501</v>
      </c>
      <c r="F15" s="148">
        <v>0.028786967462038904</v>
      </c>
      <c r="G15" s="148">
        <v>0.09197942872744669</v>
      </c>
      <c r="H15" s="148">
        <v>0.29212081781937704</v>
      </c>
      <c r="I15" s="148">
        <v>0.2945265250765008</v>
      </c>
      <c r="J15" s="149">
        <v>3.7367211000005733</v>
      </c>
      <c r="K15" s="123">
        <v>0.12876313416568852</v>
      </c>
    </row>
    <row r="16" spans="1:11" s="20" customFormat="1" ht="14.25" collapsed="1">
      <c r="A16" s="21">
        <v>13</v>
      </c>
      <c r="B16" s="146" t="s">
        <v>107</v>
      </c>
      <c r="C16" s="147">
        <v>40444</v>
      </c>
      <c r="D16" s="147">
        <v>40638</v>
      </c>
      <c r="E16" s="148">
        <v>0.002947854465067623</v>
      </c>
      <c r="F16" s="148">
        <v>0.010626900438202469</v>
      </c>
      <c r="G16" s="148">
        <v>0.045318071798324144</v>
      </c>
      <c r="H16" s="148">
        <v>0.06362741641781855</v>
      </c>
      <c r="I16" s="148">
        <v>0.06064023631133075</v>
      </c>
      <c r="J16" s="149">
        <v>0.7673915999999807</v>
      </c>
      <c r="K16" s="123">
        <v>0.04630791198333162</v>
      </c>
    </row>
    <row r="17" spans="1:11" s="20" customFormat="1" ht="14.25">
      <c r="A17" s="21">
        <v>14</v>
      </c>
      <c r="B17" s="146" t="s">
        <v>65</v>
      </c>
      <c r="C17" s="147">
        <v>40427</v>
      </c>
      <c r="D17" s="147">
        <v>40708</v>
      </c>
      <c r="E17" s="148">
        <v>0.01541234704716965</v>
      </c>
      <c r="F17" s="148">
        <v>0.029717158006572486</v>
      </c>
      <c r="G17" s="148">
        <v>0.09139363249400279</v>
      </c>
      <c r="H17" s="148">
        <v>0.5309308656575515</v>
      </c>
      <c r="I17" s="148">
        <v>0.5012191507672468</v>
      </c>
      <c r="J17" s="149">
        <v>5.064224600000659</v>
      </c>
      <c r="K17" s="123">
        <v>0.1565991757376033</v>
      </c>
    </row>
    <row r="18" spans="1:11" s="20" customFormat="1" ht="14.25">
      <c r="A18" s="21">
        <v>15</v>
      </c>
      <c r="B18" s="146" t="s">
        <v>106</v>
      </c>
      <c r="C18" s="147">
        <v>41026</v>
      </c>
      <c r="D18" s="147">
        <v>41242</v>
      </c>
      <c r="E18" s="148">
        <v>0.02341985557084869</v>
      </c>
      <c r="F18" s="148">
        <v>0.017434834397745957</v>
      </c>
      <c r="G18" s="148">
        <v>0.08641752492916766</v>
      </c>
      <c r="H18" s="148">
        <v>0.0698572238345152</v>
      </c>
      <c r="I18" s="148">
        <v>0.11640408090105692</v>
      </c>
      <c r="J18" s="149">
        <v>2.051925000000037</v>
      </c>
      <c r="K18" s="123">
        <v>0.10751703688222913</v>
      </c>
    </row>
    <row r="19" spans="1:12" s="20" customFormat="1" ht="15.75" thickBot="1">
      <c r="A19" s="145"/>
      <c r="B19" s="150" t="s">
        <v>84</v>
      </c>
      <c r="C19" s="151" t="s">
        <v>46</v>
      </c>
      <c r="D19" s="151" t="s">
        <v>46</v>
      </c>
      <c r="E19" s="152">
        <f>AVERAGE(E4:E18)</f>
        <v>0.003724546412500884</v>
      </c>
      <c r="F19" s="152">
        <f>AVERAGE(F4:F18)</f>
        <v>0.010451862811574472</v>
      </c>
      <c r="G19" s="152">
        <f>AVERAGE(G4:G18)</f>
        <v>0.030330797476176594</v>
      </c>
      <c r="H19" s="152">
        <f>AVERAGE(H4:H18)</f>
        <v>0.06288361191590502</v>
      </c>
      <c r="I19" s="152">
        <f>AVERAGE(I4:I18)</f>
        <v>0.12080621358280409</v>
      </c>
      <c r="J19" s="151" t="s">
        <v>46</v>
      </c>
      <c r="K19" s="152">
        <f>AVERAGE(K4:K18)</f>
        <v>0.06425986775319613</v>
      </c>
      <c r="L19" s="153"/>
    </row>
    <row r="20" spans="1:11" s="20" customFormat="1" ht="14.25">
      <c r="A20" s="186" t="s">
        <v>75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s="20" customFormat="1" ht="15" collapsed="1" thickBot="1">
      <c r="A21" s="181"/>
      <c r="B21" s="181"/>
      <c r="C21" s="181"/>
      <c r="D21" s="181"/>
      <c r="E21" s="181"/>
      <c r="F21" s="181"/>
      <c r="G21" s="181"/>
      <c r="H21" s="181"/>
      <c r="I21" s="157"/>
      <c r="J21" s="157"/>
      <c r="K21" s="157"/>
    </row>
    <row r="22" spans="5:10" s="20" customFormat="1" ht="14.25" collapsed="1">
      <c r="E22" s="106"/>
      <c r="J22" s="19"/>
    </row>
    <row r="23" spans="5:10" s="20" customFormat="1" ht="14.25" collapsed="1">
      <c r="E23" s="107"/>
      <c r="J23" s="19"/>
    </row>
    <row r="24" spans="5:10" s="20" customFormat="1" ht="14.25">
      <c r="E24" s="106"/>
      <c r="F24" s="106"/>
      <c r="J24" s="19"/>
    </row>
    <row r="25" spans="5:10" s="20" customFormat="1" ht="14.25" collapsed="1">
      <c r="E25" s="107"/>
      <c r="I25" s="107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8" t="s">
        <v>89</v>
      </c>
      <c r="B1" s="188"/>
      <c r="C1" s="188"/>
      <c r="D1" s="188"/>
      <c r="E1" s="188"/>
      <c r="F1" s="188"/>
      <c r="G1" s="188"/>
    </row>
    <row r="2" spans="1:7" ht="15.75" thickBot="1">
      <c r="A2" s="183" t="s">
        <v>37</v>
      </c>
      <c r="B2" s="88"/>
      <c r="C2" s="189" t="s">
        <v>24</v>
      </c>
      <c r="D2" s="190"/>
      <c r="E2" s="189" t="s">
        <v>25</v>
      </c>
      <c r="F2" s="190"/>
      <c r="G2" s="89"/>
    </row>
    <row r="3" spans="1:7" ht="45.75" thickBot="1">
      <c r="A3" s="184"/>
      <c r="B3" s="42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8" ht="15" customHeight="1">
      <c r="A4" s="21">
        <v>1</v>
      </c>
      <c r="B4" s="37" t="s">
        <v>107</v>
      </c>
      <c r="C4" s="38">
        <v>105.79456999999982</v>
      </c>
      <c r="D4" s="94">
        <v>0.04572400047002182</v>
      </c>
      <c r="E4" s="39">
        <v>56</v>
      </c>
      <c r="F4" s="94">
        <v>0.04265041888804265</v>
      </c>
      <c r="G4" s="40">
        <v>99.09806574257404</v>
      </c>
      <c r="H4" s="53"/>
    </row>
    <row r="5" spans="1:8" ht="14.25" customHeight="1">
      <c r="A5" s="21">
        <v>2</v>
      </c>
      <c r="B5" s="37" t="s">
        <v>99</v>
      </c>
      <c r="C5" s="38">
        <v>200.5580700000003</v>
      </c>
      <c r="D5" s="94">
        <v>0.008483735812772255</v>
      </c>
      <c r="E5" s="39">
        <v>9</v>
      </c>
      <c r="F5" s="94">
        <v>0.00020245191766955347</v>
      </c>
      <c r="G5" s="40">
        <v>4.785249034754019</v>
      </c>
      <c r="H5" s="53"/>
    </row>
    <row r="6" spans="1:7" ht="14.25">
      <c r="A6" s="21">
        <v>3</v>
      </c>
      <c r="B6" s="37" t="s">
        <v>106</v>
      </c>
      <c r="C6" s="38">
        <v>107.26275219999998</v>
      </c>
      <c r="D6" s="94">
        <v>0.02446374429821798</v>
      </c>
      <c r="E6" s="39">
        <v>15</v>
      </c>
      <c r="F6" s="94">
        <v>0.0010201999591920017</v>
      </c>
      <c r="G6" s="40">
        <v>4.437070954906685</v>
      </c>
    </row>
    <row r="7" spans="1:7" ht="14.25">
      <c r="A7" s="21">
        <v>4</v>
      </c>
      <c r="B7" s="37" t="s">
        <v>65</v>
      </c>
      <c r="C7" s="38">
        <v>99.86913999999966</v>
      </c>
      <c r="D7" s="94">
        <v>0.015412345523162688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55</v>
      </c>
      <c r="C8" s="38">
        <v>39.687620000000116</v>
      </c>
      <c r="D8" s="94">
        <v>0.008779286638348193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57</v>
      </c>
      <c r="C9" s="38">
        <v>33.20428000000026</v>
      </c>
      <c r="D9" s="94">
        <v>0.005687312632984861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66</v>
      </c>
      <c r="C10" s="38">
        <v>23.498589999999854</v>
      </c>
      <c r="D10" s="94">
        <v>0.013740729677111107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67</v>
      </c>
      <c r="C11" s="38">
        <v>5.843600000000093</v>
      </c>
      <c r="D11" s="94">
        <v>0.003472831809613278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96</v>
      </c>
      <c r="C12" s="38">
        <v>1.7793600000001026</v>
      </c>
      <c r="D12" s="94">
        <v>0.0017443846514675766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22</v>
      </c>
      <c r="C13" s="38">
        <v>-0.8274799999999815</v>
      </c>
      <c r="D13" s="94">
        <v>-0.0010678900779915188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102</v>
      </c>
      <c r="C14" s="38">
        <v>-1.4152100000004284</v>
      </c>
      <c r="D14" s="94">
        <v>-0.0005202288504068831</v>
      </c>
      <c r="E14" s="39">
        <v>0</v>
      </c>
      <c r="F14" s="94">
        <v>0</v>
      </c>
      <c r="G14" s="40">
        <v>0</v>
      </c>
    </row>
    <row r="15" spans="1:8" ht="14.25">
      <c r="A15" s="21">
        <v>12</v>
      </c>
      <c r="B15" s="37" t="s">
        <v>105</v>
      </c>
      <c r="C15" s="38">
        <v>-4.135980000000215</v>
      </c>
      <c r="D15" s="94">
        <v>-0.0028233022487118738</v>
      </c>
      <c r="E15" s="39">
        <v>0</v>
      </c>
      <c r="F15" s="94">
        <v>0</v>
      </c>
      <c r="G15" s="40">
        <v>0</v>
      </c>
      <c r="H15" s="53"/>
    </row>
    <row r="16" spans="1:7" ht="14.25">
      <c r="A16" s="21">
        <v>13</v>
      </c>
      <c r="B16" s="37" t="s">
        <v>64</v>
      </c>
      <c r="C16" s="38">
        <v>-119.23441999999991</v>
      </c>
      <c r="D16" s="94">
        <v>-0.01345371933634805</v>
      </c>
      <c r="E16" s="39">
        <v>0</v>
      </c>
      <c r="F16" s="94">
        <v>0</v>
      </c>
      <c r="G16" s="40">
        <v>0</v>
      </c>
    </row>
    <row r="17" spans="1:7" ht="14.25">
      <c r="A17" s="21">
        <v>14</v>
      </c>
      <c r="B17" s="37" t="s">
        <v>54</v>
      </c>
      <c r="C17" s="38">
        <v>-681.0778300000001</v>
      </c>
      <c r="D17" s="94">
        <v>-0.06211311819620056</v>
      </c>
      <c r="E17" s="39">
        <v>-259749</v>
      </c>
      <c r="F17" s="94">
        <v>-0.037639780336439346</v>
      </c>
      <c r="G17" s="40">
        <v>-403.109015676648</v>
      </c>
    </row>
    <row r="18" spans="1:7" ht="14.25">
      <c r="A18" s="21">
        <v>15</v>
      </c>
      <c r="B18" s="37" t="s">
        <v>98</v>
      </c>
      <c r="C18" s="38">
        <v>-3389.6957699999957</v>
      </c>
      <c r="D18" s="94">
        <v>-0.04517523618126255</v>
      </c>
      <c r="E18" s="39">
        <v>-712</v>
      </c>
      <c r="F18" s="94">
        <v>-0.05966147142617731</v>
      </c>
      <c r="G18" s="40">
        <v>-4526.977943170091</v>
      </c>
    </row>
    <row r="19" spans="1:8" ht="15.75" thickBot="1">
      <c r="A19" s="87"/>
      <c r="B19" s="90" t="s">
        <v>45</v>
      </c>
      <c r="C19" s="91">
        <v>-3578.888707799996</v>
      </c>
      <c r="D19" s="95">
        <v>-0.023636689117819704</v>
      </c>
      <c r="E19" s="92">
        <v>-260381</v>
      </c>
      <c r="F19" s="95">
        <v>-0.03719620702428201</v>
      </c>
      <c r="G19" s="93">
        <v>-4821.766573114504</v>
      </c>
      <c r="H19" s="53"/>
    </row>
    <row r="20" spans="1:8" ht="15" customHeight="1" thickBot="1">
      <c r="A20" s="187"/>
      <c r="B20" s="187"/>
      <c r="C20" s="187"/>
      <c r="D20" s="187"/>
      <c r="E20" s="187"/>
      <c r="F20" s="187"/>
      <c r="G20" s="187"/>
      <c r="H20" s="156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78"/>
      <c r="C48" s="78"/>
      <c r="D48" s="78"/>
      <c r="E48" s="78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23</v>
      </c>
      <c r="C56" s="35" t="s">
        <v>51</v>
      </c>
      <c r="D56" s="35" t="s">
        <v>52</v>
      </c>
      <c r="E56" s="59" t="s">
        <v>49</v>
      </c>
      <c r="F56"/>
    </row>
    <row r="57" spans="2:5" ht="14.25">
      <c r="B57" s="37" t="str">
        <f aca="true" t="shared" si="0" ref="B57:D61">B4</f>
        <v>ВСІ</v>
      </c>
      <c r="C57" s="38">
        <f t="shared" si="0"/>
        <v>105.79456999999982</v>
      </c>
      <c r="D57" s="94">
        <f t="shared" si="0"/>
        <v>0.04572400047002182</v>
      </c>
      <c r="E57" s="40">
        <f>G4</f>
        <v>99.09806574257404</v>
      </c>
    </row>
    <row r="58" spans="2:5" ht="14.25">
      <c r="B58" s="37" t="str">
        <f t="shared" si="0"/>
        <v>КІНТО-Класичний</v>
      </c>
      <c r="C58" s="38">
        <f t="shared" si="0"/>
        <v>200.5580700000003</v>
      </c>
      <c r="D58" s="94">
        <f t="shared" si="0"/>
        <v>0.008483735812772255</v>
      </c>
      <c r="E58" s="40">
        <f>G5</f>
        <v>4.785249034754019</v>
      </c>
    </row>
    <row r="59" spans="2:5" ht="14.25">
      <c r="B59" s="37" t="str">
        <f t="shared" si="0"/>
        <v>КІНТО-Казначейський</v>
      </c>
      <c r="C59" s="38">
        <f t="shared" si="0"/>
        <v>107.26275219999998</v>
      </c>
      <c r="D59" s="94">
        <f t="shared" si="0"/>
        <v>0.02446374429821798</v>
      </c>
      <c r="E59" s="40">
        <f>G6</f>
        <v>4.437070954906685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99.86913999999966</v>
      </c>
      <c r="D60" s="94">
        <f t="shared" si="0"/>
        <v>0.015412345523162688</v>
      </c>
      <c r="E60" s="40">
        <f>G7</f>
        <v>0</v>
      </c>
    </row>
    <row r="61" spans="2:5" ht="14.25">
      <c r="B61" s="125" t="str">
        <f t="shared" si="0"/>
        <v>Альтус-Збалансований</v>
      </c>
      <c r="C61" s="126">
        <f t="shared" si="0"/>
        <v>39.687620000000116</v>
      </c>
      <c r="D61" s="127">
        <f t="shared" si="0"/>
        <v>0.008779286638348193</v>
      </c>
      <c r="E61" s="128">
        <f>G8</f>
        <v>0</v>
      </c>
    </row>
    <row r="62" spans="2:5" ht="14.25">
      <c r="B62" s="124" t="str">
        <f aca="true" t="shared" si="1" ref="B62:D65">B14</f>
        <v>Софіївський</v>
      </c>
      <c r="C62" s="38">
        <f t="shared" si="1"/>
        <v>-1.4152100000004284</v>
      </c>
      <c r="D62" s="94">
        <f t="shared" si="1"/>
        <v>-0.0005202288504068831</v>
      </c>
      <c r="E62" s="40">
        <f>G14</f>
        <v>0</v>
      </c>
    </row>
    <row r="63" spans="2:5" ht="14.25">
      <c r="B63" s="124" t="str">
        <f t="shared" si="1"/>
        <v>КІНТО-Еквіті</v>
      </c>
      <c r="C63" s="38">
        <f t="shared" si="1"/>
        <v>-4.135980000000215</v>
      </c>
      <c r="D63" s="94">
        <f t="shared" si="1"/>
        <v>-0.0028233022487118738</v>
      </c>
      <c r="E63" s="40">
        <f>G15</f>
        <v>0</v>
      </c>
    </row>
    <row r="64" spans="2:5" ht="14.25">
      <c r="B64" s="124" t="str">
        <f t="shared" si="1"/>
        <v>УНІВЕР.УА/Ярослав Мудрий: Фонд Акцiй</v>
      </c>
      <c r="C64" s="38">
        <f t="shared" si="1"/>
        <v>-119.23441999999991</v>
      </c>
      <c r="D64" s="94">
        <f t="shared" si="1"/>
        <v>-0.01345371933634805</v>
      </c>
      <c r="E64" s="40">
        <f>G16</f>
        <v>0</v>
      </c>
    </row>
    <row r="65" spans="2:5" ht="14.25">
      <c r="B65" s="124" t="str">
        <f t="shared" si="1"/>
        <v>ОТП Фонд Акцій</v>
      </c>
      <c r="C65" s="38">
        <f t="shared" si="1"/>
        <v>-681.0778300000001</v>
      </c>
      <c r="D65" s="94">
        <f t="shared" si="1"/>
        <v>-0.06211311819620056</v>
      </c>
      <c r="E65" s="40">
        <f>G17</f>
        <v>-403.109015676648</v>
      </c>
    </row>
    <row r="66" spans="2:5" ht="14.25">
      <c r="B66" s="124" t="str">
        <f>B18</f>
        <v>ОТП Класичний</v>
      </c>
      <c r="C66" s="38">
        <f>C18</f>
        <v>-3389.6957699999957</v>
      </c>
      <c r="D66" s="94">
        <f>D18</f>
        <v>-0.04517523618126255</v>
      </c>
      <c r="E66" s="40">
        <f>G18</f>
        <v>-4526.977943170091</v>
      </c>
    </row>
    <row r="67" spans="2:5" ht="14.25">
      <c r="B67" s="132" t="s">
        <v>50</v>
      </c>
      <c r="C67" s="133">
        <f>C19-SUM(C57:C66)</f>
        <v>63.4983500000003</v>
      </c>
      <c r="D67" s="134"/>
      <c r="E67" s="133">
        <f>G19-SUM(E57:E66)</f>
        <v>0</v>
      </c>
    </row>
    <row r="68" spans="2:5" ht="15">
      <c r="B68" s="130" t="s">
        <v>45</v>
      </c>
      <c r="C68" s="131">
        <f>SUM(C57:C67)</f>
        <v>-3578.888707799996</v>
      </c>
      <c r="D68" s="131"/>
      <c r="E68" s="131">
        <f>SUM(E57:E67)</f>
        <v>-4821.766573114504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8" sqref="A18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23</v>
      </c>
      <c r="B1" s="67" t="s">
        <v>69</v>
      </c>
      <c r="C1" s="10"/>
    </row>
    <row r="2" spans="1:3" ht="14.25">
      <c r="A2" s="173" t="s">
        <v>54</v>
      </c>
      <c r="B2" s="174">
        <v>-0.025157232704394183</v>
      </c>
      <c r="C2" s="10"/>
    </row>
    <row r="3" spans="1:3" ht="14.25">
      <c r="A3" s="135" t="s">
        <v>64</v>
      </c>
      <c r="B3" s="142">
        <v>-0.013453779231528018</v>
      </c>
      <c r="C3" s="10"/>
    </row>
    <row r="4" spans="1:3" ht="14.25">
      <c r="A4" s="135" t="s">
        <v>105</v>
      </c>
      <c r="B4" s="142">
        <v>-0.0028232733287981704</v>
      </c>
      <c r="C4" s="10"/>
    </row>
    <row r="5" spans="1:3" ht="14.25">
      <c r="A5" s="135" t="s">
        <v>22</v>
      </c>
      <c r="B5" s="143">
        <v>-0.0010679218647026145</v>
      </c>
      <c r="C5" s="10"/>
    </row>
    <row r="6" spans="1:3" ht="14.25">
      <c r="A6" s="135" t="s">
        <v>102</v>
      </c>
      <c r="B6" s="143">
        <v>-0.0005203007369095625</v>
      </c>
      <c r="C6" s="10"/>
    </row>
    <row r="7" spans="1:3" ht="14.25">
      <c r="A7" s="135" t="s">
        <v>96</v>
      </c>
      <c r="B7" s="143">
        <v>0.0017443712705575987</v>
      </c>
      <c r="C7" s="10"/>
    </row>
    <row r="8" spans="1:3" ht="14.25">
      <c r="A8" s="136" t="s">
        <v>107</v>
      </c>
      <c r="B8" s="202">
        <v>0.002947854465067623</v>
      </c>
      <c r="C8" s="10"/>
    </row>
    <row r="9" spans="1:3" ht="14.25">
      <c r="A9" s="135" t="s">
        <v>67</v>
      </c>
      <c r="B9" s="143">
        <v>0.0034728309027662885</v>
      </c>
      <c r="C9" s="10"/>
    </row>
    <row r="10" spans="1:3" ht="14.25">
      <c r="A10" s="135" t="s">
        <v>57</v>
      </c>
      <c r="B10" s="143">
        <v>0.005688064315497066</v>
      </c>
      <c r="C10" s="10"/>
    </row>
    <row r="11" spans="1:3" ht="14.25">
      <c r="A11" s="135" t="s">
        <v>99</v>
      </c>
      <c r="B11" s="143">
        <v>0.008279543909632592</v>
      </c>
      <c r="C11" s="10"/>
    </row>
    <row r="12" spans="1:3" ht="14.25">
      <c r="A12" s="136" t="s">
        <v>55</v>
      </c>
      <c r="B12" s="164">
        <v>0.008779814787806206</v>
      </c>
      <c r="C12" s="10"/>
    </row>
    <row r="13" spans="1:3" ht="14.25">
      <c r="A13" s="135" t="s">
        <v>66</v>
      </c>
      <c r="B13" s="142">
        <v>0.013740730291182501</v>
      </c>
      <c r="C13" s="10"/>
    </row>
    <row r="14" spans="1:3" ht="14.25">
      <c r="A14" s="135" t="s">
        <v>98</v>
      </c>
      <c r="B14" s="142">
        <v>0.015405291493317597</v>
      </c>
      <c r="C14" s="10"/>
    </row>
    <row r="15" spans="1:3" ht="14.25">
      <c r="A15" s="135" t="s">
        <v>65</v>
      </c>
      <c r="B15" s="142">
        <v>0.01541234704716965</v>
      </c>
      <c r="C15" s="10"/>
    </row>
    <row r="16" spans="1:3" ht="14.25">
      <c r="A16" s="135" t="s">
        <v>106</v>
      </c>
      <c r="B16" s="142">
        <v>0.02341985557084869</v>
      </c>
      <c r="C16" s="10"/>
    </row>
    <row r="17" spans="1:3" ht="14.25">
      <c r="A17" s="137" t="s">
        <v>28</v>
      </c>
      <c r="B17" s="142">
        <v>0.003724546412500884</v>
      </c>
      <c r="C17" s="10"/>
    </row>
    <row r="18" spans="1:3" ht="14.25">
      <c r="A18" s="137" t="s">
        <v>1</v>
      </c>
      <c r="B18" s="142">
        <v>-0.0873085420764621</v>
      </c>
      <c r="C18" s="10"/>
    </row>
    <row r="19" spans="1:3" ht="14.25">
      <c r="A19" s="137" t="s">
        <v>0</v>
      </c>
      <c r="B19" s="142">
        <v>0</v>
      </c>
      <c r="C19" s="57"/>
    </row>
    <row r="20" spans="1:3" ht="14.25">
      <c r="A20" s="137" t="s">
        <v>29</v>
      </c>
      <c r="B20" s="142">
        <v>0.00021858823202536293</v>
      </c>
      <c r="C20" s="9"/>
    </row>
    <row r="21" spans="1:3" ht="14.25">
      <c r="A21" s="137" t="s">
        <v>30</v>
      </c>
      <c r="B21" s="142">
        <v>-0.005534560768842844</v>
      </c>
      <c r="C21" s="73"/>
    </row>
    <row r="22" spans="1:3" ht="14.25">
      <c r="A22" s="137" t="s">
        <v>31</v>
      </c>
      <c r="B22" s="142">
        <v>0.01273972602739726</v>
      </c>
      <c r="C22" s="10"/>
    </row>
    <row r="23" spans="1:3" ht="15" thickBot="1">
      <c r="A23" s="138" t="s">
        <v>86</v>
      </c>
      <c r="B23" s="144">
        <v>0.058772031838248084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37</v>
      </c>
      <c r="B2" s="15" t="s">
        <v>23</v>
      </c>
      <c r="C2" s="44" t="s">
        <v>33</v>
      </c>
      <c r="D2" s="44" t="s">
        <v>34</v>
      </c>
      <c r="E2" s="44" t="s">
        <v>38</v>
      </c>
      <c r="F2" s="44" t="s">
        <v>39</v>
      </c>
      <c r="G2" s="44" t="s">
        <v>40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8" t="s">
        <v>117</v>
      </c>
      <c r="C3" s="109" t="s">
        <v>36</v>
      </c>
      <c r="D3" s="110" t="s">
        <v>118</v>
      </c>
      <c r="E3" s="111">
        <v>816011.1402</v>
      </c>
      <c r="F3" s="112">
        <v>13246</v>
      </c>
      <c r="G3" s="111">
        <v>61.6043</v>
      </c>
      <c r="H3" s="52">
        <v>100</v>
      </c>
      <c r="I3" s="108" t="s">
        <v>119</v>
      </c>
      <c r="J3" s="113" t="s">
        <v>120</v>
      </c>
    </row>
    <row r="4" spans="1:10" ht="14.25">
      <c r="A4" s="145">
        <v>2</v>
      </c>
      <c r="B4" s="175" t="s">
        <v>121</v>
      </c>
      <c r="C4" s="203" t="s">
        <v>36</v>
      </c>
      <c r="D4" s="204" t="s">
        <v>118</v>
      </c>
      <c r="E4" s="205">
        <v>288155.9202</v>
      </c>
      <c r="F4" s="206">
        <v>3428670</v>
      </c>
      <c r="G4" s="205">
        <v>0.084</v>
      </c>
      <c r="H4" s="207">
        <v>0.1</v>
      </c>
      <c r="I4" s="208" t="s">
        <v>119</v>
      </c>
      <c r="J4" s="209" t="s">
        <v>120</v>
      </c>
    </row>
    <row r="5" spans="1:10" ht="15.75" thickBot="1">
      <c r="A5" s="177" t="s">
        <v>45</v>
      </c>
      <c r="B5" s="178"/>
      <c r="C5" s="114" t="s">
        <v>46</v>
      </c>
      <c r="D5" s="114" t="s">
        <v>46</v>
      </c>
      <c r="E5" s="96">
        <f>SUM(E3:E3)</f>
        <v>816011.1402</v>
      </c>
      <c r="F5" s="97">
        <f>SUM(F3:F3)</f>
        <v>13246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8" ht="14.25">
      <c r="A6" s="180"/>
      <c r="B6" s="180"/>
      <c r="C6" s="180"/>
      <c r="D6" s="180"/>
      <c r="E6" s="180"/>
      <c r="F6" s="180"/>
      <c r="G6" s="180"/>
      <c r="H6" s="18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2" t="s">
        <v>91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ht="45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ht="14.25" collapsed="1">
      <c r="A4" s="21">
        <v>1</v>
      </c>
      <c r="B4" s="27" t="s">
        <v>121</v>
      </c>
      <c r="C4" s="104">
        <v>38199</v>
      </c>
      <c r="D4" s="104">
        <v>38383</v>
      </c>
      <c r="E4" s="98" t="s">
        <v>21</v>
      </c>
      <c r="F4" s="98">
        <v>-0.045454545454495454</v>
      </c>
      <c r="G4" s="98" t="s">
        <v>21</v>
      </c>
      <c r="H4" s="98">
        <v>-0.0707964601769846</v>
      </c>
      <c r="I4" s="98" t="s">
        <v>21</v>
      </c>
      <c r="J4" s="105">
        <v>-0.1599999999999785</v>
      </c>
      <c r="K4" s="155">
        <v>-0.009251373780805427</v>
      </c>
    </row>
    <row r="5" spans="1:11" ht="14.25">
      <c r="A5" s="145">
        <v>2</v>
      </c>
      <c r="B5" s="54" t="s">
        <v>117</v>
      </c>
      <c r="C5" s="210">
        <v>39157</v>
      </c>
      <c r="D5" s="210">
        <v>39399</v>
      </c>
      <c r="E5" s="211" t="s">
        <v>21</v>
      </c>
      <c r="F5" s="211">
        <v>0.017795305251232074</v>
      </c>
      <c r="G5" s="211" t="s">
        <v>21</v>
      </c>
      <c r="H5" s="211">
        <v>0.07373013258595384</v>
      </c>
      <c r="I5" s="211" t="s">
        <v>21</v>
      </c>
      <c r="J5" s="212">
        <v>-0.38395699999999355</v>
      </c>
      <c r="K5" s="213">
        <v>-0.029868975157719246</v>
      </c>
    </row>
    <row r="6" spans="1:11" ht="15.75" thickBot="1">
      <c r="A6" s="145"/>
      <c r="B6" s="150" t="s">
        <v>84</v>
      </c>
      <c r="C6" s="151" t="s">
        <v>46</v>
      </c>
      <c r="D6" s="151" t="s">
        <v>46</v>
      </c>
      <c r="E6" s="152" t="s">
        <v>21</v>
      </c>
      <c r="F6" s="152">
        <f>AVERAGE(F4:F5)</f>
        <v>-0.01382962010163169</v>
      </c>
      <c r="G6" s="152" t="s">
        <v>21</v>
      </c>
      <c r="H6" s="152">
        <f>AVERAGE(H4:H5)</f>
        <v>0.0014668362044846228</v>
      </c>
      <c r="I6" s="152" t="s">
        <v>21</v>
      </c>
      <c r="J6" s="151" t="s">
        <v>46</v>
      </c>
      <c r="K6" s="152">
        <f>AVERAGE(K4:K5)</f>
        <v>-0.019560174469262337</v>
      </c>
    </row>
    <row r="7" spans="1:11" ht="14.25">
      <c r="A7" s="193" t="s">
        <v>75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5" thickBo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1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1">
      <selection activeCell="A35" sqref="A3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8" t="s">
        <v>92</v>
      </c>
      <c r="B1" s="188"/>
      <c r="C1" s="188"/>
      <c r="D1" s="188"/>
      <c r="E1" s="188"/>
      <c r="F1" s="188"/>
      <c r="G1" s="188"/>
    </row>
    <row r="2" spans="1:7" s="31" customFormat="1" ht="15.75" customHeight="1" thickBot="1">
      <c r="A2" s="183" t="s">
        <v>37</v>
      </c>
      <c r="B2" s="88"/>
      <c r="C2" s="189" t="s">
        <v>24</v>
      </c>
      <c r="D2" s="190"/>
      <c r="E2" s="189" t="s">
        <v>25</v>
      </c>
      <c r="F2" s="190"/>
      <c r="G2" s="89"/>
    </row>
    <row r="3" spans="1:7" s="31" customFormat="1" ht="45.75" thickBot="1">
      <c r="A3" s="184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31" customFormat="1" ht="14.25">
      <c r="A4" s="21">
        <v>1</v>
      </c>
      <c r="B4" s="37" t="s">
        <v>121</v>
      </c>
      <c r="C4" s="38" t="s">
        <v>21</v>
      </c>
      <c r="D4" s="98" t="s">
        <v>21</v>
      </c>
      <c r="E4" s="39" t="s">
        <v>21</v>
      </c>
      <c r="F4" s="98" t="s">
        <v>21</v>
      </c>
      <c r="G4" s="40" t="s">
        <v>122</v>
      </c>
    </row>
    <row r="5" spans="1:7" s="31" customFormat="1" ht="14.25">
      <c r="A5" s="145">
        <v>2</v>
      </c>
      <c r="B5" s="214" t="s">
        <v>117</v>
      </c>
      <c r="C5" s="154" t="s">
        <v>21</v>
      </c>
      <c r="D5" s="215" t="s">
        <v>21</v>
      </c>
      <c r="E5" s="216" t="s">
        <v>21</v>
      </c>
      <c r="F5" s="215" t="s">
        <v>21</v>
      </c>
      <c r="G5" s="217" t="s">
        <v>122</v>
      </c>
    </row>
    <row r="6" spans="1:7" s="31" customFormat="1" ht="15.75" thickBot="1">
      <c r="A6" s="115"/>
      <c r="B6" s="90" t="s">
        <v>45</v>
      </c>
      <c r="C6" s="116" t="s">
        <v>21</v>
      </c>
      <c r="D6" s="95" t="s">
        <v>21</v>
      </c>
      <c r="E6" s="92" t="s">
        <v>21</v>
      </c>
      <c r="F6" s="95" t="s">
        <v>21</v>
      </c>
      <c r="G6" s="93" t="s">
        <v>122</v>
      </c>
    </row>
    <row r="7" spans="1:11" s="31" customFormat="1" ht="15" customHeight="1" thickBot="1">
      <c r="A7" s="191"/>
      <c r="B7" s="191"/>
      <c r="C7" s="191"/>
      <c r="D7" s="191"/>
      <c r="E7" s="191"/>
      <c r="F7" s="191"/>
      <c r="G7" s="191"/>
      <c r="H7" s="7"/>
      <c r="I7" s="7"/>
      <c r="J7" s="7"/>
      <c r="K7" s="7"/>
    </row>
    <row r="8" s="31" customFormat="1" ht="14.25">
      <c r="D8" s="41"/>
    </row>
    <row r="9" spans="1:4" s="31" customFormat="1" ht="14.25">
      <c r="A9" s="29"/>
      <c r="D9" s="41"/>
    </row>
    <row r="10" spans="1:4" s="31" customFormat="1" ht="14.25">
      <c r="A10" s="29"/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23</v>
      </c>
      <c r="C34" s="35" t="s">
        <v>51</v>
      </c>
      <c r="D34" s="35" t="s">
        <v>52</v>
      </c>
      <c r="E34" s="36" t="s">
        <v>49</v>
      </c>
    </row>
    <row r="35" spans="1:5" ht="14.25">
      <c r="A35" s="22">
        <v>1</v>
      </c>
      <c r="B35" s="37" t="str">
        <f>B4</f>
        <v>Прінком-Фонд</v>
      </c>
      <c r="C35" s="120" t="str">
        <f>C4</f>
        <v>н.д.</v>
      </c>
      <c r="D35" s="98" t="str">
        <f>D4</f>
        <v>н.д.</v>
      </c>
      <c r="E35" s="121" t="str">
        <f>G4</f>
        <v>н.д</v>
      </c>
    </row>
    <row r="36" spans="1:5" ht="14.25">
      <c r="A36" s="22">
        <v>2</v>
      </c>
      <c r="B36" s="37" t="str">
        <f>B5</f>
        <v>Прiнком-Збалансований</v>
      </c>
      <c r="C36" s="120" t="str">
        <f>C5</f>
        <v>н.д.</v>
      </c>
      <c r="D36" s="98" t="str">
        <f>D5</f>
        <v>н.д.</v>
      </c>
      <c r="E36" s="121" t="str">
        <f>G5</f>
        <v>н.д</v>
      </c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121</v>
      </c>
      <c r="B2" s="139" t="s">
        <v>21</v>
      </c>
      <c r="C2" s="10"/>
      <c r="D2" s="10"/>
    </row>
    <row r="3" spans="1:4" ht="14.25">
      <c r="A3" s="27" t="s">
        <v>117</v>
      </c>
      <c r="B3" s="139" t="s">
        <v>21</v>
      </c>
      <c r="C3" s="10"/>
      <c r="D3" s="10"/>
    </row>
    <row r="4" spans="1:4" ht="14.25">
      <c r="A4" s="27" t="s">
        <v>28</v>
      </c>
      <c r="B4" s="140" t="s">
        <v>21</v>
      </c>
      <c r="C4" s="10"/>
      <c r="D4" s="10"/>
    </row>
    <row r="5" spans="1:4" ht="14.25">
      <c r="A5" s="27" t="s">
        <v>1</v>
      </c>
      <c r="B5" s="140">
        <v>-0.0873085420764621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0.00021858823202536293</v>
      </c>
      <c r="C7" s="10"/>
      <c r="D7" s="10"/>
    </row>
    <row r="8" spans="1:4" ht="14.25">
      <c r="A8" s="27" t="s">
        <v>30</v>
      </c>
      <c r="B8" s="140">
        <v>-0.005534560768842844</v>
      </c>
      <c r="C8" s="10"/>
      <c r="D8" s="10"/>
    </row>
    <row r="9" spans="1:4" ht="14.25">
      <c r="A9" s="27" t="s">
        <v>31</v>
      </c>
      <c r="B9" s="140">
        <v>0.01273972602739726</v>
      </c>
      <c r="C9" s="10"/>
      <c r="D9" s="10"/>
    </row>
    <row r="10" spans="1:4" ht="15" thickBot="1">
      <c r="A10" s="75" t="s">
        <v>86</v>
      </c>
      <c r="B10" s="141">
        <v>0.058772031838248084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2023-11-13T11:15:14Z</dcterms:modified>
  <cp:category/>
  <cp:version/>
  <cp:contentType/>
  <cp:contentStatus/>
</cp:coreProperties>
</file>