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1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<sst xmlns="http://schemas.openxmlformats.org/spreadsheetml/2006/main" count="368" uniqueCount="131">
  <si>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</si>
  <si>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</si>
  <si>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</si>
  <si>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</si>
  <si>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</si>
  <si>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</si>
  <si>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</si>
  <si>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</si>
  <si>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</si>
  <si>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</si>
  <si>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</si>
  <si>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</si>
  <si>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</si>
  <si>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</si>
  <si>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</si>
  <si>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</si>
  <si>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</si>
  <si>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</si>
  <si>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</si>
  <si>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</si>
  <si>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</si>
  <si>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</si>
  <si>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</si>
  <si>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</si>
  <si>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</si>
  <si>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</si>
  <si>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</si>
  <si>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</si>
  <si>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</si>
  <si>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</si>
  <si>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</si>
  <si>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</si>
  <si>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</si>
  <si>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</si>
  <si>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</si>
  <si>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</si>
  <si>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</si>
  <si>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</si>
  <si>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</si>
  <si>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</si>
  <si>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</si>
  <si>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</si>
  <si>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</si>
  <si>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</si>
  <si>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</si>
  <si>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</si>
  <si>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</si>
  <si>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</si>
  <si>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</si>
  <si>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</si>
  <si>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</si>
  <si>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</si>
  <si>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</si>
  <si>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</si>
  <si>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</si>
  <si>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</si>
  <si>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</si>
  <si>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</si>
  <si>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</si>
  <si>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</si>
  <si>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</si>
  <si>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</si>
  <si>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</si>
  <si>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</si>
  <si>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</si>
  <si>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</si>
  <si>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</si>
  <si>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</si>
  <si>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</si>
  <si>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</si>
  <si>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</si>
  <si>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</si>
  <si>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</si>
  <si>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</si>
  <si>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</si>
  <si>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</si>
  <si>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</si>
  <si>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</si>
  <si>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</si>
  <si>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</si>
  <si>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</si>
  <si>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</si>
  <si>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</si>
  <si>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</si>
  <si>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</si>
  <si>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</si>
  <si>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</si>
  <si>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</si>
  <si>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</si>
  <si>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</si>
  <si>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</si>
  <si>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</si>
  <si>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</si>
  <si>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</si>
  <si>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</si>
  <si>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</si>
  <si>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</si>
  <si>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</si>
  <si>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</si>
  <si>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</si>
  <si>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</si>
  <si>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</si>
  <si>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</si>
  <si>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</si>
  <si>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</si>
  <si>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</si>
  <si>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</si>
  <si>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</si>
  <si>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</si>
  <si>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</si>
  <si>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</si>
  <si>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</si>
  <si>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</si>
  <si>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</si>
  <si>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</si>
  <si>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</si>
  <si>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</si>
  <si>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КІНТО-Казначейський</t>
  </si>
  <si>
    <t>Середнє значення</t>
  </si>
  <si>
    <t>лютий</t>
  </si>
  <si>
    <t>березень</t>
  </si>
  <si>
    <t>3 місяці (з початку року)</t>
  </si>
  <si>
    <t>"Золотий" депозит (за офіційним курсом золота)</t>
  </si>
  <si>
    <t>Запорізькі феросплави</t>
  </si>
  <si>
    <t>ЗАТ КУА "СЛАВУТИЧ-ІНВЕСТ"</t>
  </si>
  <si>
    <t>ТАСК Український Капітал</t>
  </si>
  <si>
    <t>ТАСК Універсал</t>
  </si>
  <si>
    <t>WIG20 (Польща)</t>
  </si>
  <si>
    <t>спец.</t>
  </si>
  <si>
    <t>http://www.universalna-am.com/</t>
  </si>
  <si>
    <t>з початку 2017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</si>
</sst>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11" fillId="0" borderId="39" xfId="26" applyNumberFormat="1" applyFont="1" applyFill="1" applyBorder="1" applyAlignment="1">
      <alignment horizontal="right" vertical="center" inden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1" xfId="20" applyFont="1" applyFill="1" applyBorder="1" applyAlignment="1">
      <alignment horizontal="left" vertical="center" wrapText="1"/>
      <protection/>
    </xf>
    <xf numFmtId="10" fontId="22" fillId="0" borderId="43" xfId="21" applyNumberFormat="1" applyFont="1" applyFill="1" applyBorder="1" applyAlignment="1">
      <alignment horizontal="right" vertical="center" inden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49" xfId="21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left" vertical="center"/>
    </xf>
    <xf numFmtId="0" fontId="41" fillId="0" borderId="23" xfId="22" applyFont="1" applyFill="1" applyBorder="1" applyAlignment="1">
      <alignment horizontal="center" vertical="center" wrapText="1"/>
      <protection/>
    </xf>
    <xf numFmtId="0" fontId="41" fillId="0" borderId="52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0" fillId="0" borderId="5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4580051"/>
        <c:axId val="19893868"/>
      </c:barChart>
      <c:catAx>
        <c:axId val="245800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9893868"/>
        <c:crosses val="autoZero"/>
        <c:auto val="1"/>
        <c:lblOffset val="0"/>
        <c:noMultiLvlLbl val="0"/>
      </c:catAx>
      <c:valAx>
        <c:axId val="19893868"/>
        <c:scaling>
          <c:orientation val="minMax"/>
          <c:max val="0.31"/>
          <c:min val="-0.01"/>
        </c:scaling>
        <c:axPos val="l"/>
        <c:delete val="0"/>
        <c:numFmt formatCode="0%" sourceLinked="0"/>
        <c:majorTickMark val="out"/>
        <c:minorTickMark val="none"/>
        <c:tickLblPos val="nextTo"/>
        <c:crossAx val="24580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4827085"/>
        <c:axId val="790582"/>
      </c:barChart>
      <c:catAx>
        <c:axId val="448270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0582"/>
        <c:crosses val="autoZero"/>
        <c:auto val="0"/>
        <c:lblOffset val="100"/>
        <c:tickLblSkip val="1"/>
        <c:noMultiLvlLbl val="0"/>
      </c:catAx>
      <c:valAx>
        <c:axId val="790582"/>
        <c:scaling>
          <c:orientation val="minMax"/>
          <c:max val="0.31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27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075"/>
          <c:y val="0.31175"/>
          <c:w val="0.4455"/>
          <c:h val="0.369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ВЧА'!$C$56:$C$66</c:f>
              <c:numCache/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ВЧА'!$E$56:$E$66</c:f>
              <c:numCache/>
            </c:numRef>
          </c:val>
        </c:ser>
        <c:overlap val="-30"/>
        <c:axId val="7115239"/>
        <c:axId val="64037152"/>
      </c:barChart>
      <c:lineChart>
        <c:grouping val="standard"/>
        <c:varyColors val="0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ВЧА'!$D$56:$D$65</c:f>
              <c:numCache/>
            </c:numRef>
          </c:val>
          <c:smooth val="0"/>
        </c:ser>
        <c:axId val="39463457"/>
        <c:axId val="19626794"/>
      </c:lineChart>
      <c:catAx>
        <c:axId val="71152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4037152"/>
        <c:crosses val="autoZero"/>
        <c:auto val="0"/>
        <c:lblOffset val="40"/>
        <c:noMultiLvlLbl val="0"/>
      </c:catAx>
      <c:valAx>
        <c:axId val="64037152"/>
        <c:scaling>
          <c:orientation val="minMax"/>
          <c:max val="270"/>
          <c:min val="-350"/>
        </c:scaling>
        <c:axPos val="l"/>
        <c:delete val="0"/>
        <c:numFmt formatCode="#,##0" sourceLinked="0"/>
        <c:majorTickMark val="in"/>
        <c:minorTickMark val="none"/>
        <c:tickLblPos val="nextTo"/>
        <c:crossAx val="7115239"/>
        <c:crossesAt val="1"/>
        <c:crossBetween val="between"/>
        <c:dispUnits/>
      </c:valAx>
      <c:catAx>
        <c:axId val="39463457"/>
        <c:scaling>
          <c:orientation val="minMax"/>
        </c:scaling>
        <c:axPos val="b"/>
        <c:delete val="1"/>
        <c:majorTickMark val="in"/>
        <c:minorTickMark val="none"/>
        <c:tickLblPos val="nextTo"/>
        <c:crossAx val="19626794"/>
        <c:crosses val="autoZero"/>
        <c:auto val="0"/>
        <c:lblOffset val="100"/>
        <c:noMultiLvlLbl val="0"/>
      </c:catAx>
      <c:valAx>
        <c:axId val="1962679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94634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75"/>
          <c:w val="1"/>
          <c:h val="0.90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'В_діаграма(дох)'!$A$2:$A$25</c:f>
              <c:strCache/>
            </c:strRef>
          </c:cat>
          <c:val>
            <c:numRef>
              <c:f>'В_діаграма(дох)'!$B$2:$B$25</c:f>
              <c:numCache/>
            </c:numRef>
          </c:val>
        </c:ser>
        <c:gapWidth val="60"/>
        <c:axId val="42423419"/>
        <c:axId val="46266452"/>
      </c:barChart>
      <c:catAx>
        <c:axId val="42423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66452"/>
        <c:crosses val="autoZero"/>
        <c:auto val="0"/>
        <c:lblOffset val="0"/>
        <c:tickLblSkip val="1"/>
        <c:noMultiLvlLbl val="0"/>
      </c:catAx>
      <c:valAx>
        <c:axId val="46266452"/>
        <c:scaling>
          <c:orientation val="minMax"/>
          <c:max val="0.14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23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ВЧА'!$C$36:$C$38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ВЧА'!$E$36:$E$38</c:f>
              <c:numCache/>
            </c:numRef>
          </c:val>
        </c:ser>
        <c:overlap val="-20"/>
        <c:axId val="13744885"/>
        <c:axId val="56595102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ВЧА'!$D$36:$D$38</c:f>
              <c:numCache/>
            </c:numRef>
          </c:val>
          <c:smooth val="0"/>
        </c:ser>
        <c:axId val="39593871"/>
        <c:axId val="20800520"/>
      </c:lineChart>
      <c:catAx>
        <c:axId val="137448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6595102"/>
        <c:crosses val="autoZero"/>
        <c:auto val="0"/>
        <c:lblOffset val="100"/>
        <c:noMultiLvlLbl val="0"/>
      </c:catAx>
      <c:valAx>
        <c:axId val="5659510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744885"/>
        <c:crossesAt val="1"/>
        <c:crossBetween val="between"/>
        <c:dispUnits/>
      </c:valAx>
      <c:catAx>
        <c:axId val="39593871"/>
        <c:scaling>
          <c:orientation val="minMax"/>
        </c:scaling>
        <c:axPos val="b"/>
        <c:delete val="1"/>
        <c:majorTickMark val="in"/>
        <c:minorTickMark val="none"/>
        <c:tickLblPos val="nextTo"/>
        <c:crossAx val="20800520"/>
        <c:crosses val="autoZero"/>
        <c:auto val="0"/>
        <c:lblOffset val="100"/>
        <c:noMultiLvlLbl val="0"/>
      </c:catAx>
      <c:valAx>
        <c:axId val="2080052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5938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05"/>
          <c:w val="0.964"/>
          <c:h val="0.83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52986953"/>
        <c:axId val="7120530"/>
      </c:barChart>
      <c:catAx>
        <c:axId val="52986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20530"/>
        <c:crosses val="autoZero"/>
        <c:auto val="0"/>
        <c:lblOffset val="100"/>
        <c:tickLblSkip val="1"/>
        <c:noMultiLvlLbl val="0"/>
      </c:catAx>
      <c:valAx>
        <c:axId val="7120530"/>
        <c:scaling>
          <c:orientation val="minMax"/>
          <c:max val="0.2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86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ВЧА'!$C$36:$C$38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ВЧА'!$E$36:$E$38</c:f>
              <c:numCache/>
            </c:numRef>
          </c:val>
        </c:ser>
        <c:overlap val="-20"/>
        <c:axId val="64084771"/>
        <c:axId val="39892028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ВЧА'!$D$36:$D$38</c:f>
              <c:numCache/>
            </c:numRef>
          </c:val>
          <c:smooth val="0"/>
        </c:ser>
        <c:axId val="23483933"/>
        <c:axId val="10028806"/>
      </c:lineChart>
      <c:catAx>
        <c:axId val="640847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9892028"/>
        <c:crosses val="autoZero"/>
        <c:auto val="0"/>
        <c:lblOffset val="100"/>
        <c:noMultiLvlLbl val="0"/>
      </c:catAx>
      <c:valAx>
        <c:axId val="39892028"/>
        <c:scaling>
          <c:orientation val="minMax"/>
          <c:max val="640"/>
          <c:min val="-0.0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084771"/>
        <c:crossesAt val="1"/>
        <c:crossBetween val="between"/>
        <c:dispUnits/>
      </c:valAx>
      <c:catAx>
        <c:axId val="23483933"/>
        <c:scaling>
          <c:orientation val="minMax"/>
        </c:scaling>
        <c:axPos val="b"/>
        <c:delete val="1"/>
        <c:majorTickMark val="in"/>
        <c:minorTickMark val="none"/>
        <c:tickLblPos val="nextTo"/>
        <c:crossAx val="10028806"/>
        <c:crosses val="autoZero"/>
        <c:auto val="0"/>
        <c:lblOffset val="100"/>
        <c:noMultiLvlLbl val="0"/>
      </c:catAx>
      <c:valAx>
        <c:axId val="10028806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4839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5"/>
          <c:w val="1"/>
          <c:h val="0.79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23150391"/>
        <c:axId val="7026928"/>
      </c:barChart>
      <c:catAx>
        <c:axId val="2315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26928"/>
        <c:crosses val="autoZero"/>
        <c:auto val="0"/>
        <c:lblOffset val="100"/>
        <c:tickLblSkip val="1"/>
        <c:noMultiLvlLbl val="0"/>
      </c:catAx>
      <c:valAx>
        <c:axId val="7026928"/>
        <c:scaling>
          <c:orientation val="minMax"/>
          <c:max val="0.1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5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0555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104775</xdr:rowOff>
    </xdr:from>
    <xdr:to>
      <xdr:col>10</xdr:col>
      <xdr:colOff>28575</xdr:colOff>
      <xdr:row>46</xdr:row>
      <xdr:rowOff>161925</xdr:rowOff>
    </xdr:to>
    <xdr:graphicFrame>
      <xdr:nvGraphicFramePr>
        <xdr:cNvPr id="1" name="Chart 7"/>
        <xdr:cNvGraphicFramePr/>
      </xdr:nvGraphicFramePr>
      <xdr:xfrm>
        <a:off x="47625" y="4371975"/>
        <a:ext cx="16506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6143625" y="76200"/>
        <a:ext cx="1048702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19050</xdr:rowOff>
    </xdr:from>
    <xdr:to>
      <xdr:col>9</xdr:col>
      <xdr:colOff>666750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85725" y="21145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9</xdr:col>
      <xdr:colOff>647700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8" t="s">
        <v>108</v>
      </c>
      <c r="B1" s="78"/>
      <c r="C1" s="78"/>
      <c r="D1" s="79"/>
      <c r="E1" s="79"/>
      <c r="F1" s="79"/>
    </row>
    <row r="2" spans="1:9" ht="15.75" thickBot="1">
      <c r="A2" s="25" t="s">
        <v>62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2" t="s">
        <v>119</v>
      </c>
      <c r="B3" s="93">
        <v>0.015685694202952183</v>
      </c>
      <c r="C3" s="93">
        <v>0.07952963376327515</v>
      </c>
      <c r="D3" s="93">
        <v>0.029674586991769263</v>
      </c>
      <c r="E3" s="93">
        <v>0.04164051432565241</v>
      </c>
      <c r="F3" s="93">
        <v>0.04663921951924991</v>
      </c>
      <c r="G3" s="61"/>
      <c r="H3" s="61"/>
      <c r="I3" s="2"/>
      <c r="J3" s="2"/>
      <c r="K3" s="2"/>
      <c r="L3" s="2"/>
    </row>
    <row r="4" spans="1:12" ht="14.25">
      <c r="A4" s="92" t="s">
        <v>120</v>
      </c>
      <c r="B4" s="93">
        <v>-0.007503187033327308</v>
      </c>
      <c r="C4" s="93">
        <v>0.11066582820843496</v>
      </c>
      <c r="D4" s="93">
        <v>0.03295047159259164</v>
      </c>
      <c r="E4" s="93">
        <v>0.08745669992683099</v>
      </c>
      <c r="F4" s="93">
        <v>0.05431543522549712</v>
      </c>
      <c r="G4" s="61"/>
      <c r="H4" s="61"/>
      <c r="I4" s="2"/>
      <c r="J4" s="2"/>
      <c r="K4" s="2"/>
      <c r="L4" s="2"/>
    </row>
    <row r="5" spans="1:12" ht="15" thickBot="1">
      <c r="A5" s="82" t="s">
        <v>130</v>
      </c>
      <c r="B5" s="83">
        <v>0.027682443899679443</v>
      </c>
      <c r="C5" s="83">
        <v>0.3093837957378367</v>
      </c>
      <c r="D5" s="83">
        <v>0.08256898312835116</v>
      </c>
      <c r="E5" s="83">
        <v>0.14543987122443958</v>
      </c>
      <c r="F5" s="83">
        <v>0.14712605770536916</v>
      </c>
      <c r="G5" s="61"/>
      <c r="H5" s="61"/>
      <c r="I5" s="2"/>
      <c r="J5" s="2"/>
      <c r="K5" s="2"/>
      <c r="L5" s="2"/>
    </row>
    <row r="6" spans="1:14" ht="14.25">
      <c r="A6" s="76"/>
      <c r="B6" s="75"/>
      <c r="C6" s="75"/>
      <c r="D6" s="77"/>
      <c r="E6" s="77"/>
      <c r="F6" s="77"/>
      <c r="G6" s="10"/>
      <c r="J6" s="2"/>
      <c r="K6" s="2"/>
      <c r="L6" s="2"/>
      <c r="M6" s="2"/>
      <c r="N6" s="2"/>
    </row>
    <row r="7" spans="1:14" ht="14.25">
      <c r="A7" s="76"/>
      <c r="B7" s="77"/>
      <c r="C7" s="77"/>
      <c r="D7" s="77"/>
      <c r="E7" s="77"/>
      <c r="F7" s="77"/>
      <c r="J7" s="4"/>
      <c r="K7" s="4"/>
      <c r="L7" s="4"/>
      <c r="M7" s="4"/>
      <c r="N7" s="4"/>
    </row>
    <row r="8" spans="1:6" ht="14.25">
      <c r="A8" s="76"/>
      <c r="B8" s="77"/>
      <c r="C8" s="77"/>
      <c r="D8" s="77"/>
      <c r="E8" s="77"/>
      <c r="F8" s="77"/>
    </row>
    <row r="9" spans="1:6" ht="14.25">
      <c r="A9" s="76"/>
      <c r="B9" s="77"/>
      <c r="C9" s="77"/>
      <c r="D9" s="77"/>
      <c r="E9" s="77"/>
      <c r="F9" s="77"/>
    </row>
    <row r="10" spans="1:14" ht="14.25">
      <c r="A10" s="76"/>
      <c r="B10" s="77"/>
      <c r="C10" s="77"/>
      <c r="D10" s="77"/>
      <c r="E10" s="77"/>
      <c r="F10" s="77"/>
      <c r="N10" s="10"/>
    </row>
    <row r="11" spans="1:6" ht="14.25">
      <c r="A11" s="76"/>
      <c r="B11" s="77"/>
      <c r="C11" s="77"/>
      <c r="D11" s="77"/>
      <c r="E11" s="77"/>
      <c r="F11" s="77"/>
    </row>
    <row r="12" spans="1:6" ht="14.25">
      <c r="A12" s="76"/>
      <c r="B12" s="77"/>
      <c r="C12" s="77"/>
      <c r="D12" s="77"/>
      <c r="E12" s="77"/>
      <c r="F12" s="77"/>
    </row>
    <row r="13" spans="1:6" ht="14.25">
      <c r="A13" s="76"/>
      <c r="B13" s="77"/>
      <c r="C13" s="77"/>
      <c r="D13" s="77"/>
      <c r="E13" s="77"/>
      <c r="F13" s="77"/>
    </row>
    <row r="14" spans="1:6" ht="14.25">
      <c r="A14" s="76"/>
      <c r="B14" s="77"/>
      <c r="C14" s="77"/>
      <c r="D14" s="77"/>
      <c r="E14" s="77"/>
      <c r="F14" s="77"/>
    </row>
    <row r="15" spans="1:6" ht="14.25">
      <c r="A15" s="76"/>
      <c r="B15" s="77"/>
      <c r="C15" s="77"/>
      <c r="D15" s="77"/>
      <c r="E15" s="77"/>
      <c r="F15" s="77"/>
    </row>
    <row r="16" spans="1:6" ht="14.25">
      <c r="A16" s="76"/>
      <c r="B16" s="77"/>
      <c r="C16" s="77"/>
      <c r="D16" s="77"/>
      <c r="E16" s="77"/>
      <c r="F16" s="77"/>
    </row>
    <row r="17" spans="1:6" ht="14.25">
      <c r="A17" s="76"/>
      <c r="B17" s="77"/>
      <c r="C17" s="77"/>
      <c r="D17" s="77"/>
      <c r="E17" s="77"/>
      <c r="F17" s="77"/>
    </row>
    <row r="18" spans="1:6" ht="14.25">
      <c r="A18" s="76"/>
      <c r="B18" s="77"/>
      <c r="C18" s="77"/>
      <c r="D18" s="77"/>
      <c r="E18" s="77"/>
      <c r="F18" s="77"/>
    </row>
    <row r="19" spans="1:6" ht="14.25">
      <c r="A19" s="76"/>
      <c r="B19" s="77"/>
      <c r="C19" s="77"/>
      <c r="D19" s="77"/>
      <c r="E19" s="77"/>
      <c r="F19" s="77"/>
    </row>
    <row r="20" spans="1:6" ht="14.25">
      <c r="A20" s="76"/>
      <c r="B20" s="77"/>
      <c r="C20" s="77"/>
      <c r="D20" s="77"/>
      <c r="E20" s="77"/>
      <c r="F20" s="77"/>
    </row>
    <row r="21" spans="1:6" ht="15" thickBot="1">
      <c r="A21" s="76"/>
      <c r="B21" s="77"/>
      <c r="C21" s="77"/>
      <c r="D21" s="77"/>
      <c r="E21" s="77"/>
      <c r="F21" s="77"/>
    </row>
    <row r="22" spans="1:6" ht="30.75" thickBot="1">
      <c r="A22" s="25" t="s">
        <v>90</v>
      </c>
      <c r="B22" s="18" t="s">
        <v>98</v>
      </c>
      <c r="C22" s="18" t="s">
        <v>76</v>
      </c>
      <c r="D22" s="81"/>
      <c r="E22" s="77"/>
      <c r="F22" s="77"/>
    </row>
    <row r="23" spans="1:6" ht="14.25">
      <c r="A23" s="27" t="s">
        <v>80</v>
      </c>
      <c r="B23" s="28">
        <v>-0.019584727154835724</v>
      </c>
      <c r="C23" s="68">
        <v>-0.09537557844927991</v>
      </c>
      <c r="D23" s="81"/>
      <c r="E23" s="77"/>
      <c r="F23" s="77"/>
    </row>
    <row r="24" spans="1:6" ht="14.25">
      <c r="A24" s="27" t="s">
        <v>9</v>
      </c>
      <c r="B24" s="28">
        <v>-0.010969721726932447</v>
      </c>
      <c r="C24" s="68">
        <v>-0.012320620272298966</v>
      </c>
      <c r="D24" s="81"/>
      <c r="E24" s="77"/>
      <c r="F24" s="77"/>
    </row>
    <row r="25" spans="1:6" ht="14.25">
      <c r="A25" s="27" t="s">
        <v>0</v>
      </c>
      <c r="B25" s="28">
        <v>-0.007503187033327308</v>
      </c>
      <c r="C25" s="68">
        <v>0.027682443899679443</v>
      </c>
      <c r="D25" s="81"/>
      <c r="E25" s="77"/>
      <c r="F25" s="77"/>
    </row>
    <row r="26" spans="1:6" ht="14.25">
      <c r="A26" s="27" t="s">
        <v>11</v>
      </c>
      <c r="B26" s="28">
        <v>-0.007160209568984444</v>
      </c>
      <c r="C26" s="68">
        <v>0.042555467315984474</v>
      </c>
      <c r="D26" s="81"/>
      <c r="E26" s="77"/>
      <c r="F26" s="77"/>
    </row>
    <row r="27" spans="1:6" ht="14.25">
      <c r="A27" s="27" t="s">
        <v>127</v>
      </c>
      <c r="B27" s="28">
        <v>-0.006977752424415229</v>
      </c>
      <c r="C27" s="68">
        <v>0.11798676476632841</v>
      </c>
      <c r="D27" s="81"/>
      <c r="E27" s="77"/>
      <c r="F27" s="77"/>
    </row>
    <row r="28" spans="1:6" ht="28.5">
      <c r="A28" s="27" t="s">
        <v>5</v>
      </c>
      <c r="B28" s="28">
        <v>-0.005928619044196393</v>
      </c>
      <c r="C28" s="68">
        <v>0.04083108507259303</v>
      </c>
      <c r="D28" s="81"/>
      <c r="E28" s="77"/>
      <c r="F28" s="77"/>
    </row>
    <row r="29" spans="1:6" ht="14.25">
      <c r="A29" s="27" t="s">
        <v>12</v>
      </c>
      <c r="B29" s="28">
        <v>-0.00038923017041514463</v>
      </c>
      <c r="C29" s="68">
        <v>0.05044325689337814</v>
      </c>
      <c r="D29" s="81"/>
      <c r="E29" s="77"/>
      <c r="F29" s="77"/>
    </row>
    <row r="30" spans="1:6" ht="14.25">
      <c r="A30" s="27" t="s">
        <v>7</v>
      </c>
      <c r="B30" s="28">
        <v>0.008188957298470134</v>
      </c>
      <c r="C30" s="68">
        <v>0.028462443787165004</v>
      </c>
      <c r="D30" s="81"/>
      <c r="E30" s="77"/>
      <c r="F30" s="77"/>
    </row>
    <row r="31" spans="1:6" ht="14.25">
      <c r="A31" s="27" t="s">
        <v>58</v>
      </c>
      <c r="B31" s="28">
        <v>0.01300638495261297</v>
      </c>
      <c r="C31" s="68">
        <v>-0.026654781256008286</v>
      </c>
      <c r="D31" s="81"/>
      <c r="E31" s="77"/>
      <c r="F31" s="77"/>
    </row>
    <row r="32" spans="1:6" ht="14.25">
      <c r="A32" s="167" t="s">
        <v>8</v>
      </c>
      <c r="B32" s="28">
        <v>0.015621255117260535</v>
      </c>
      <c r="C32" s="68">
        <v>0.10649761758457998</v>
      </c>
      <c r="D32" s="81"/>
      <c r="E32" s="77"/>
      <c r="F32" s="77"/>
    </row>
    <row r="33" spans="1:6" ht="14.25">
      <c r="A33" s="27" t="s">
        <v>10</v>
      </c>
      <c r="B33" s="28">
        <v>0.0404295609160068</v>
      </c>
      <c r="C33" s="68">
        <v>0.07526122058675866</v>
      </c>
      <c r="D33" s="81"/>
      <c r="E33" s="77"/>
      <c r="F33" s="77"/>
    </row>
    <row r="34" spans="1:6" ht="14.25">
      <c r="A34" s="168" t="s">
        <v>6</v>
      </c>
      <c r="B34" s="169">
        <v>0.054322456355560655</v>
      </c>
      <c r="C34" s="170">
        <v>0.0587045078299544</v>
      </c>
      <c r="D34" s="81"/>
      <c r="E34" s="77"/>
      <c r="F34" s="77"/>
    </row>
    <row r="35" spans="1:6" ht="15" thickBot="1">
      <c r="A35" s="171" t="s">
        <v>1</v>
      </c>
      <c r="B35" s="172">
        <v>0.11066582820843496</v>
      </c>
      <c r="C35" s="172">
        <v>0.3093837957378367</v>
      </c>
      <c r="D35" s="81"/>
      <c r="E35" s="77"/>
      <c r="F35" s="77"/>
    </row>
    <row r="36" spans="1:6" ht="14.25">
      <c r="A36" s="76"/>
      <c r="B36" s="77"/>
      <c r="C36" s="77"/>
      <c r="D36" s="81"/>
      <c r="E36" s="77"/>
      <c r="F36" s="77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A6" sqref="A6:B6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3" t="s">
        <v>115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0.75" thickBot="1">
      <c r="A2" s="15" t="s">
        <v>43</v>
      </c>
      <c r="B2" s="49" t="s">
        <v>27</v>
      </c>
      <c r="C2" s="18" t="s">
        <v>38</v>
      </c>
      <c r="D2" s="18" t="s">
        <v>39</v>
      </c>
      <c r="E2" s="17" t="s">
        <v>44</v>
      </c>
      <c r="F2" s="17" t="s">
        <v>69</v>
      </c>
      <c r="G2" s="17" t="s">
        <v>70</v>
      </c>
      <c r="H2" s="18" t="s">
        <v>71</v>
      </c>
      <c r="I2" s="18" t="s">
        <v>16</v>
      </c>
      <c r="J2" s="18" t="s">
        <v>17</v>
      </c>
    </row>
    <row r="3" spans="1:11" ht="14.25" customHeight="1">
      <c r="A3" s="21">
        <v>1</v>
      </c>
      <c r="B3" s="114" t="s">
        <v>89</v>
      </c>
      <c r="C3" s="115" t="s">
        <v>41</v>
      </c>
      <c r="D3" s="116" t="s">
        <v>40</v>
      </c>
      <c r="E3" s="117">
        <v>6592217.57</v>
      </c>
      <c r="F3" s="118">
        <v>185262</v>
      </c>
      <c r="G3" s="117">
        <v>35.58321496043441</v>
      </c>
      <c r="H3" s="55">
        <v>100</v>
      </c>
      <c r="I3" s="114" t="s">
        <v>109</v>
      </c>
      <c r="J3" s="119" t="s">
        <v>82</v>
      </c>
      <c r="K3" s="50"/>
    </row>
    <row r="4" spans="1:11" ht="14.25">
      <c r="A4" s="21">
        <v>2</v>
      </c>
      <c r="B4" s="114" t="s">
        <v>57</v>
      </c>
      <c r="C4" s="115" t="s">
        <v>41</v>
      </c>
      <c r="D4" s="116" t="s">
        <v>42</v>
      </c>
      <c r="E4" s="117">
        <v>4874744.53</v>
      </c>
      <c r="F4" s="118">
        <v>4806</v>
      </c>
      <c r="G4" s="117">
        <v>1014.3038972118186</v>
      </c>
      <c r="H4" s="55">
        <v>1000</v>
      </c>
      <c r="I4" s="114" t="s">
        <v>26</v>
      </c>
      <c r="J4" s="119" t="s">
        <v>112</v>
      </c>
      <c r="K4" s="51"/>
    </row>
    <row r="5" spans="1:11" ht="14.25" customHeight="1">
      <c r="A5" s="21">
        <v>3</v>
      </c>
      <c r="B5" s="114" t="s">
        <v>126</v>
      </c>
      <c r="C5" s="115" t="s">
        <v>41</v>
      </c>
      <c r="D5" s="116" t="s">
        <v>40</v>
      </c>
      <c r="E5" s="117">
        <v>1064804.95</v>
      </c>
      <c r="F5" s="118">
        <v>648</v>
      </c>
      <c r="G5" s="117">
        <v>1643.2175154320987</v>
      </c>
      <c r="H5" s="55">
        <v>5000</v>
      </c>
      <c r="I5" s="114" t="s">
        <v>23</v>
      </c>
      <c r="J5" s="119" t="s">
        <v>37</v>
      </c>
      <c r="K5" s="52"/>
    </row>
    <row r="6" spans="1:10" ht="15.75" thickBot="1">
      <c r="A6" s="174" t="s">
        <v>52</v>
      </c>
      <c r="B6" s="175"/>
      <c r="C6" s="120" t="s">
        <v>53</v>
      </c>
      <c r="D6" s="120" t="s">
        <v>53</v>
      </c>
      <c r="E6" s="103">
        <f>SUM(E3:E5)</f>
        <v>12531767.05</v>
      </c>
      <c r="F6" s="104">
        <f>SUM(F3:F5)</f>
        <v>190716</v>
      </c>
      <c r="G6" s="120" t="s">
        <v>53</v>
      </c>
      <c r="H6" s="120" t="s">
        <v>53</v>
      </c>
      <c r="I6" s="120" t="s">
        <v>53</v>
      </c>
      <c r="J6" s="120" t="s">
        <v>53</v>
      </c>
    </row>
  </sheetData>
  <mergeCells count="2">
    <mergeCell ref="A1:J1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3" customFormat="1" ht="16.5" thickBot="1">
      <c r="A1" s="185" t="s">
        <v>107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22" customFormat="1" ht="15.75" customHeight="1" thickBot="1">
      <c r="A2" s="178" t="s">
        <v>43</v>
      </c>
      <c r="B2" s="107"/>
      <c r="C2" s="108"/>
      <c r="D2" s="109"/>
      <c r="E2" s="180" t="s">
        <v>73</v>
      </c>
      <c r="F2" s="180"/>
      <c r="G2" s="180"/>
      <c r="H2" s="180"/>
      <c r="I2" s="180"/>
      <c r="J2" s="180"/>
    </row>
    <row r="3" spans="1:10" s="22" customFormat="1" ht="60.75" thickBot="1">
      <c r="A3" s="179"/>
      <c r="B3" s="110" t="s">
        <v>27</v>
      </c>
      <c r="C3" s="26" t="s">
        <v>13</v>
      </c>
      <c r="D3" s="26" t="s">
        <v>14</v>
      </c>
      <c r="E3" s="17" t="s">
        <v>103</v>
      </c>
      <c r="F3" s="17" t="s">
        <v>121</v>
      </c>
      <c r="G3" s="17" t="s">
        <v>116</v>
      </c>
      <c r="H3" s="17" t="s">
        <v>97</v>
      </c>
      <c r="I3" s="17" t="s">
        <v>54</v>
      </c>
      <c r="J3" s="17" t="s">
        <v>104</v>
      </c>
    </row>
    <row r="4" spans="1:10" s="22" customFormat="1" ht="14.25" collapsed="1">
      <c r="A4" s="21">
        <v>1</v>
      </c>
      <c r="B4" s="27" t="s">
        <v>126</v>
      </c>
      <c r="C4" s="111">
        <v>38945</v>
      </c>
      <c r="D4" s="111">
        <v>39016</v>
      </c>
      <c r="E4" s="105">
        <v>-0.0016495770114542951</v>
      </c>
      <c r="F4" s="105">
        <v>0.029776435201914087</v>
      </c>
      <c r="G4" s="105">
        <v>0.02800695778285811</v>
      </c>
      <c r="H4" s="105">
        <v>-0.024504331774281796</v>
      </c>
      <c r="I4" s="105">
        <v>-0.6713564969135835</v>
      </c>
      <c r="J4" s="112">
        <v>-0.10114455970479275</v>
      </c>
    </row>
    <row r="5" spans="1:10" s="22" customFormat="1" ht="14.25" collapsed="1">
      <c r="A5" s="21">
        <v>2</v>
      </c>
      <c r="B5" s="27" t="s">
        <v>57</v>
      </c>
      <c r="C5" s="111">
        <v>39205</v>
      </c>
      <c r="D5" s="111">
        <v>39322</v>
      </c>
      <c r="E5" s="105">
        <v>0.058673638535132744</v>
      </c>
      <c r="F5" s="105">
        <v>0.10607426444724455</v>
      </c>
      <c r="G5" s="105">
        <v>0.1067695336210086</v>
      </c>
      <c r="H5" s="105">
        <v>0.2081955816983181</v>
      </c>
      <c r="I5" s="105">
        <v>0.014303897211795924</v>
      </c>
      <c r="J5" s="112">
        <v>0.0014809513665106078</v>
      </c>
    </row>
    <row r="6" spans="1:10" s="22" customFormat="1" ht="14.25" collapsed="1">
      <c r="A6" s="21">
        <v>3</v>
      </c>
      <c r="B6" s="27" t="s">
        <v>89</v>
      </c>
      <c r="C6" s="111">
        <v>40555</v>
      </c>
      <c r="D6" s="111">
        <v>40626</v>
      </c>
      <c r="E6" s="105">
        <v>0.10592224415281293</v>
      </c>
      <c r="F6" s="105">
        <v>0.30552747346694886</v>
      </c>
      <c r="G6" s="105">
        <v>0.27737358218906616</v>
      </c>
      <c r="H6" s="105">
        <v>0.7685857173506951</v>
      </c>
      <c r="I6" s="105">
        <v>-0.644167850395657</v>
      </c>
      <c r="J6" s="112">
        <v>-0.15760915365330197</v>
      </c>
    </row>
    <row r="7" spans="1:10" s="22" customFormat="1" ht="15.75" collapsed="1" thickBot="1">
      <c r="A7" s="21"/>
      <c r="B7" s="158" t="s">
        <v>118</v>
      </c>
      <c r="C7" s="159" t="s">
        <v>53</v>
      </c>
      <c r="D7" s="159" t="s">
        <v>53</v>
      </c>
      <c r="E7" s="160">
        <f>AVERAGE(E4:E6)</f>
        <v>0.05431543522549712</v>
      </c>
      <c r="F7" s="160">
        <f>AVERAGE(F4:F6)</f>
        <v>0.14712605770536916</v>
      </c>
      <c r="G7" s="160">
        <f>AVERAGE(G4:G6)</f>
        <v>0.13738335786431097</v>
      </c>
      <c r="H7" s="160">
        <f>AVERAGE(H4:H6)</f>
        <v>0.31742565575824383</v>
      </c>
      <c r="I7" s="160">
        <f>AVERAGE(I4:I6)</f>
        <v>-0.4337401500324815</v>
      </c>
      <c r="J7" s="159" t="s">
        <v>53</v>
      </c>
    </row>
    <row r="8" spans="1:10" s="22" customFormat="1" ht="14.25">
      <c r="A8" s="187" t="s">
        <v>105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3:4" s="22" customFormat="1" ht="15.75" customHeight="1">
      <c r="C9" s="67"/>
      <c r="D9" s="67"/>
    </row>
    <row r="10" spans="2:8" ht="14.25">
      <c r="B10" s="29"/>
      <c r="C10" s="113"/>
      <c r="E10" s="113"/>
      <c r="F10" s="113"/>
      <c r="G10" s="113"/>
      <c r="H10" s="113"/>
    </row>
    <row r="11" spans="2:5" ht="14.25">
      <c r="B11" s="29"/>
      <c r="C11" s="113"/>
      <c r="E11" s="113"/>
    </row>
    <row r="12" spans="5:6" ht="14.25">
      <c r="E12" s="113"/>
      <c r="F12" s="113"/>
    </row>
  </sheetData>
  <mergeCells count="4">
    <mergeCell ref="A1:J1"/>
    <mergeCell ref="A2:A3"/>
    <mergeCell ref="E2:J2"/>
    <mergeCell ref="A8:J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8"/>
  <sheetViews>
    <sheetView tabSelected="1" zoomScale="85" zoomScaleNormal="85" workbookViewId="0" topLeftCell="A1">
      <selection activeCell="E6" sqref="E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101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1" t="s">
        <v>43</v>
      </c>
      <c r="B2" s="95"/>
      <c r="C2" s="183" t="s">
        <v>28</v>
      </c>
      <c r="D2" s="188"/>
      <c r="E2" s="189" t="s">
        <v>72</v>
      </c>
      <c r="F2" s="190"/>
      <c r="G2" s="96"/>
    </row>
    <row r="3" spans="1:7" s="29" customFormat="1" ht="45.75" thickBot="1">
      <c r="A3" s="179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111</v>
      </c>
    </row>
    <row r="4" spans="1:7" s="29" customFormat="1" ht="14.25">
      <c r="A4" s="21">
        <v>1</v>
      </c>
      <c r="B4" s="37" t="s">
        <v>89</v>
      </c>
      <c r="C4" s="38">
        <v>635.5353799999999</v>
      </c>
      <c r="D4" s="105">
        <v>0.10669284674393546</v>
      </c>
      <c r="E4" s="39">
        <v>129</v>
      </c>
      <c r="F4" s="105">
        <v>0.0006967963572134628</v>
      </c>
      <c r="G4" s="40">
        <v>4.49784446954399</v>
      </c>
    </row>
    <row r="5" spans="1:7" s="29" customFormat="1" ht="14.25">
      <c r="A5" s="21">
        <v>2</v>
      </c>
      <c r="B5" s="37" t="s">
        <v>57</v>
      </c>
      <c r="C5" s="38">
        <v>270.16729999999984</v>
      </c>
      <c r="D5" s="105">
        <v>0.05867363853510603</v>
      </c>
      <c r="E5" s="39">
        <v>0</v>
      </c>
      <c r="F5" s="105">
        <v>0</v>
      </c>
      <c r="G5" s="40">
        <v>0</v>
      </c>
    </row>
    <row r="6" spans="1:7" s="45" customFormat="1" ht="14.25">
      <c r="A6" s="21">
        <v>3</v>
      </c>
      <c r="B6" s="37" t="s">
        <v>126</v>
      </c>
      <c r="C6" s="38">
        <v>-1.759380000000121</v>
      </c>
      <c r="D6" s="105">
        <v>-0.0016495770114495776</v>
      </c>
      <c r="E6" s="39">
        <v>0</v>
      </c>
      <c r="F6" s="105">
        <v>0</v>
      </c>
      <c r="G6" s="40">
        <v>0</v>
      </c>
    </row>
    <row r="7" spans="1:7" s="29" customFormat="1" ht="15.75" thickBot="1">
      <c r="A7" s="123"/>
      <c r="B7" s="97" t="s">
        <v>52</v>
      </c>
      <c r="C7" s="98">
        <v>903.9432999999997</v>
      </c>
      <c r="D7" s="102">
        <v>0.07773968022176114</v>
      </c>
      <c r="E7" s="99">
        <v>129</v>
      </c>
      <c r="F7" s="102">
        <v>0.0006768562388830298</v>
      </c>
      <c r="G7" s="124">
        <v>4.49784446954399</v>
      </c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5"/>
      <c r="C29" s="85"/>
      <c r="D29" s="86"/>
      <c r="E29" s="85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8" t="s">
        <v>27</v>
      </c>
      <c r="C35" s="35" t="s">
        <v>60</v>
      </c>
      <c r="D35" s="35" t="s">
        <v>61</v>
      </c>
      <c r="E35" s="36" t="s">
        <v>56</v>
      </c>
    </row>
    <row r="36" spans="2:5" s="29" customFormat="1" ht="14.25">
      <c r="B36" s="134" t="str">
        <f aca="true" t="shared" si="0" ref="B36:D38">B4</f>
        <v>Індекс Української Біржі</v>
      </c>
      <c r="C36" s="135">
        <f t="shared" si="0"/>
        <v>635.5353799999999</v>
      </c>
      <c r="D36" s="164">
        <f t="shared" si="0"/>
        <v>0.10669284674393546</v>
      </c>
      <c r="E36" s="136">
        <f>G4</f>
        <v>4.49784446954399</v>
      </c>
    </row>
    <row r="37" spans="2:5" s="29" customFormat="1" ht="14.25">
      <c r="B37" s="37" t="str">
        <f t="shared" si="0"/>
        <v>АнтиБанк</v>
      </c>
      <c r="C37" s="38">
        <f t="shared" si="0"/>
        <v>270.16729999999984</v>
      </c>
      <c r="D37" s="165">
        <f t="shared" si="0"/>
        <v>0.05867363853510603</v>
      </c>
      <c r="E37" s="40">
        <f>G5</f>
        <v>0</v>
      </c>
    </row>
    <row r="38" spans="2:5" s="29" customFormat="1" ht="14.25">
      <c r="B38" s="37" t="str">
        <f t="shared" si="0"/>
        <v>ТАСК Універсал</v>
      </c>
      <c r="C38" s="38">
        <f t="shared" si="0"/>
        <v>-1.759380000000121</v>
      </c>
      <c r="D38" s="165">
        <f t="shared" si="0"/>
        <v>-0.0016495770114495776</v>
      </c>
      <c r="E38" s="40">
        <f>G6</f>
        <v>0</v>
      </c>
    </row>
    <row r="39" spans="2:6" ht="14.25">
      <c r="B39" s="29"/>
      <c r="C39" s="166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27</v>
      </c>
      <c r="B1" s="70" t="s">
        <v>95</v>
      </c>
      <c r="C1" s="10"/>
      <c r="D1" s="10"/>
    </row>
    <row r="2" spans="1:4" ht="14.25">
      <c r="A2" s="27" t="s">
        <v>126</v>
      </c>
      <c r="B2" s="146">
        <v>-0.0016495770114542951</v>
      </c>
      <c r="C2" s="10"/>
      <c r="D2" s="10"/>
    </row>
    <row r="3" spans="1:4" ht="14.25">
      <c r="A3" s="27" t="s">
        <v>57</v>
      </c>
      <c r="B3" s="146">
        <v>0.058673638535132744</v>
      </c>
      <c r="C3" s="10"/>
      <c r="D3" s="10"/>
    </row>
    <row r="4" spans="1:4" ht="14.25">
      <c r="A4" s="27" t="s">
        <v>89</v>
      </c>
      <c r="B4" s="146">
        <v>0.10592224415281293</v>
      </c>
      <c r="C4" s="10"/>
      <c r="D4" s="10"/>
    </row>
    <row r="5" spans="1:4" ht="14.25">
      <c r="A5" s="27" t="s">
        <v>32</v>
      </c>
      <c r="B5" s="147">
        <v>0.05431543522549712</v>
      </c>
      <c r="C5" s="10"/>
      <c r="D5" s="10"/>
    </row>
    <row r="6" spans="1:4" ht="14.25">
      <c r="A6" s="27" t="s">
        <v>1</v>
      </c>
      <c r="B6" s="147">
        <v>0.11066582820843496</v>
      </c>
      <c r="C6" s="10"/>
      <c r="D6" s="10"/>
    </row>
    <row r="7" spans="1:4" ht="14.25">
      <c r="A7" s="27" t="s">
        <v>0</v>
      </c>
      <c r="B7" s="147">
        <v>-0.007503187033327308</v>
      </c>
      <c r="C7" s="10"/>
      <c r="D7" s="10"/>
    </row>
    <row r="8" spans="1:4" ht="14.25">
      <c r="A8" s="27" t="s">
        <v>33</v>
      </c>
      <c r="B8" s="147">
        <v>0.013835381924646617</v>
      </c>
      <c r="C8" s="10"/>
      <c r="D8" s="10"/>
    </row>
    <row r="9" spans="1:4" ht="14.25">
      <c r="A9" s="27" t="s">
        <v>34</v>
      </c>
      <c r="B9" s="147">
        <v>0.002212381198665625</v>
      </c>
      <c r="C9" s="10"/>
      <c r="D9" s="10"/>
    </row>
    <row r="10" spans="1:4" ht="14.25">
      <c r="A10" s="27" t="s">
        <v>35</v>
      </c>
      <c r="B10" s="147">
        <v>0.01273972602739726</v>
      </c>
      <c r="C10" s="10"/>
      <c r="D10" s="10"/>
    </row>
    <row r="11" spans="1:4" ht="15" thickBot="1">
      <c r="A11" s="82" t="s">
        <v>122</v>
      </c>
      <c r="B11" s="148">
        <v>-0.007585908251868778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5" zoomScaleNormal="85" workbookViewId="0" topLeftCell="A1">
      <selection activeCell="C28" sqref="C28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2.875" style="20" bestFit="1" customWidth="1"/>
    <col min="8" max="8" width="29.375" style="20" bestFit="1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3" t="s">
        <v>113</v>
      </c>
      <c r="B1" s="173"/>
      <c r="C1" s="173"/>
      <c r="D1" s="173"/>
      <c r="E1" s="173"/>
      <c r="F1" s="173"/>
      <c r="G1" s="173"/>
      <c r="H1" s="173"/>
      <c r="I1" s="13"/>
    </row>
    <row r="2" spans="1:9" ht="30.75" thickBot="1">
      <c r="A2" s="15" t="s">
        <v>43</v>
      </c>
      <c r="B2" s="16" t="s">
        <v>96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8" t="s">
        <v>81</v>
      </c>
      <c r="C3" s="89">
        <v>23273213.83</v>
      </c>
      <c r="D3" s="90">
        <v>50054</v>
      </c>
      <c r="E3" s="89">
        <v>464.96211751308584</v>
      </c>
      <c r="F3" s="90">
        <v>100</v>
      </c>
      <c r="G3" s="88" t="s">
        <v>109</v>
      </c>
      <c r="H3" s="91" t="s">
        <v>82</v>
      </c>
      <c r="I3" s="19"/>
    </row>
    <row r="4" spans="1:9" ht="14.25">
      <c r="A4" s="21">
        <v>2</v>
      </c>
      <c r="B4" s="88" t="s">
        <v>64</v>
      </c>
      <c r="C4" s="89">
        <v>4600079.085</v>
      </c>
      <c r="D4" s="90">
        <v>3643</v>
      </c>
      <c r="E4" s="89">
        <v>1262.7172893219874</v>
      </c>
      <c r="F4" s="90">
        <v>1000</v>
      </c>
      <c r="G4" s="88" t="s">
        <v>84</v>
      </c>
      <c r="H4" s="91" t="s">
        <v>94</v>
      </c>
      <c r="I4" s="19"/>
    </row>
    <row r="5" spans="1:9" ht="14.25" customHeight="1">
      <c r="A5" s="21">
        <v>3</v>
      </c>
      <c r="B5" s="88" t="s">
        <v>86</v>
      </c>
      <c r="C5" s="89">
        <v>4131911.34</v>
      </c>
      <c r="D5" s="90">
        <v>1534</v>
      </c>
      <c r="E5" s="89">
        <v>2693.5536766623204</v>
      </c>
      <c r="F5" s="90">
        <v>1000</v>
      </c>
      <c r="G5" s="88" t="s">
        <v>19</v>
      </c>
      <c r="H5" s="91" t="s">
        <v>48</v>
      </c>
      <c r="I5" s="19"/>
    </row>
    <row r="6" spans="1:9" ht="14.25">
      <c r="A6" s="21">
        <v>4</v>
      </c>
      <c r="B6" s="88" t="s">
        <v>83</v>
      </c>
      <c r="C6" s="89">
        <v>4003720</v>
      </c>
      <c r="D6" s="90">
        <v>4550</v>
      </c>
      <c r="E6" s="89">
        <v>879.9384615384615</v>
      </c>
      <c r="F6" s="90">
        <v>1000</v>
      </c>
      <c r="G6" s="88" t="s">
        <v>109</v>
      </c>
      <c r="H6" s="91" t="s">
        <v>82</v>
      </c>
      <c r="I6" s="19"/>
    </row>
    <row r="7" spans="1:9" ht="14.25" customHeight="1">
      <c r="A7" s="21">
        <v>5</v>
      </c>
      <c r="B7" s="88" t="s">
        <v>67</v>
      </c>
      <c r="C7" s="89">
        <v>3613582.59</v>
      </c>
      <c r="D7" s="90">
        <v>1256</v>
      </c>
      <c r="E7" s="89">
        <v>2877.0562022292993</v>
      </c>
      <c r="F7" s="90">
        <v>1000</v>
      </c>
      <c r="G7" s="88" t="s">
        <v>47</v>
      </c>
      <c r="H7" s="91" t="s">
        <v>66</v>
      </c>
      <c r="I7" s="19"/>
    </row>
    <row r="8" spans="1:9" ht="14.25">
      <c r="A8" s="21">
        <v>6</v>
      </c>
      <c r="B8" s="88" t="s">
        <v>87</v>
      </c>
      <c r="C8" s="89">
        <v>3208070.35</v>
      </c>
      <c r="D8" s="90">
        <v>1405</v>
      </c>
      <c r="E8" s="89">
        <v>2283.3240925266905</v>
      </c>
      <c r="F8" s="90">
        <v>1000</v>
      </c>
      <c r="G8" s="88" t="s">
        <v>19</v>
      </c>
      <c r="H8" s="91" t="s">
        <v>48</v>
      </c>
      <c r="I8" s="19"/>
    </row>
    <row r="9" spans="1:9" ht="14.25">
      <c r="A9" s="21">
        <v>7</v>
      </c>
      <c r="B9" s="88" t="s">
        <v>63</v>
      </c>
      <c r="C9" s="89">
        <v>2925552.95</v>
      </c>
      <c r="D9" s="90">
        <v>3029027</v>
      </c>
      <c r="E9" s="89">
        <v>0.9658391787197672</v>
      </c>
      <c r="F9" s="90">
        <v>1</v>
      </c>
      <c r="G9" s="88" t="s">
        <v>21</v>
      </c>
      <c r="H9" s="91" t="s">
        <v>51</v>
      </c>
      <c r="I9" s="19"/>
    </row>
    <row r="10" spans="1:9" ht="14.25">
      <c r="A10" s="21">
        <v>8</v>
      </c>
      <c r="B10" s="88" t="s">
        <v>20</v>
      </c>
      <c r="C10" s="89">
        <v>2914202.78</v>
      </c>
      <c r="D10" s="90">
        <v>1085</v>
      </c>
      <c r="E10" s="89">
        <v>2685.901179723502</v>
      </c>
      <c r="F10" s="90">
        <v>1000</v>
      </c>
      <c r="G10" s="88" t="s">
        <v>21</v>
      </c>
      <c r="H10" s="91" t="s">
        <v>51</v>
      </c>
      <c r="I10" s="19"/>
    </row>
    <row r="11" spans="1:9" ht="14.25">
      <c r="A11" s="21">
        <v>9</v>
      </c>
      <c r="B11" s="88" t="s">
        <v>65</v>
      </c>
      <c r="C11" s="89">
        <v>2815775.98</v>
      </c>
      <c r="D11" s="90">
        <v>706</v>
      </c>
      <c r="E11" s="89">
        <v>3988.3512464589235</v>
      </c>
      <c r="F11" s="90">
        <v>1000</v>
      </c>
      <c r="G11" s="88" t="s">
        <v>18</v>
      </c>
      <c r="H11" s="91" t="s">
        <v>66</v>
      </c>
      <c r="I11" s="19"/>
    </row>
    <row r="12" spans="1:9" ht="14.25">
      <c r="A12" s="21">
        <v>10</v>
      </c>
      <c r="B12" s="88" t="s">
        <v>77</v>
      </c>
      <c r="C12" s="89">
        <v>1578521.76</v>
      </c>
      <c r="D12" s="90">
        <v>1230</v>
      </c>
      <c r="E12" s="89">
        <v>1283.351024390244</v>
      </c>
      <c r="F12" s="90">
        <v>1000</v>
      </c>
      <c r="G12" s="88" t="s">
        <v>78</v>
      </c>
      <c r="H12" s="91" t="s">
        <v>79</v>
      </c>
      <c r="I12" s="19"/>
    </row>
    <row r="13" spans="1:9" ht="14.25">
      <c r="A13" s="21">
        <v>11</v>
      </c>
      <c r="B13" s="88" t="s">
        <v>117</v>
      </c>
      <c r="C13" s="89">
        <v>1576558.06</v>
      </c>
      <c r="D13" s="90">
        <v>9922</v>
      </c>
      <c r="E13" s="89">
        <v>158.89518847006653</v>
      </c>
      <c r="F13" s="90">
        <v>100</v>
      </c>
      <c r="G13" s="88" t="s">
        <v>109</v>
      </c>
      <c r="H13" s="91" t="s">
        <v>82</v>
      </c>
      <c r="I13" s="19"/>
    </row>
    <row r="14" spans="1:9" ht="14.25">
      <c r="A14" s="21">
        <v>12</v>
      </c>
      <c r="B14" s="88" t="s">
        <v>88</v>
      </c>
      <c r="C14" s="89">
        <v>1187165.53</v>
      </c>
      <c r="D14" s="90">
        <v>595</v>
      </c>
      <c r="E14" s="89">
        <v>1995.2361848739497</v>
      </c>
      <c r="F14" s="90">
        <v>1000</v>
      </c>
      <c r="G14" s="88" t="s">
        <v>19</v>
      </c>
      <c r="H14" s="91" t="s">
        <v>48</v>
      </c>
      <c r="I14" s="19"/>
    </row>
    <row r="15" spans="1:9" ht="14.25">
      <c r="A15" s="21">
        <v>13</v>
      </c>
      <c r="B15" s="88" t="s">
        <v>22</v>
      </c>
      <c r="C15" s="89">
        <v>1066415.54</v>
      </c>
      <c r="D15" s="90">
        <v>955</v>
      </c>
      <c r="E15" s="89">
        <v>1116.6654869109948</v>
      </c>
      <c r="F15" s="90">
        <v>1000</v>
      </c>
      <c r="G15" s="88" t="s">
        <v>23</v>
      </c>
      <c r="H15" s="91" t="s">
        <v>37</v>
      </c>
      <c r="I15" s="19"/>
    </row>
    <row r="16" spans="1:9" ht="14.25">
      <c r="A16" s="21">
        <v>14</v>
      </c>
      <c r="B16" s="88" t="s">
        <v>85</v>
      </c>
      <c r="C16" s="89">
        <v>828628.53</v>
      </c>
      <c r="D16" s="90">
        <v>1410</v>
      </c>
      <c r="E16" s="89">
        <v>587.6798085106383</v>
      </c>
      <c r="F16" s="90">
        <v>1000</v>
      </c>
      <c r="G16" s="88" t="s">
        <v>19</v>
      </c>
      <c r="H16" s="91" t="s">
        <v>48</v>
      </c>
      <c r="I16" s="19"/>
    </row>
    <row r="17" spans="1:9" ht="14.25">
      <c r="A17" s="21">
        <v>15</v>
      </c>
      <c r="B17" s="88" t="s">
        <v>25</v>
      </c>
      <c r="C17" s="89">
        <v>777521.63</v>
      </c>
      <c r="D17" s="90">
        <v>9434</v>
      </c>
      <c r="E17" s="89">
        <v>82.41696311214756</v>
      </c>
      <c r="F17" s="90">
        <v>100</v>
      </c>
      <c r="G17" s="88" t="s">
        <v>49</v>
      </c>
      <c r="H17" s="91" t="s">
        <v>112</v>
      </c>
      <c r="I17" s="19"/>
    </row>
    <row r="18" spans="1:9" ht="14.25">
      <c r="A18" s="21">
        <v>16</v>
      </c>
      <c r="B18" s="88" t="s">
        <v>91</v>
      </c>
      <c r="C18" s="89">
        <v>731590.8199</v>
      </c>
      <c r="D18" s="90">
        <v>8850</v>
      </c>
      <c r="E18" s="89">
        <v>82.66562936723165</v>
      </c>
      <c r="F18" s="90">
        <v>100</v>
      </c>
      <c r="G18" s="88" t="s">
        <v>92</v>
      </c>
      <c r="H18" s="91" t="s">
        <v>93</v>
      </c>
      <c r="I18" s="19"/>
    </row>
    <row r="19" spans="1:9" ht="14.25">
      <c r="A19" s="21">
        <v>17</v>
      </c>
      <c r="B19" s="88" t="s">
        <v>68</v>
      </c>
      <c r="C19" s="89">
        <v>355475.45</v>
      </c>
      <c r="D19" s="90">
        <v>121</v>
      </c>
      <c r="E19" s="89">
        <v>2937.8136363636363</v>
      </c>
      <c r="F19" s="90">
        <v>1000</v>
      </c>
      <c r="G19" s="88" t="s">
        <v>47</v>
      </c>
      <c r="H19" s="91" t="s">
        <v>66</v>
      </c>
      <c r="I19" s="19"/>
    </row>
    <row r="20" spans="1:8" ht="15" customHeight="1" thickBot="1">
      <c r="A20" s="174" t="s">
        <v>52</v>
      </c>
      <c r="B20" s="175"/>
      <c r="C20" s="103">
        <f>SUM(C3:C19)</f>
        <v>59587986.22490001</v>
      </c>
      <c r="D20" s="104">
        <f>SUM(D3:D19)</f>
        <v>3125777</v>
      </c>
      <c r="E20" s="59" t="s">
        <v>53</v>
      </c>
      <c r="F20" s="59" t="s">
        <v>53</v>
      </c>
      <c r="G20" s="59" t="s">
        <v>53</v>
      </c>
      <c r="H20" s="59" t="s">
        <v>53</v>
      </c>
    </row>
    <row r="21" spans="1:8" ht="15" customHeight="1" thickBot="1">
      <c r="A21" s="176" t="s">
        <v>110</v>
      </c>
      <c r="B21" s="176"/>
      <c r="C21" s="176"/>
      <c r="D21" s="176"/>
      <c r="E21" s="176"/>
      <c r="F21" s="176"/>
      <c r="G21" s="176"/>
      <c r="H21" s="176"/>
    </row>
    <row r="23" spans="2:4" ht="14.25">
      <c r="B23" s="20" t="s">
        <v>59</v>
      </c>
      <c r="C23" s="23">
        <f>C20-SUM(C3:C12)</f>
        <v>6523355.559900008</v>
      </c>
      <c r="D23" s="133">
        <f>C23/$C$20</f>
        <v>0.1094743416110628</v>
      </c>
    </row>
    <row r="24" spans="2:8" ht="14.25">
      <c r="B24" s="88" t="str">
        <f aca="true" t="shared" si="0" ref="B24:C33">B3</f>
        <v>КІНТО-Класичний</v>
      </c>
      <c r="C24" s="89">
        <f t="shared" si="0"/>
        <v>23273213.83</v>
      </c>
      <c r="D24" s="133">
        <f>C24/$C$20</f>
        <v>0.39056889323564403</v>
      </c>
      <c r="H24" s="19"/>
    </row>
    <row r="25" spans="2:8" ht="14.25">
      <c r="B25" s="88" t="str">
        <f t="shared" si="0"/>
        <v>Софіївський</v>
      </c>
      <c r="C25" s="89">
        <f t="shared" si="0"/>
        <v>4600079.085</v>
      </c>
      <c r="D25" s="133">
        <f aca="true" t="shared" si="1" ref="D25:D33">C25/$C$20</f>
        <v>0.07719809606651494</v>
      </c>
      <c r="H25" s="19"/>
    </row>
    <row r="26" spans="2:8" ht="14.25">
      <c r="B26" s="88" t="str">
        <f t="shared" si="0"/>
        <v>УНIВЕР.УА/Михайло Грушевський: Фонд Державних Паперiв</v>
      </c>
      <c r="C26" s="89">
        <f t="shared" si="0"/>
        <v>4131911.34</v>
      </c>
      <c r="D26" s="133">
        <f t="shared" si="1"/>
        <v>0.06934134884849322</v>
      </c>
      <c r="H26" s="19"/>
    </row>
    <row r="27" spans="2:8" ht="14.25">
      <c r="B27" s="88" t="str">
        <f t="shared" si="0"/>
        <v>КІНТО-Еквіті</v>
      </c>
      <c r="C27" s="89">
        <f t="shared" si="0"/>
        <v>4003720</v>
      </c>
      <c r="D27" s="133">
        <f t="shared" si="1"/>
        <v>0.06719005379522235</v>
      </c>
      <c r="H27" s="19"/>
    </row>
    <row r="28" spans="2:8" ht="14.25">
      <c r="B28" s="88" t="str">
        <f t="shared" si="0"/>
        <v>Альтус-Депозит</v>
      </c>
      <c r="C28" s="89">
        <f t="shared" si="0"/>
        <v>3613582.59</v>
      </c>
      <c r="D28" s="133">
        <f t="shared" si="1"/>
        <v>0.060642804345853084</v>
      </c>
      <c r="H28" s="19"/>
    </row>
    <row r="29" spans="2:8" ht="14.25">
      <c r="B29" s="88" t="str">
        <f t="shared" si="0"/>
        <v>УНIВЕР.УА/Тарас Шевченко: Фонд Заощаджень</v>
      </c>
      <c r="C29" s="89">
        <f t="shared" si="0"/>
        <v>3208070.35</v>
      </c>
      <c r="D29" s="133">
        <f t="shared" si="1"/>
        <v>0.05383753594041486</v>
      </c>
      <c r="H29" s="19"/>
    </row>
    <row r="30" spans="2:8" ht="14.25">
      <c r="B30" s="88" t="str">
        <f t="shared" si="0"/>
        <v>ОТП Фонд Акцій</v>
      </c>
      <c r="C30" s="89">
        <f t="shared" si="0"/>
        <v>2925552.95</v>
      </c>
      <c r="D30" s="133">
        <f t="shared" si="1"/>
        <v>0.049096355412284444</v>
      </c>
      <c r="H30" s="19"/>
    </row>
    <row r="31" spans="2:8" ht="14.25">
      <c r="B31" s="88" t="str">
        <f t="shared" si="0"/>
        <v>ОТП Класичний</v>
      </c>
      <c r="C31" s="89">
        <f t="shared" si="0"/>
        <v>2914202.78</v>
      </c>
      <c r="D31" s="133">
        <f t="shared" si="1"/>
        <v>0.04890587792312812</v>
      </c>
      <c r="H31" s="19"/>
    </row>
    <row r="32" spans="2:4" ht="14.25">
      <c r="B32" s="88" t="str">
        <f t="shared" si="0"/>
        <v>Альтус-Збалансований</v>
      </c>
      <c r="C32" s="89">
        <f t="shared" si="0"/>
        <v>2815775.98</v>
      </c>
      <c r="D32" s="133">
        <f t="shared" si="1"/>
        <v>0.047254088590484584</v>
      </c>
    </row>
    <row r="33" spans="2:4" ht="14.25">
      <c r="B33" s="88" t="str">
        <f t="shared" si="0"/>
        <v>ВСІ</v>
      </c>
      <c r="C33" s="89">
        <f t="shared" si="0"/>
        <v>1578521.76</v>
      </c>
      <c r="D33" s="133">
        <f t="shared" si="1"/>
        <v>0.02649060423089753</v>
      </c>
    </row>
  </sheetData>
  <mergeCells count="3">
    <mergeCell ref="A1:H1"/>
    <mergeCell ref="A20:B20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7" t="s">
        <v>102</v>
      </c>
      <c r="B1" s="177"/>
      <c r="C1" s="177"/>
      <c r="D1" s="177"/>
      <c r="E1" s="177"/>
      <c r="F1" s="177"/>
      <c r="G1" s="177"/>
      <c r="H1" s="177"/>
      <c r="I1" s="177"/>
      <c r="J1" s="106"/>
    </row>
    <row r="2" spans="1:10" s="20" customFormat="1" ht="15.75" customHeight="1" thickBot="1">
      <c r="A2" s="178" t="s">
        <v>43</v>
      </c>
      <c r="B2" s="107"/>
      <c r="C2" s="108"/>
      <c r="D2" s="109"/>
      <c r="E2" s="180" t="s">
        <v>73</v>
      </c>
      <c r="F2" s="180"/>
      <c r="G2" s="180"/>
      <c r="H2" s="180"/>
      <c r="I2" s="180"/>
      <c r="J2" s="180"/>
    </row>
    <row r="3" spans="1:10" s="22" customFormat="1" ht="75.75" thickBot="1">
      <c r="A3" s="179"/>
      <c r="B3" s="110" t="s">
        <v>27</v>
      </c>
      <c r="C3" s="26" t="s">
        <v>13</v>
      </c>
      <c r="D3" s="26" t="s">
        <v>14</v>
      </c>
      <c r="E3" s="17" t="s">
        <v>103</v>
      </c>
      <c r="F3" s="17" t="s">
        <v>121</v>
      </c>
      <c r="G3" s="17" t="s">
        <v>116</v>
      </c>
      <c r="H3" s="17" t="s">
        <v>97</v>
      </c>
      <c r="I3" s="17" t="s">
        <v>54</v>
      </c>
      <c r="J3" s="18" t="s">
        <v>104</v>
      </c>
    </row>
    <row r="4" spans="1:10" s="20" customFormat="1" ht="14.25" collapsed="1">
      <c r="A4" s="21">
        <v>1</v>
      </c>
      <c r="B4" s="154" t="s">
        <v>81</v>
      </c>
      <c r="C4" s="155">
        <v>38118</v>
      </c>
      <c r="D4" s="155">
        <v>38182</v>
      </c>
      <c r="E4" s="156">
        <v>0.01283868530569432</v>
      </c>
      <c r="F4" s="156">
        <v>0.07201924180321706</v>
      </c>
      <c r="G4" s="156">
        <v>0.07808695161534684</v>
      </c>
      <c r="H4" s="156">
        <v>0.12438987667413359</v>
      </c>
      <c r="I4" s="156">
        <v>3.6496211751314194</v>
      </c>
      <c r="J4" s="157">
        <v>0.12841194449204707</v>
      </c>
    </row>
    <row r="5" spans="1:10" s="20" customFormat="1" ht="14.25" collapsed="1">
      <c r="A5" s="21">
        <v>2</v>
      </c>
      <c r="B5" s="154" t="s">
        <v>65</v>
      </c>
      <c r="C5" s="155">
        <v>38828</v>
      </c>
      <c r="D5" s="155">
        <v>39028</v>
      </c>
      <c r="E5" s="156">
        <v>0.006923251814533682</v>
      </c>
      <c r="F5" s="156">
        <v>0.022058448700550848</v>
      </c>
      <c r="G5" s="156">
        <v>0.05653357883465637</v>
      </c>
      <c r="H5" s="156">
        <v>0.11975332215352741</v>
      </c>
      <c r="I5" s="156">
        <v>2.9883512464589264</v>
      </c>
      <c r="J5" s="157">
        <v>0.14222952473851258</v>
      </c>
    </row>
    <row r="6" spans="1:10" s="20" customFormat="1" ht="14.25" collapsed="1">
      <c r="A6" s="21">
        <v>3</v>
      </c>
      <c r="B6" s="154" t="s">
        <v>88</v>
      </c>
      <c r="C6" s="155">
        <v>38919</v>
      </c>
      <c r="D6" s="155">
        <v>39092</v>
      </c>
      <c r="E6" s="156">
        <v>0.002032899427734103</v>
      </c>
      <c r="F6" s="156">
        <v>0.05703898449685019</v>
      </c>
      <c r="G6" s="156">
        <v>0.06451991595281403</v>
      </c>
      <c r="H6" s="156">
        <v>0.2838365187365304</v>
      </c>
      <c r="I6" s="156">
        <v>0.995236184873908</v>
      </c>
      <c r="J6" s="157">
        <v>0.06987347427252377</v>
      </c>
    </row>
    <row r="7" spans="1:10" s="20" customFormat="1" ht="14.25" collapsed="1">
      <c r="A7" s="21">
        <v>4</v>
      </c>
      <c r="B7" s="154" t="s">
        <v>85</v>
      </c>
      <c r="C7" s="155">
        <v>38919</v>
      </c>
      <c r="D7" s="155">
        <v>39092</v>
      </c>
      <c r="E7" s="156">
        <v>-0.002459840188413498</v>
      </c>
      <c r="F7" s="156">
        <v>0.09803776038540035</v>
      </c>
      <c r="G7" s="156">
        <v>0.07074967425567569</v>
      </c>
      <c r="H7" s="156">
        <v>0.4170074037249685</v>
      </c>
      <c r="I7" s="156">
        <v>-0.41232019148936605</v>
      </c>
      <c r="J7" s="157">
        <v>-0.05064777559145095</v>
      </c>
    </row>
    <row r="8" spans="1:10" s="20" customFormat="1" ht="14.25" collapsed="1">
      <c r="A8" s="21">
        <v>5</v>
      </c>
      <c r="B8" s="154" t="s">
        <v>91</v>
      </c>
      <c r="C8" s="155">
        <v>38968</v>
      </c>
      <c r="D8" s="155">
        <v>39140</v>
      </c>
      <c r="E8" s="156">
        <v>0.004951159010169626</v>
      </c>
      <c r="F8" s="156">
        <v>-0.00042958195117570597</v>
      </c>
      <c r="G8" s="156">
        <v>0.0031900732415164335</v>
      </c>
      <c r="H8" s="156">
        <v>-0.03025458055751773</v>
      </c>
      <c r="I8" s="156">
        <v>-0.1733437063276686</v>
      </c>
      <c r="J8" s="157">
        <v>-0.01867915958394828</v>
      </c>
    </row>
    <row r="9" spans="1:10" s="20" customFormat="1" ht="14.25" collapsed="1">
      <c r="A9" s="21">
        <v>6</v>
      </c>
      <c r="B9" s="154" t="s">
        <v>20</v>
      </c>
      <c r="C9" s="155">
        <v>39413</v>
      </c>
      <c r="D9" s="155">
        <v>39589</v>
      </c>
      <c r="E9" s="156">
        <v>0.01372400916246641</v>
      </c>
      <c r="F9" s="156">
        <v>0.04078034094531935</v>
      </c>
      <c r="G9" s="156">
        <v>0.08426378051584327</v>
      </c>
      <c r="H9" s="156">
        <v>0.17764213394494965</v>
      </c>
      <c r="I9" s="156">
        <v>1.685901179723448</v>
      </c>
      <c r="J9" s="157">
        <v>0.11788878016814097</v>
      </c>
    </row>
    <row r="10" spans="1:10" s="20" customFormat="1" ht="14.25" collapsed="1">
      <c r="A10" s="21">
        <v>7</v>
      </c>
      <c r="B10" s="154" t="s">
        <v>22</v>
      </c>
      <c r="C10" s="155">
        <v>39429</v>
      </c>
      <c r="D10" s="155">
        <v>39618</v>
      </c>
      <c r="E10" s="156">
        <v>0.14109379586909898</v>
      </c>
      <c r="F10" s="156">
        <v>0.18988803165039658</v>
      </c>
      <c r="G10" s="156">
        <v>0.21570235461840137</v>
      </c>
      <c r="H10" s="156">
        <v>0.1327388254829538</v>
      </c>
      <c r="I10" s="156">
        <v>0.11666548691101752</v>
      </c>
      <c r="J10" s="157">
        <v>0.012638177194998157</v>
      </c>
    </row>
    <row r="11" spans="1:10" s="20" customFormat="1" ht="14.25" collapsed="1">
      <c r="A11" s="21">
        <v>8</v>
      </c>
      <c r="B11" s="154" t="s">
        <v>68</v>
      </c>
      <c r="C11" s="155">
        <v>39527</v>
      </c>
      <c r="D11" s="155">
        <v>39715</v>
      </c>
      <c r="E11" s="156">
        <v>0.00936141598168394</v>
      </c>
      <c r="F11" s="156">
        <v>0.011737030386225422</v>
      </c>
      <c r="G11" s="156">
        <v>0.03505557331886311</v>
      </c>
      <c r="H11" s="156">
        <v>0.11395550445458702</v>
      </c>
      <c r="I11" s="156">
        <v>1.937813636363606</v>
      </c>
      <c r="J11" s="157">
        <v>0.1348249882866266</v>
      </c>
    </row>
    <row r="12" spans="1:10" s="20" customFormat="1" ht="14.25" collapsed="1">
      <c r="A12" s="21">
        <v>9</v>
      </c>
      <c r="B12" s="154" t="s">
        <v>25</v>
      </c>
      <c r="C12" s="155">
        <v>39560</v>
      </c>
      <c r="D12" s="155">
        <v>39770</v>
      </c>
      <c r="E12" s="156">
        <v>0.13337124251407917</v>
      </c>
      <c r="F12" s="156">
        <v>0.3155461528337544</v>
      </c>
      <c r="G12" s="156">
        <v>0.36151585623002</v>
      </c>
      <c r="H12" s="156">
        <v>0.5669700821358925</v>
      </c>
      <c r="I12" s="156">
        <v>-0.17583036887860015</v>
      </c>
      <c r="J12" s="157">
        <v>-0.02283933212321032</v>
      </c>
    </row>
    <row r="13" spans="1:10" s="20" customFormat="1" ht="14.25" collapsed="1">
      <c r="A13" s="21">
        <v>10</v>
      </c>
      <c r="B13" s="154" t="s">
        <v>83</v>
      </c>
      <c r="C13" s="155">
        <v>39884</v>
      </c>
      <c r="D13" s="155">
        <v>40001</v>
      </c>
      <c r="E13" s="156">
        <v>-0.0028725395842890133</v>
      </c>
      <c r="F13" s="156">
        <v>0.1422924487026651</v>
      </c>
      <c r="G13" s="156">
        <v>0.14128298425092156</v>
      </c>
      <c r="H13" s="156">
        <v>0.23555323203286394</v>
      </c>
      <c r="I13" s="156">
        <v>-0.12006153846159029</v>
      </c>
      <c r="J13" s="157">
        <v>-0.016395517549571914</v>
      </c>
    </row>
    <row r="14" spans="1:10" s="20" customFormat="1" ht="14.25" collapsed="1">
      <c r="A14" s="21">
        <v>11</v>
      </c>
      <c r="B14" s="154" t="s">
        <v>63</v>
      </c>
      <c r="C14" s="155">
        <v>40253</v>
      </c>
      <c r="D14" s="155">
        <v>40366</v>
      </c>
      <c r="E14" s="156">
        <v>0.05896593218073298</v>
      </c>
      <c r="F14" s="156">
        <v>0.17176488255873212</v>
      </c>
      <c r="G14" s="156">
        <v>0.19276041986499215</v>
      </c>
      <c r="H14" s="156">
        <v>0.5828692695605688</v>
      </c>
      <c r="I14" s="156">
        <v>-0.03416082128023812</v>
      </c>
      <c r="J14" s="157">
        <v>-0.005145985150051935</v>
      </c>
    </row>
    <row r="15" spans="1:10" s="20" customFormat="1" ht="14.25" collapsed="1">
      <c r="A15" s="21">
        <v>12</v>
      </c>
      <c r="B15" s="154" t="s">
        <v>64</v>
      </c>
      <c r="C15" s="155">
        <v>40114</v>
      </c>
      <c r="D15" s="155">
        <v>40401</v>
      </c>
      <c r="E15" s="156">
        <v>0.14127058973968398</v>
      </c>
      <c r="F15" s="156" t="s">
        <v>24</v>
      </c>
      <c r="G15" s="156">
        <v>0.24031765532140992</v>
      </c>
      <c r="H15" s="156">
        <v>0.7357209129080882</v>
      </c>
      <c r="I15" s="156">
        <v>0.2627172893219867</v>
      </c>
      <c r="J15" s="157">
        <v>0.03574877704515811</v>
      </c>
    </row>
    <row r="16" spans="1:10" s="20" customFormat="1" ht="14.25" collapsed="1">
      <c r="A16" s="21">
        <v>13</v>
      </c>
      <c r="B16" s="154" t="s">
        <v>67</v>
      </c>
      <c r="C16" s="155">
        <v>40226</v>
      </c>
      <c r="D16" s="155">
        <v>40430</v>
      </c>
      <c r="E16" s="156">
        <v>0.007428872182019042</v>
      </c>
      <c r="F16" s="156">
        <v>0.02406462651072494</v>
      </c>
      <c r="G16" s="156">
        <v>0.05872235598855147</v>
      </c>
      <c r="H16" s="156">
        <v>0.12566787544028202</v>
      </c>
      <c r="I16" s="156">
        <v>1.8770562022293262</v>
      </c>
      <c r="J16" s="157">
        <v>0.17474636846864278</v>
      </c>
    </row>
    <row r="17" spans="1:10" s="20" customFormat="1" ht="14.25" collapsed="1">
      <c r="A17" s="21">
        <v>14</v>
      </c>
      <c r="B17" s="154" t="s">
        <v>87</v>
      </c>
      <c r="C17" s="155">
        <v>40427</v>
      </c>
      <c r="D17" s="155">
        <v>40543</v>
      </c>
      <c r="E17" s="156">
        <v>0.005962942400026039</v>
      </c>
      <c r="F17" s="156">
        <v>0.028058191568749002</v>
      </c>
      <c r="G17" s="156">
        <v>0.06763885379567536</v>
      </c>
      <c r="H17" s="156">
        <v>0.10647676494889069</v>
      </c>
      <c r="I17" s="156">
        <v>1.2833240925266876</v>
      </c>
      <c r="J17" s="157">
        <v>0.1411742251928938</v>
      </c>
    </row>
    <row r="18" spans="1:10" s="20" customFormat="1" ht="14.25" collapsed="1">
      <c r="A18" s="21">
        <v>15</v>
      </c>
      <c r="B18" s="154" t="s">
        <v>77</v>
      </c>
      <c r="C18" s="155">
        <v>40444</v>
      </c>
      <c r="D18" s="155">
        <v>40638</v>
      </c>
      <c r="E18" s="156">
        <v>0.0057354403353568895</v>
      </c>
      <c r="F18" s="156">
        <v>0.03284996541951224</v>
      </c>
      <c r="G18" s="156">
        <v>0.0392284999631447</v>
      </c>
      <c r="H18" s="156">
        <v>0.06863105039987305</v>
      </c>
      <c r="I18" s="156">
        <v>0.28335102439024884</v>
      </c>
      <c r="J18" s="157">
        <v>0.04251508360846734</v>
      </c>
    </row>
    <row r="19" spans="1:10" s="20" customFormat="1" ht="14.25" collapsed="1">
      <c r="A19" s="21">
        <v>16</v>
      </c>
      <c r="B19" s="154" t="s">
        <v>86</v>
      </c>
      <c r="C19" s="155">
        <v>40427</v>
      </c>
      <c r="D19" s="155">
        <v>40708</v>
      </c>
      <c r="E19" s="156">
        <v>0.00692756197756883</v>
      </c>
      <c r="F19" s="156">
        <v>0.01511622667143997</v>
      </c>
      <c r="G19" s="156">
        <v>0.05095154064995855</v>
      </c>
      <c r="H19" s="156">
        <v>0.09263836987771845</v>
      </c>
      <c r="I19" s="156">
        <v>1.6935536766622858</v>
      </c>
      <c r="J19" s="157">
        <v>0.18629875581493627</v>
      </c>
    </row>
    <row r="20" spans="1:10" s="20" customFormat="1" ht="14.25" collapsed="1">
      <c r="A20" s="21">
        <v>17</v>
      </c>
      <c r="B20" s="154" t="s">
        <v>117</v>
      </c>
      <c r="C20" s="155">
        <v>41026</v>
      </c>
      <c r="D20" s="155">
        <v>41242</v>
      </c>
      <c r="E20" s="156">
        <v>0.014902598945912393</v>
      </c>
      <c r="F20" s="156">
        <v>0.10028097937125668</v>
      </c>
      <c r="G20" s="156">
        <v>0.0832327345002708</v>
      </c>
      <c r="H20" s="156">
        <v>0.13554544854197337</v>
      </c>
      <c r="I20" s="156">
        <v>0.5889518847006578</v>
      </c>
      <c r="J20" s="157">
        <v>0.11268204948470495</v>
      </c>
    </row>
    <row r="21" spans="1:11" s="20" customFormat="1" ht="15.75" thickBot="1">
      <c r="A21" s="153"/>
      <c r="B21" s="158" t="s">
        <v>118</v>
      </c>
      <c r="C21" s="159" t="s">
        <v>53</v>
      </c>
      <c r="D21" s="159" t="s">
        <v>53</v>
      </c>
      <c r="E21" s="160">
        <f>AVERAGE(E4:E20)</f>
        <v>0.03295047159259164</v>
      </c>
      <c r="F21" s="160">
        <f>AVERAGE(F4:F20)</f>
        <v>0.08256898312835116</v>
      </c>
      <c r="G21" s="160">
        <f>AVERAGE(G4:G20)</f>
        <v>0.10845604723047421</v>
      </c>
      <c r="H21" s="160">
        <f>AVERAGE(H4:H20)</f>
        <v>0.2346554123800167</v>
      </c>
      <c r="I21" s="160">
        <f>AVERAGE(I4:I20)</f>
        <v>0.9674603795797682</v>
      </c>
      <c r="J21" s="159" t="s">
        <v>53</v>
      </c>
      <c r="K21" s="161"/>
    </row>
    <row r="22" spans="1:10" s="20" customFormat="1" ht="14.25">
      <c r="A22" s="181" t="s">
        <v>105</v>
      </c>
      <c r="B22" s="181"/>
      <c r="C22" s="181"/>
      <c r="D22" s="181"/>
      <c r="E22" s="181"/>
      <c r="F22" s="181"/>
      <c r="G22" s="181"/>
      <c r="H22" s="181"/>
      <c r="I22" s="181"/>
      <c r="J22" s="181"/>
    </row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/>
    <row r="35" s="20" customFormat="1" ht="14.25"/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</sheetData>
  <mergeCells count="4">
    <mergeCell ref="A1:I1"/>
    <mergeCell ref="A2:A3"/>
    <mergeCell ref="E2:J2"/>
    <mergeCell ref="A22:J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7"/>
  <sheetViews>
    <sheetView zoomScale="75" zoomScaleNormal="75" workbookViewId="0" topLeftCell="A1">
      <selection activeCell="G18" sqref="G18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99</v>
      </c>
      <c r="B1" s="182"/>
      <c r="C1" s="182"/>
      <c r="D1" s="182"/>
      <c r="E1" s="182"/>
      <c r="F1" s="182"/>
      <c r="G1" s="182"/>
    </row>
    <row r="2" spans="1:7" ht="15.75" thickBot="1">
      <c r="A2" s="178" t="s">
        <v>43</v>
      </c>
      <c r="B2" s="95"/>
      <c r="C2" s="183" t="s">
        <v>28</v>
      </c>
      <c r="D2" s="184"/>
      <c r="E2" s="183" t="s">
        <v>29</v>
      </c>
      <c r="F2" s="184"/>
      <c r="G2" s="96"/>
    </row>
    <row r="3" spans="1:7" ht="45.75" thickBot="1">
      <c r="A3" s="179"/>
      <c r="B3" s="42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111</v>
      </c>
    </row>
    <row r="4" spans="1:8" ht="15" customHeight="1">
      <c r="A4" s="21">
        <v>1</v>
      </c>
      <c r="B4" s="37" t="s">
        <v>63</v>
      </c>
      <c r="C4" s="38">
        <v>231.16440000000037</v>
      </c>
      <c r="D4" s="101">
        <v>0.08579475295053507</v>
      </c>
      <c r="E4" s="39">
        <v>74844</v>
      </c>
      <c r="F4" s="101">
        <v>0.02533492339506388</v>
      </c>
      <c r="G4" s="40">
        <v>70.37645531863161</v>
      </c>
      <c r="H4" s="56"/>
    </row>
    <row r="5" spans="1:8" ht="14.25" customHeight="1">
      <c r="A5" s="21">
        <v>2</v>
      </c>
      <c r="B5" s="37" t="s">
        <v>88</v>
      </c>
      <c r="C5" s="38">
        <v>16.346810000000055</v>
      </c>
      <c r="D5" s="101">
        <v>0.013961862516171637</v>
      </c>
      <c r="E5" s="39">
        <v>7</v>
      </c>
      <c r="F5" s="101">
        <v>0.011904761904761904</v>
      </c>
      <c r="G5" s="40">
        <v>14.019162620930901</v>
      </c>
      <c r="H5" s="56"/>
    </row>
    <row r="6" spans="1:7" ht="14.25">
      <c r="A6" s="21">
        <v>3</v>
      </c>
      <c r="B6" s="37" t="s">
        <v>77</v>
      </c>
      <c r="C6" s="38">
        <v>10.277919999999925</v>
      </c>
      <c r="D6" s="101">
        <v>0.006553776739209079</v>
      </c>
      <c r="E6" s="39">
        <v>1</v>
      </c>
      <c r="F6" s="101">
        <v>0.0008136696501220504</v>
      </c>
      <c r="G6" s="40">
        <v>0.3369589361509142</v>
      </c>
    </row>
    <row r="7" spans="1:7" ht="14.25">
      <c r="A7" s="21">
        <v>4</v>
      </c>
      <c r="B7" s="37" t="s">
        <v>22</v>
      </c>
      <c r="C7" s="38">
        <v>131.85999</v>
      </c>
      <c r="D7" s="101">
        <v>0.14109379586906312</v>
      </c>
      <c r="E7" s="39">
        <v>0</v>
      </c>
      <c r="F7" s="101">
        <v>0</v>
      </c>
      <c r="G7" s="40">
        <v>0</v>
      </c>
    </row>
    <row r="8" spans="1:7" ht="14.25">
      <c r="A8" s="21">
        <v>5</v>
      </c>
      <c r="B8" s="37" t="s">
        <v>25</v>
      </c>
      <c r="C8" s="38">
        <v>91.49607999999996</v>
      </c>
      <c r="D8" s="101">
        <v>0.13337124251421825</v>
      </c>
      <c r="E8" s="39">
        <v>0</v>
      </c>
      <c r="F8" s="101">
        <v>0</v>
      </c>
      <c r="G8" s="40">
        <v>0</v>
      </c>
    </row>
    <row r="9" spans="1:7" ht="14.25">
      <c r="A9" s="21">
        <v>6</v>
      </c>
      <c r="B9" s="37" t="s">
        <v>117</v>
      </c>
      <c r="C9" s="38">
        <v>23.149820000000062</v>
      </c>
      <c r="D9" s="101">
        <v>0.014902598945915248</v>
      </c>
      <c r="E9" s="39">
        <v>0</v>
      </c>
      <c r="F9" s="101">
        <v>0</v>
      </c>
      <c r="G9" s="40">
        <v>0</v>
      </c>
    </row>
    <row r="10" spans="1:8" ht="14.25">
      <c r="A10" s="21">
        <v>7</v>
      </c>
      <c r="B10" s="37" t="s">
        <v>65</v>
      </c>
      <c r="C10" s="38">
        <v>19.360290000000038</v>
      </c>
      <c r="D10" s="101">
        <v>0.00692325181453979</v>
      </c>
      <c r="E10" s="39">
        <v>0</v>
      </c>
      <c r="F10" s="101">
        <v>0</v>
      </c>
      <c r="G10" s="40">
        <v>0</v>
      </c>
      <c r="H10" s="56"/>
    </row>
    <row r="11" spans="1:7" ht="14.25">
      <c r="A11" s="21">
        <v>8</v>
      </c>
      <c r="B11" s="37" t="s">
        <v>85</v>
      </c>
      <c r="C11" s="38">
        <v>-2.0433199999999485</v>
      </c>
      <c r="D11" s="101">
        <v>-0.0024598401883968364</v>
      </c>
      <c r="E11" s="39">
        <v>0</v>
      </c>
      <c r="F11" s="101">
        <v>0</v>
      </c>
      <c r="G11" s="40">
        <v>0</v>
      </c>
    </row>
    <row r="12" spans="1:7" ht="14.25">
      <c r="A12" s="21">
        <v>9</v>
      </c>
      <c r="B12" s="37" t="s">
        <v>68</v>
      </c>
      <c r="C12" s="38">
        <v>3.2968900000000136</v>
      </c>
      <c r="D12" s="101">
        <v>0.009361415981711134</v>
      </c>
      <c r="E12" s="39">
        <v>0</v>
      </c>
      <c r="F12" s="101">
        <v>0</v>
      </c>
      <c r="G12" s="40">
        <v>-0.16717358855572684</v>
      </c>
    </row>
    <row r="13" spans="1:7" ht="14.25">
      <c r="A13" s="21">
        <v>10</v>
      </c>
      <c r="B13" s="37" t="s">
        <v>91</v>
      </c>
      <c r="C13" s="38">
        <v>-2.565</v>
      </c>
      <c r="D13" s="101">
        <v>-0.003493808712637299</v>
      </c>
      <c r="E13" s="39">
        <v>-75</v>
      </c>
      <c r="F13" s="101">
        <v>-0.008403361344537815</v>
      </c>
      <c r="G13" s="40">
        <v>-6.169376637815104</v>
      </c>
    </row>
    <row r="14" spans="1:7" ht="14.25">
      <c r="A14" s="21">
        <v>11</v>
      </c>
      <c r="B14" s="37" t="s">
        <v>83</v>
      </c>
      <c r="C14" s="38">
        <v>-20.358709999999963</v>
      </c>
      <c r="D14" s="101">
        <v>-0.005059222611478184</v>
      </c>
      <c r="E14" s="39">
        <v>-10</v>
      </c>
      <c r="F14" s="101">
        <v>-0.0021929824561403508</v>
      </c>
      <c r="G14" s="40">
        <v>-8.801505307017349</v>
      </c>
    </row>
    <row r="15" spans="1:7" ht="14.25">
      <c r="A15" s="21">
        <v>12</v>
      </c>
      <c r="B15" s="37" t="s">
        <v>20</v>
      </c>
      <c r="C15" s="38">
        <v>18.256779999999797</v>
      </c>
      <c r="D15" s="101">
        <v>0.00630425429203438</v>
      </c>
      <c r="E15" s="39">
        <v>-8</v>
      </c>
      <c r="F15" s="101">
        <v>-0.007319304666056725</v>
      </c>
      <c r="G15" s="40">
        <v>-20.954559915026692</v>
      </c>
    </row>
    <row r="16" spans="1:7" ht="14.25">
      <c r="A16" s="21">
        <v>13</v>
      </c>
      <c r="B16" s="37" t="s">
        <v>81</v>
      </c>
      <c r="C16" s="38">
        <v>267.9248999999985</v>
      </c>
      <c r="D16" s="101">
        <v>0.011646230604415995</v>
      </c>
      <c r="E16" s="39">
        <v>-59</v>
      </c>
      <c r="F16" s="101">
        <v>-0.0011773392133777663</v>
      </c>
      <c r="G16" s="40">
        <v>-27.060885879344998</v>
      </c>
    </row>
    <row r="17" spans="1:7" ht="13.5" customHeight="1">
      <c r="A17" s="21">
        <v>14</v>
      </c>
      <c r="B17" s="37" t="s">
        <v>67</v>
      </c>
      <c r="C17" s="38">
        <v>-10.479040000000037</v>
      </c>
      <c r="D17" s="101">
        <v>-0.0028915181555563218</v>
      </c>
      <c r="E17" s="39">
        <v>-13</v>
      </c>
      <c r="F17" s="101">
        <v>-0.01024428684003152</v>
      </c>
      <c r="G17" s="40">
        <v>-37.28484604117204</v>
      </c>
    </row>
    <row r="18" spans="1:7" ht="14.25">
      <c r="A18" s="21">
        <v>15</v>
      </c>
      <c r="B18" s="37" t="s">
        <v>86</v>
      </c>
      <c r="C18" s="38">
        <v>-54.49855000000028</v>
      </c>
      <c r="D18" s="101">
        <v>-0.013017968004083872</v>
      </c>
      <c r="E18" s="39">
        <v>-31</v>
      </c>
      <c r="F18" s="101">
        <v>-0.019808306709265176</v>
      </c>
      <c r="G18" s="40">
        <v>-83.23395233865803</v>
      </c>
    </row>
    <row r="19" spans="1:7" ht="14.25">
      <c r="A19" s="21">
        <v>16</v>
      </c>
      <c r="B19" s="37" t="s">
        <v>87</v>
      </c>
      <c r="C19" s="38">
        <v>-123.98058999999985</v>
      </c>
      <c r="D19" s="101">
        <v>-0.037208491776539246</v>
      </c>
      <c r="E19" s="39">
        <v>-63</v>
      </c>
      <c r="F19" s="101">
        <v>-0.042915531335149866</v>
      </c>
      <c r="G19" s="40">
        <v>-143.34437207084483</v>
      </c>
    </row>
    <row r="20" spans="1:7" ht="14.25">
      <c r="A20" s="21">
        <v>17</v>
      </c>
      <c r="B20" s="37" t="s">
        <v>64</v>
      </c>
      <c r="C20" s="38">
        <v>237.49030319999994</v>
      </c>
      <c r="D20" s="101">
        <v>0.054437930109473134</v>
      </c>
      <c r="E20" s="39">
        <v>-300</v>
      </c>
      <c r="F20" s="101">
        <v>-0.0760841998478316</v>
      </c>
      <c r="G20" s="40">
        <v>-334.4489429368499</v>
      </c>
    </row>
    <row r="21" spans="1:8" ht="15.75" thickBot="1">
      <c r="A21" s="94"/>
      <c r="B21" s="97" t="s">
        <v>52</v>
      </c>
      <c r="C21" s="98">
        <v>836.6989731999985</v>
      </c>
      <c r="D21" s="102">
        <v>0.014241372612236475</v>
      </c>
      <c r="E21" s="99">
        <v>74293</v>
      </c>
      <c r="F21" s="102">
        <v>0.024346514679415</v>
      </c>
      <c r="G21" s="100">
        <v>-576.7330378395712</v>
      </c>
      <c r="H21" s="56"/>
    </row>
    <row r="22" spans="2:8" ht="14.25">
      <c r="B22" s="71"/>
      <c r="C22" s="72"/>
      <c r="D22" s="73"/>
      <c r="E22" s="74"/>
      <c r="F22" s="73"/>
      <c r="G22" s="72"/>
      <c r="H22" s="56"/>
    </row>
    <row r="41" spans="2:5" ht="15">
      <c r="B41" s="63"/>
      <c r="C41" s="64"/>
      <c r="D41" s="65"/>
      <c r="E41" s="66"/>
    </row>
    <row r="42" spans="2:5" ht="15">
      <c r="B42" s="63"/>
      <c r="C42" s="64"/>
      <c r="D42" s="65"/>
      <c r="E42" s="66"/>
    </row>
    <row r="43" spans="2:5" ht="15">
      <c r="B43" s="63"/>
      <c r="C43" s="64"/>
      <c r="D43" s="65"/>
      <c r="E43" s="66"/>
    </row>
    <row r="44" spans="2:5" ht="15">
      <c r="B44" s="63"/>
      <c r="C44" s="64"/>
      <c r="D44" s="65"/>
      <c r="E44" s="66"/>
    </row>
    <row r="45" spans="2:5" ht="15">
      <c r="B45" s="63"/>
      <c r="C45" s="64"/>
      <c r="D45" s="65"/>
      <c r="E45" s="66"/>
    </row>
    <row r="46" spans="2:5" ht="15">
      <c r="B46" s="63"/>
      <c r="C46" s="64"/>
      <c r="D46" s="65"/>
      <c r="E46" s="66"/>
    </row>
    <row r="47" spans="2:5" ht="15.75" thickBot="1">
      <c r="B47" s="84"/>
      <c r="C47" s="84"/>
      <c r="D47" s="84"/>
      <c r="E47" s="84"/>
    </row>
    <row r="50" ht="14.25" customHeight="1"/>
    <row r="51" ht="14.25">
      <c r="F51" s="56"/>
    </row>
    <row r="53" ht="14.25">
      <c r="F53"/>
    </row>
    <row r="54" ht="14.25">
      <c r="F54"/>
    </row>
    <row r="55" spans="2:6" ht="30.75" thickBot="1">
      <c r="B55" s="42" t="s">
        <v>27</v>
      </c>
      <c r="C55" s="35" t="s">
        <v>60</v>
      </c>
      <c r="D55" s="35" t="s">
        <v>61</v>
      </c>
      <c r="E55" s="62" t="s">
        <v>56</v>
      </c>
      <c r="F55"/>
    </row>
    <row r="56" spans="2:5" ht="14.25">
      <c r="B56" s="37" t="str">
        <f aca="true" t="shared" si="0" ref="B56:D60">B4</f>
        <v>ОТП Фонд Акцій</v>
      </c>
      <c r="C56" s="38">
        <f t="shared" si="0"/>
        <v>231.16440000000037</v>
      </c>
      <c r="D56" s="101">
        <f t="shared" si="0"/>
        <v>0.08579475295053507</v>
      </c>
      <c r="E56" s="40">
        <f>G4</f>
        <v>70.37645531863161</v>
      </c>
    </row>
    <row r="57" spans="2:5" ht="14.25">
      <c r="B57" s="37" t="str">
        <f t="shared" si="0"/>
        <v>УНІВЕР.УА/Володимир Великий: Фонд Збалансований</v>
      </c>
      <c r="C57" s="38">
        <f t="shared" si="0"/>
        <v>16.346810000000055</v>
      </c>
      <c r="D57" s="101">
        <f t="shared" si="0"/>
        <v>0.013961862516171637</v>
      </c>
      <c r="E57" s="40">
        <f>G5</f>
        <v>14.019162620930901</v>
      </c>
    </row>
    <row r="58" spans="2:5" ht="14.25">
      <c r="B58" s="37" t="str">
        <f t="shared" si="0"/>
        <v>ВСІ</v>
      </c>
      <c r="C58" s="38">
        <f t="shared" si="0"/>
        <v>10.277919999999925</v>
      </c>
      <c r="D58" s="101">
        <f t="shared" si="0"/>
        <v>0.006553776739209079</v>
      </c>
      <c r="E58" s="40">
        <f>G6</f>
        <v>0.3369589361509142</v>
      </c>
    </row>
    <row r="59" spans="2:5" ht="14.25">
      <c r="B59" s="37" t="str">
        <f t="shared" si="0"/>
        <v>ТАСК Ресурс</v>
      </c>
      <c r="C59" s="38">
        <f t="shared" si="0"/>
        <v>131.85999</v>
      </c>
      <c r="D59" s="101">
        <f t="shared" si="0"/>
        <v>0.14109379586906312</v>
      </c>
      <c r="E59" s="40">
        <f>G7</f>
        <v>0</v>
      </c>
    </row>
    <row r="60" spans="2:5" ht="14.25">
      <c r="B60" s="129" t="str">
        <f t="shared" si="0"/>
        <v>Надбання</v>
      </c>
      <c r="C60" s="130">
        <f t="shared" si="0"/>
        <v>91.49607999999996</v>
      </c>
      <c r="D60" s="131">
        <f t="shared" si="0"/>
        <v>0.13337124251421825</v>
      </c>
      <c r="E60" s="132">
        <f>G8</f>
        <v>0</v>
      </c>
    </row>
    <row r="61" spans="2:5" ht="14.25">
      <c r="B61" s="128" t="str">
        <f>B18</f>
        <v>УНIВЕР.УА/Михайло Грушевський: Фонд Державних Паперiв</v>
      </c>
      <c r="C61" s="38">
        <f>C16</f>
        <v>267.9248999999985</v>
      </c>
      <c r="D61" s="101">
        <f aca="true" t="shared" si="1" ref="D61:E65">F16</f>
        <v>-0.0011773392133777663</v>
      </c>
      <c r="E61" s="40">
        <f t="shared" si="1"/>
        <v>-27.060885879344998</v>
      </c>
    </row>
    <row r="62" spans="2:5" ht="14.25">
      <c r="B62" s="128" t="str">
        <f>B19</f>
        <v>УНIВЕР.УА/Тарас Шевченко: Фонд Заощаджень</v>
      </c>
      <c r="C62" s="38">
        <f>C17</f>
        <v>-10.479040000000037</v>
      </c>
      <c r="D62" s="101">
        <f t="shared" si="1"/>
        <v>-0.01024428684003152</v>
      </c>
      <c r="E62" s="40">
        <f t="shared" si="1"/>
        <v>-37.28484604117204</v>
      </c>
    </row>
    <row r="63" spans="2:5" ht="14.25">
      <c r="B63" s="128" t="str">
        <f>B20</f>
        <v>Софіївський</v>
      </c>
      <c r="C63" s="38">
        <f>C18</f>
        <v>-54.49855000000028</v>
      </c>
      <c r="D63" s="101">
        <f t="shared" si="1"/>
        <v>-0.019808306709265176</v>
      </c>
      <c r="E63" s="40">
        <f t="shared" si="1"/>
        <v>-83.23395233865803</v>
      </c>
    </row>
    <row r="64" spans="2:5" ht="14.25">
      <c r="B64" s="128" t="e">
        <f>#REF!</f>
        <v>#REF!</v>
      </c>
      <c r="C64" s="38">
        <f>C19</f>
        <v>-123.98058999999985</v>
      </c>
      <c r="D64" s="101">
        <f t="shared" si="1"/>
        <v>-0.042915531335149866</v>
      </c>
      <c r="E64" s="40">
        <f t="shared" si="1"/>
        <v>-143.34437207084483</v>
      </c>
    </row>
    <row r="65" spans="2:5" ht="14.25">
      <c r="B65" s="128" t="str">
        <f>B20</f>
        <v>Софіївський</v>
      </c>
      <c r="C65" s="38">
        <f>C20</f>
        <v>237.49030319999994</v>
      </c>
      <c r="D65" s="101">
        <f t="shared" si="1"/>
        <v>-0.0760841998478316</v>
      </c>
      <c r="E65" s="40">
        <f t="shared" si="1"/>
        <v>-334.4489429368499</v>
      </c>
    </row>
    <row r="66" spans="2:5" ht="14.25">
      <c r="B66" s="139" t="s">
        <v>59</v>
      </c>
      <c r="C66" s="140">
        <f>C21-SUM(C56:C65)</f>
        <v>39.09674999999993</v>
      </c>
      <c r="D66" s="141"/>
      <c r="E66" s="140">
        <f>G21-SUM(E56:E65)</f>
        <v>-36.092615448414904</v>
      </c>
    </row>
    <row r="67" spans="2:5" ht="15">
      <c r="B67" s="137" t="s">
        <v>52</v>
      </c>
      <c r="C67" s="138">
        <f>SUM(C56:C66)</f>
        <v>836.6989731999985</v>
      </c>
      <c r="D67" s="138"/>
      <c r="E67" s="138">
        <f>SUM(E56:E66)</f>
        <v>-576.7330378395712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7"/>
  <sheetViews>
    <sheetView zoomScale="80" zoomScaleNormal="80" workbookViewId="0" topLeftCell="A1">
      <selection activeCell="A3" sqref="A3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27</v>
      </c>
      <c r="B1" s="70" t="s">
        <v>95</v>
      </c>
      <c r="C1" s="10"/>
    </row>
    <row r="2" spans="1:3" ht="14.25">
      <c r="A2" s="162" t="s">
        <v>83</v>
      </c>
      <c r="B2" s="163">
        <v>-0.0028725395842890133</v>
      </c>
      <c r="C2" s="10"/>
    </row>
    <row r="3" spans="1:3" ht="14.25">
      <c r="A3" s="142" t="s">
        <v>85</v>
      </c>
      <c r="B3" s="149">
        <v>-0.002459840188413498</v>
      </c>
      <c r="C3" s="10"/>
    </row>
    <row r="4" spans="1:3" ht="14.25">
      <c r="A4" s="142" t="s">
        <v>88</v>
      </c>
      <c r="B4" s="149">
        <v>0.002032899427734103</v>
      </c>
      <c r="C4" s="10"/>
    </row>
    <row r="5" spans="1:3" ht="14.25">
      <c r="A5" s="142" t="s">
        <v>91</v>
      </c>
      <c r="B5" s="150">
        <v>0.004951159010169626</v>
      </c>
      <c r="C5" s="10"/>
    </row>
    <row r="6" spans="1:3" ht="14.25">
      <c r="A6" s="142" t="s">
        <v>77</v>
      </c>
      <c r="B6" s="150">
        <v>0.0057354403353568895</v>
      </c>
      <c r="C6" s="10"/>
    </row>
    <row r="7" spans="1:3" ht="14.25">
      <c r="A7" s="142" t="s">
        <v>87</v>
      </c>
      <c r="B7" s="150">
        <v>0.005962942400026039</v>
      </c>
      <c r="C7" s="10"/>
    </row>
    <row r="8" spans="1:3" ht="14.25">
      <c r="A8" s="142" t="s">
        <v>65</v>
      </c>
      <c r="B8" s="150">
        <v>0.006923251814533682</v>
      </c>
      <c r="C8" s="10"/>
    </row>
    <row r="9" spans="1:3" ht="14.25">
      <c r="A9" s="142" t="s">
        <v>86</v>
      </c>
      <c r="B9" s="150">
        <v>0.00692756197756883</v>
      </c>
      <c r="C9" s="10"/>
    </row>
    <row r="10" spans="1:3" ht="14.25">
      <c r="A10" s="142" t="s">
        <v>67</v>
      </c>
      <c r="B10" s="150">
        <v>0.007428872182019042</v>
      </c>
      <c r="C10" s="10"/>
    </row>
    <row r="11" spans="1:3" ht="14.25">
      <c r="A11" s="142" t="s">
        <v>68</v>
      </c>
      <c r="B11" s="150">
        <v>0.00936141598168394</v>
      </c>
      <c r="C11" s="10"/>
    </row>
    <row r="12" spans="1:3" ht="14.25">
      <c r="A12" s="142" t="s">
        <v>81</v>
      </c>
      <c r="B12" s="150">
        <v>0.01283868530569432</v>
      </c>
      <c r="C12" s="10"/>
    </row>
    <row r="13" spans="1:3" ht="14.25">
      <c r="A13" s="143" t="s">
        <v>20</v>
      </c>
      <c r="B13" s="151">
        <v>0.01372400916246641</v>
      </c>
      <c r="C13" s="10"/>
    </row>
    <row r="14" spans="1:3" ht="14.25">
      <c r="A14" s="142" t="s">
        <v>117</v>
      </c>
      <c r="B14" s="150">
        <v>0.014902598945912393</v>
      </c>
      <c r="C14" s="10"/>
    </row>
    <row r="15" spans="1:3" ht="14.25">
      <c r="A15" s="142" t="s">
        <v>63</v>
      </c>
      <c r="B15" s="150">
        <v>0.05896593218073298</v>
      </c>
      <c r="C15" s="10"/>
    </row>
    <row r="16" spans="1:3" ht="14.25">
      <c r="A16" s="143" t="s">
        <v>25</v>
      </c>
      <c r="B16" s="151">
        <v>0.13337124251407917</v>
      </c>
      <c r="C16" s="10"/>
    </row>
    <row r="17" spans="1:3" ht="14.25">
      <c r="A17" s="142" t="s">
        <v>22</v>
      </c>
      <c r="B17" s="150">
        <v>0.14109379586909898</v>
      </c>
      <c r="C17" s="10"/>
    </row>
    <row r="18" spans="1:3" ht="14.25">
      <c r="A18" s="142" t="s">
        <v>64</v>
      </c>
      <c r="B18" s="150">
        <v>0.14127058973968398</v>
      </c>
      <c r="C18" s="10"/>
    </row>
    <row r="19" spans="1:3" ht="14.25">
      <c r="A19" s="144" t="s">
        <v>32</v>
      </c>
      <c r="B19" s="149">
        <v>0.03295047159259164</v>
      </c>
      <c r="C19" s="10"/>
    </row>
    <row r="20" spans="1:3" ht="14.25">
      <c r="A20" s="144" t="s">
        <v>1</v>
      </c>
      <c r="B20" s="149">
        <v>0.11066582820843496</v>
      </c>
      <c r="C20" s="10"/>
    </row>
    <row r="21" spans="1:3" ht="14.25">
      <c r="A21" s="144" t="s">
        <v>0</v>
      </c>
      <c r="B21" s="149">
        <v>-0.007503187033327308</v>
      </c>
      <c r="C21" s="60"/>
    </row>
    <row r="22" spans="1:3" ht="14.25">
      <c r="A22" s="144" t="s">
        <v>33</v>
      </c>
      <c r="B22" s="149">
        <v>0.013835381924646617</v>
      </c>
      <c r="C22" s="9"/>
    </row>
    <row r="23" spans="1:3" ht="14.25">
      <c r="A23" s="144" t="s">
        <v>34</v>
      </c>
      <c r="B23" s="149">
        <v>0.002212381198665625</v>
      </c>
      <c r="C23" s="80"/>
    </row>
    <row r="24" spans="1:3" ht="14.25">
      <c r="A24" s="144" t="s">
        <v>35</v>
      </c>
      <c r="B24" s="149">
        <v>0.01273972602739726</v>
      </c>
      <c r="C24" s="10"/>
    </row>
    <row r="25" spans="1:3" ht="15" thickBot="1">
      <c r="A25" s="145" t="s">
        <v>122</v>
      </c>
      <c r="B25" s="152">
        <v>-0.007585908251868778</v>
      </c>
      <c r="C25" s="10"/>
    </row>
    <row r="26" spans="2:3" ht="12.75">
      <c r="B26" s="10"/>
      <c r="C26" s="10"/>
    </row>
    <row r="27" ht="12.75">
      <c r="C27" s="10"/>
    </row>
    <row r="28" spans="2:3" ht="12.75">
      <c r="B28" s="10"/>
      <c r="C28" s="10"/>
    </row>
    <row r="29" ht="12.75">
      <c r="C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39.12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3" t="s">
        <v>114</v>
      </c>
      <c r="B1" s="173"/>
      <c r="C1" s="173"/>
      <c r="D1" s="173"/>
      <c r="E1" s="173"/>
      <c r="F1" s="173"/>
      <c r="G1" s="173"/>
      <c r="H1" s="173"/>
      <c r="I1" s="173"/>
      <c r="J1" s="173"/>
      <c r="K1" s="13"/>
      <c r="L1" s="14"/>
      <c r="M1" s="14"/>
    </row>
    <row r="2" spans="1:10" ht="30.75" thickBot="1">
      <c r="A2" s="15" t="s">
        <v>43</v>
      </c>
      <c r="B2" s="15" t="s">
        <v>27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4" t="s">
        <v>125</v>
      </c>
      <c r="C3" s="115" t="s">
        <v>41</v>
      </c>
      <c r="D3" s="116" t="s">
        <v>128</v>
      </c>
      <c r="E3" s="117">
        <v>1449377.9301</v>
      </c>
      <c r="F3" s="118">
        <v>2941</v>
      </c>
      <c r="G3" s="117">
        <v>492.8180653179191</v>
      </c>
      <c r="H3" s="55">
        <v>1000</v>
      </c>
      <c r="I3" s="114" t="s">
        <v>23</v>
      </c>
      <c r="J3" s="119" t="s">
        <v>37</v>
      </c>
    </row>
    <row r="4" spans="1:10" ht="14.25" customHeight="1">
      <c r="A4" s="21">
        <v>2</v>
      </c>
      <c r="B4" s="114" t="s">
        <v>36</v>
      </c>
      <c r="C4" s="115" t="s">
        <v>41</v>
      </c>
      <c r="D4" s="116" t="s">
        <v>42</v>
      </c>
      <c r="E4" s="117">
        <v>1366984.79</v>
      </c>
      <c r="F4" s="118">
        <v>761</v>
      </c>
      <c r="G4" s="117">
        <v>1796.3006438896189</v>
      </c>
      <c r="H4" s="87">
        <v>1000</v>
      </c>
      <c r="I4" s="114" t="s">
        <v>26</v>
      </c>
      <c r="J4" s="119" t="s">
        <v>112</v>
      </c>
    </row>
    <row r="5" spans="1:10" ht="14.25">
      <c r="A5" s="21">
        <v>3</v>
      </c>
      <c r="B5" s="114" t="s">
        <v>74</v>
      </c>
      <c r="C5" s="115" t="s">
        <v>41</v>
      </c>
      <c r="D5" s="116" t="s">
        <v>42</v>
      </c>
      <c r="E5" s="117">
        <v>485941.8</v>
      </c>
      <c r="F5" s="118">
        <v>679</v>
      </c>
      <c r="G5" s="117">
        <v>715.6727540500736</v>
      </c>
      <c r="H5" s="55">
        <v>1000</v>
      </c>
      <c r="I5" s="114" t="s">
        <v>75</v>
      </c>
      <c r="J5" s="119" t="s">
        <v>50</v>
      </c>
    </row>
    <row r="6" spans="1:10" ht="14.25">
      <c r="A6" s="21">
        <v>4</v>
      </c>
      <c r="B6" s="114" t="s">
        <v>123</v>
      </c>
      <c r="C6" s="115" t="s">
        <v>41</v>
      </c>
      <c r="D6" s="116" t="s">
        <v>42</v>
      </c>
      <c r="E6" s="117">
        <v>377506.4592</v>
      </c>
      <c r="F6" s="118">
        <v>26857</v>
      </c>
      <c r="G6" s="117">
        <v>14.056166332799641</v>
      </c>
      <c r="H6" s="55">
        <v>10.5</v>
      </c>
      <c r="I6" s="114" t="s">
        <v>124</v>
      </c>
      <c r="J6" s="119" t="s">
        <v>129</v>
      </c>
    </row>
    <row r="7" spans="1:10" ht="15.75" thickBot="1">
      <c r="A7" s="174" t="s">
        <v>52</v>
      </c>
      <c r="B7" s="175"/>
      <c r="C7" s="120" t="s">
        <v>53</v>
      </c>
      <c r="D7" s="120" t="s">
        <v>53</v>
      </c>
      <c r="E7" s="103">
        <f>SUM(E3:E6)</f>
        <v>3679810.9793</v>
      </c>
      <c r="F7" s="104">
        <f>SUM(F3:F6)</f>
        <v>31238</v>
      </c>
      <c r="G7" s="120" t="s">
        <v>53</v>
      </c>
      <c r="H7" s="120" t="s">
        <v>53</v>
      </c>
      <c r="I7" s="120" t="s">
        <v>53</v>
      </c>
      <c r="J7" s="120" t="s">
        <v>53</v>
      </c>
    </row>
  </sheetData>
  <mergeCells count="2">
    <mergeCell ref="A1:J1"/>
    <mergeCell ref="A7:B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5" t="s">
        <v>106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 customHeight="1" thickBot="1">
      <c r="A2" s="178" t="s">
        <v>43</v>
      </c>
      <c r="B2" s="107"/>
      <c r="C2" s="108"/>
      <c r="D2" s="109"/>
      <c r="E2" s="180" t="s">
        <v>73</v>
      </c>
      <c r="F2" s="180"/>
      <c r="G2" s="180"/>
      <c r="H2" s="180"/>
      <c r="I2" s="180"/>
      <c r="J2" s="180"/>
    </row>
    <row r="3" spans="1:10" ht="75.75" thickBot="1">
      <c r="A3" s="179"/>
      <c r="B3" s="110" t="s">
        <v>27</v>
      </c>
      <c r="C3" s="26" t="s">
        <v>13</v>
      </c>
      <c r="D3" s="26" t="s">
        <v>14</v>
      </c>
      <c r="E3" s="17" t="s">
        <v>103</v>
      </c>
      <c r="F3" s="17" t="s">
        <v>121</v>
      </c>
      <c r="G3" s="17" t="s">
        <v>116</v>
      </c>
      <c r="H3" s="17" t="s">
        <v>97</v>
      </c>
      <c r="I3" s="17" t="s">
        <v>54</v>
      </c>
      <c r="J3" s="17" t="s">
        <v>104</v>
      </c>
    </row>
    <row r="4" spans="1:10" ht="14.25" collapsed="1">
      <c r="A4" s="21">
        <v>1</v>
      </c>
      <c r="B4" s="27" t="s">
        <v>74</v>
      </c>
      <c r="C4" s="111">
        <v>38441</v>
      </c>
      <c r="D4" s="111">
        <v>38625</v>
      </c>
      <c r="E4" s="105">
        <v>-0.013642751553455179</v>
      </c>
      <c r="F4" s="105">
        <v>0.02974824302002288</v>
      </c>
      <c r="G4" s="105">
        <v>-0.14062706827957405</v>
      </c>
      <c r="H4" s="105">
        <v>-0.18709722618406566</v>
      </c>
      <c r="I4" s="105">
        <v>-0.2843272459499271</v>
      </c>
      <c r="J4" s="112">
        <v>-0.02865390894513664</v>
      </c>
    </row>
    <row r="5" spans="1:10" ht="14.25" collapsed="1">
      <c r="A5" s="21">
        <v>2</v>
      </c>
      <c r="B5" s="27" t="s">
        <v>123</v>
      </c>
      <c r="C5" s="111">
        <v>38572</v>
      </c>
      <c r="D5" s="111">
        <v>38888</v>
      </c>
      <c r="E5" s="105" t="s">
        <v>24</v>
      </c>
      <c r="F5" s="105" t="s">
        <v>24</v>
      </c>
      <c r="G5" s="105">
        <v>0.038065704795176014</v>
      </c>
      <c r="H5" s="105">
        <v>0.06883421820062163</v>
      </c>
      <c r="I5" s="105">
        <v>0.33868250788567633</v>
      </c>
      <c r="J5" s="112">
        <v>0.027411216543628214</v>
      </c>
    </row>
    <row r="6" spans="1:10" ht="14.25">
      <c r="A6" s="21">
        <v>3</v>
      </c>
      <c r="B6" s="27" t="s">
        <v>125</v>
      </c>
      <c r="C6" s="111">
        <v>39048</v>
      </c>
      <c r="D6" s="111">
        <v>39140</v>
      </c>
      <c r="E6" s="105">
        <v>0.22704870769387853</v>
      </c>
      <c r="F6" s="105">
        <v>0.3060180310148912</v>
      </c>
      <c r="G6" s="105">
        <v>0.31911212908521636</v>
      </c>
      <c r="H6" s="105">
        <v>0.17244608940157535</v>
      </c>
      <c r="I6" s="105">
        <v>-0.5071819346820725</v>
      </c>
      <c r="J6" s="112">
        <v>-0.0676895607761826</v>
      </c>
    </row>
    <row r="7" spans="1:10" ht="14.25">
      <c r="A7" s="21">
        <v>4</v>
      </c>
      <c r="B7" s="27" t="s">
        <v>36</v>
      </c>
      <c r="C7" s="111">
        <v>39100</v>
      </c>
      <c r="D7" s="111">
        <v>39268</v>
      </c>
      <c r="E7" s="105">
        <v>0.048964143640069624</v>
      </c>
      <c r="F7" s="105">
        <v>0.10055333963840463</v>
      </c>
      <c r="G7" s="105">
        <v>0.10828646818860022</v>
      </c>
      <c r="H7" s="105">
        <v>0.18998455931330627</v>
      </c>
      <c r="I7" s="105">
        <v>0.7963006438895401</v>
      </c>
      <c r="J7" s="112">
        <v>0.06194736709739668</v>
      </c>
    </row>
    <row r="8" spans="1:10" ht="15.75" thickBot="1">
      <c r="A8" s="153"/>
      <c r="B8" s="158" t="s">
        <v>118</v>
      </c>
      <c r="C8" s="159" t="s">
        <v>53</v>
      </c>
      <c r="D8" s="159" t="s">
        <v>53</v>
      </c>
      <c r="E8" s="160">
        <f>AVERAGE(E4:E7)</f>
        <v>0.08745669992683099</v>
      </c>
      <c r="F8" s="160">
        <f>AVERAGE(F4:F7)</f>
        <v>0.14543987122443958</v>
      </c>
      <c r="G8" s="160">
        <f>AVERAGE(G4:G7)</f>
        <v>0.08120930844735463</v>
      </c>
      <c r="H8" s="160">
        <f>AVERAGE(H4:H7)</f>
        <v>0.0610419101828594</v>
      </c>
      <c r="I8" s="160">
        <f>AVERAGE(I4:I7)</f>
        <v>0.08586849278580422</v>
      </c>
      <c r="J8" s="159" t="s">
        <v>53</v>
      </c>
    </row>
    <row r="9" spans="1:10" ht="15" thickBot="1">
      <c r="A9" s="186" t="s">
        <v>105</v>
      </c>
      <c r="B9" s="186"/>
      <c r="C9" s="186"/>
      <c r="D9" s="186"/>
      <c r="E9" s="186"/>
      <c r="F9" s="186"/>
      <c r="G9" s="186"/>
      <c r="H9" s="186"/>
      <c r="I9" s="186"/>
      <c r="J9" s="186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125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</sheetData>
  <mergeCells count="4">
    <mergeCell ref="A2:A3"/>
    <mergeCell ref="A1:J1"/>
    <mergeCell ref="E2:J2"/>
    <mergeCell ref="A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9"/>
  <sheetViews>
    <sheetView zoomScale="85" zoomScaleNormal="85" workbookViewId="0" topLeftCell="A1">
      <selection activeCell="G6" sqref="G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100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8" t="s">
        <v>43</v>
      </c>
      <c r="B2" s="95"/>
      <c r="C2" s="183" t="s">
        <v>28</v>
      </c>
      <c r="D2" s="184"/>
      <c r="E2" s="183" t="s">
        <v>29</v>
      </c>
      <c r="F2" s="184"/>
      <c r="G2" s="96"/>
    </row>
    <row r="3" spans="1:7" s="31" customFormat="1" ht="45.75" thickBot="1">
      <c r="A3" s="179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111</v>
      </c>
    </row>
    <row r="4" spans="1:7" s="31" customFormat="1" ht="14.25">
      <c r="A4" s="21">
        <v>1</v>
      </c>
      <c r="B4" s="37" t="s">
        <v>125</v>
      </c>
      <c r="C4" s="38">
        <v>268.99096999999995</v>
      </c>
      <c r="D4" s="105">
        <v>0.2278837187232326</v>
      </c>
      <c r="E4" s="39">
        <v>2</v>
      </c>
      <c r="F4" s="105">
        <v>0.0006805035726437564</v>
      </c>
      <c r="G4" s="40">
        <v>0.9883164682546011</v>
      </c>
    </row>
    <row r="5" spans="1:7" s="31" customFormat="1" ht="14.25">
      <c r="A5" s="21">
        <v>2</v>
      </c>
      <c r="B5" s="37" t="s">
        <v>74</v>
      </c>
      <c r="C5" s="38">
        <v>-6.721280000000029</v>
      </c>
      <c r="D5" s="105">
        <v>-0.01364275155345521</v>
      </c>
      <c r="E5" s="39">
        <v>0</v>
      </c>
      <c r="F5" s="105">
        <v>0</v>
      </c>
      <c r="G5" s="40">
        <v>0</v>
      </c>
    </row>
    <row r="6" spans="1:7" s="31" customFormat="1" ht="14.25">
      <c r="A6" s="21">
        <v>3</v>
      </c>
      <c r="B6" s="37" t="s">
        <v>36</v>
      </c>
      <c r="C6" s="38">
        <v>26.134949999999954</v>
      </c>
      <c r="D6" s="105">
        <v>0.01949133245226024</v>
      </c>
      <c r="E6" s="39">
        <v>-22</v>
      </c>
      <c r="F6" s="105">
        <v>-0.0280970625798212</v>
      </c>
      <c r="G6" s="40">
        <v>-37.05053519795665</v>
      </c>
    </row>
    <row r="7" spans="1:7" s="31" customFormat="1" ht="14.25">
      <c r="A7" s="21">
        <v>4</v>
      </c>
      <c r="B7" s="37" t="s">
        <v>123</v>
      </c>
      <c r="C7" s="38" t="s">
        <v>24</v>
      </c>
      <c r="D7" s="105" t="s">
        <v>24</v>
      </c>
      <c r="E7" s="39" t="s">
        <v>24</v>
      </c>
      <c r="F7" s="105" t="s">
        <v>24</v>
      </c>
      <c r="G7" s="40" t="s">
        <v>24</v>
      </c>
    </row>
    <row r="8" spans="1:7" s="31" customFormat="1" ht="15.75" thickBot="1">
      <c r="A8" s="121"/>
      <c r="B8" s="97" t="s">
        <v>52</v>
      </c>
      <c r="C8" s="122">
        <v>288.40463999999986</v>
      </c>
      <c r="D8" s="102">
        <v>0.09569151314689016</v>
      </c>
      <c r="E8" s="99">
        <v>-20</v>
      </c>
      <c r="F8" s="102">
        <v>-0.0045444217223358325</v>
      </c>
      <c r="G8" s="100">
        <v>-36.062218729702046</v>
      </c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27</v>
      </c>
      <c r="C35" s="35" t="s">
        <v>60</v>
      </c>
      <c r="D35" s="35" t="s">
        <v>61</v>
      </c>
      <c r="E35" s="36" t="s">
        <v>56</v>
      </c>
    </row>
    <row r="36" spans="1:5" ht="14.25">
      <c r="A36" s="22">
        <v>1</v>
      </c>
      <c r="B36" s="37" t="str">
        <f aca="true" t="shared" si="0" ref="B36:D37">B4</f>
        <v>ТАСК Український Капітал</v>
      </c>
      <c r="C36" s="126">
        <f t="shared" si="0"/>
        <v>268.99096999999995</v>
      </c>
      <c r="D36" s="105">
        <f t="shared" si="0"/>
        <v>0.2278837187232326</v>
      </c>
      <c r="E36" s="127">
        <f>G4</f>
        <v>0.9883164682546011</v>
      </c>
    </row>
    <row r="37" spans="1:5" ht="14.25">
      <c r="A37" s="22">
        <v>2</v>
      </c>
      <c r="B37" s="37" t="str">
        <f t="shared" si="0"/>
        <v>Оптімум</v>
      </c>
      <c r="C37" s="126">
        <f t="shared" si="0"/>
        <v>-6.721280000000029</v>
      </c>
      <c r="D37" s="105">
        <f t="shared" si="0"/>
        <v>-0.01364275155345521</v>
      </c>
      <c r="E37" s="127">
        <f>G5</f>
        <v>0</v>
      </c>
    </row>
    <row r="38" spans="1:5" ht="14.25">
      <c r="A38" s="22">
        <v>3</v>
      </c>
      <c r="B38" s="37" t="str">
        <f>B6</f>
        <v>Збалансований фонд "Паритет"</v>
      </c>
      <c r="C38" s="126">
        <f>C6</f>
        <v>26.134949999999954</v>
      </c>
      <c r="D38" s="105">
        <f>D6</f>
        <v>0.01949133245226024</v>
      </c>
      <c r="E38" s="127">
        <f>G6</f>
        <v>-37.05053519795665</v>
      </c>
    </row>
    <row r="39" ht="14.25">
      <c r="B39" s="37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27</v>
      </c>
      <c r="B1" s="70" t="s">
        <v>95</v>
      </c>
      <c r="C1" s="10"/>
      <c r="D1" s="10"/>
    </row>
    <row r="2" spans="1:4" ht="14.25">
      <c r="A2" s="27" t="s">
        <v>74</v>
      </c>
      <c r="B2" s="105">
        <v>-0.013642751553455179</v>
      </c>
      <c r="C2" s="10"/>
      <c r="D2" s="10"/>
    </row>
    <row r="3" spans="1:4" ht="14.25">
      <c r="A3" s="27" t="s">
        <v>36</v>
      </c>
      <c r="B3" s="105">
        <v>0.048964143640069624</v>
      </c>
      <c r="C3" s="10"/>
      <c r="D3" s="10"/>
    </row>
    <row r="4" spans="1:4" ht="14.25">
      <c r="A4" s="27" t="s">
        <v>125</v>
      </c>
      <c r="B4" s="146">
        <v>0.22704870769387853</v>
      </c>
      <c r="C4" s="10"/>
      <c r="D4" s="10"/>
    </row>
    <row r="5" spans="1:4" ht="14.25">
      <c r="A5" s="27" t="s">
        <v>32</v>
      </c>
      <c r="B5" s="147">
        <v>0.08745669992683099</v>
      </c>
      <c r="C5" s="10"/>
      <c r="D5" s="10"/>
    </row>
    <row r="6" spans="1:4" ht="14.25">
      <c r="A6" s="27" t="s">
        <v>1</v>
      </c>
      <c r="B6" s="147">
        <v>0.11066582820843496</v>
      </c>
      <c r="C6" s="10"/>
      <c r="D6" s="10"/>
    </row>
    <row r="7" spans="1:4" ht="14.25">
      <c r="A7" s="27" t="s">
        <v>0</v>
      </c>
      <c r="B7" s="147">
        <v>-0.007503187033327308</v>
      </c>
      <c r="C7" s="10"/>
      <c r="D7" s="10"/>
    </row>
    <row r="8" spans="1:4" ht="14.25">
      <c r="A8" s="27" t="s">
        <v>33</v>
      </c>
      <c r="B8" s="147">
        <v>0.013835381924646617</v>
      </c>
      <c r="C8" s="10"/>
      <c r="D8" s="10"/>
    </row>
    <row r="9" spans="1:4" ht="14.25">
      <c r="A9" s="27" t="s">
        <v>34</v>
      </c>
      <c r="B9" s="147">
        <v>0.002212381198665625</v>
      </c>
      <c r="C9" s="10"/>
      <c r="D9" s="10"/>
    </row>
    <row r="10" spans="1:4" ht="14.25">
      <c r="A10" s="27" t="s">
        <v>35</v>
      </c>
      <c r="B10" s="147">
        <v>0.01273972602739726</v>
      </c>
      <c r="C10" s="10"/>
      <c r="D10" s="10"/>
    </row>
    <row r="11" spans="1:4" ht="15" thickBot="1">
      <c r="A11" s="82" t="s">
        <v>122</v>
      </c>
      <c r="B11" s="148">
        <v>-0.007585908251868778</v>
      </c>
      <c r="C11" s="10"/>
      <c r="D11" s="10"/>
    </row>
    <row r="12" spans="2:4" ht="12.75">
      <c r="B12" s="10"/>
      <c r="C12" s="10"/>
      <c r="D12" s="10"/>
    </row>
    <row r="13" spans="1:4" ht="14.25">
      <c r="A13" s="57"/>
      <c r="B13" s="58"/>
      <c r="C13" s="10"/>
      <c r="D13" s="10"/>
    </row>
    <row r="14" spans="1:4" ht="14.25">
      <c r="A14" s="57"/>
      <c r="B14" s="58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2017-04-10T11:23:03Z</dcterms:modified>
  <cp:category/>
  <cp:version/>
  <cp:contentType/>
  <cp:contentStatus/>
</cp:coreProperties>
</file>