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<sst xmlns="http://schemas.openxmlformats.org/spreadsheetml/2006/main" count="502" uniqueCount="166">
  <si>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</si>
  <si>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</si>
  <si>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</si>
  <si>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</si>
  <si>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</si>
  <si>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</si>
  <si>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</si>
  <si>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</si>
  <si>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</si>
  <si>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</si>
  <si>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</si>
  <si>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</si>
  <si>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</si>
  <si>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</si>
  <si>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</si>
  <si>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</si>
  <si>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</si>
  <si>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</si>
  <si>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</si>
  <si>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</si>
  <si>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</si>
  <si>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</si>
  <si>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</si>
  <si>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</si>
  <si>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</si>
  <si>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</si>
  <si>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</si>
  <si>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</si>
  <si>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</si>
  <si>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</si>
  <si>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</si>
  <si>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</si>
  <si>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</si>
  <si>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</si>
  <si>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</si>
  <si>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</si>
  <si>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</si>
  <si>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</si>
  <si>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</si>
  <si>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</si>
  <si>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</si>
  <si>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</si>
  <si>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</si>
  <si>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</si>
  <si>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</si>
  <si>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</si>
  <si>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</si>
  <si>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</si>
  <si>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</si>
  <si>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</si>
  <si>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</si>
  <si>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</si>
  <si>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</si>
  <si>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</si>
  <si>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</si>
  <si>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</si>
  <si>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</si>
  <si>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</si>
  <si>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</si>
  <si>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</si>
  <si>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</si>
  <si>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</si>
  <si>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</si>
  <si>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</si>
  <si>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</si>
  <si>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</si>
  <si>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</si>
  <si>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</si>
  <si>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</si>
  <si>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</si>
  <si>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</si>
  <si>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</si>
  <si>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</si>
  <si>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</si>
  <si>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</si>
  <si>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</si>
  <si>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</si>
  <si>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</si>
  <si>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</si>
  <si>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</si>
  <si>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</si>
  <si>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</si>
  <si>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</si>
  <si>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</si>
  <si>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</si>
  <si>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</si>
  <si>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</si>
  <si>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</si>
  <si>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</si>
  <si>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</si>
  <si>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</si>
  <si>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</si>
  <si>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</si>
  <si>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</si>
  <si>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</si>
  <si>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</si>
  <si>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</si>
  <si>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</si>
  <si>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</si>
  <si>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</si>
  <si>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</si>
  <si>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</si>
  <si>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</si>
  <si>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</si>
  <si>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</si>
  <si>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</si>
  <si>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</si>
  <si>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</si>
  <si>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Андромеда</t>
  </si>
  <si>
    <t>ТОВ КУА "УПІ КАПІТАЛ"</t>
  </si>
  <si>
    <t>http://upicapital.com/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</si>
  <si>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</si>
  <si>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</si>
  <si>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</si>
  <si>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</si>
  <si>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</si>
  <si>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</si>
  <si>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</si>
  <si>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</si>
  <si>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</si>
  <si>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</si>
  <si>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</si>
  <si>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</si>
  <si>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</si>
  <si>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</si>
  <si>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</si>
  <si>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</si>
  <si>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</si>
  <si>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</si>
  <si>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</si>
  <si>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</si>
  <si>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</si>
  <si>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</si>
  <si>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</si>
  <si>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</si>
  <si>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</si>
  <si>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</si>
  <si>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</si>
  <si>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</si>
  <si>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</si>
  <si>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</si>
  <si>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</si>
  <si>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</si>
  <si>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</si>
  <si>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</si>
  <si>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</si>
  <si>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</si>
  <si>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з початку 2014 року</t>
  </si>
  <si>
    <t>WIG20 (Польща)</t>
  </si>
  <si>
    <t>ФІДО Фонд Облігаційний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</si>
  <si>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</si>
  <si>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</si>
  <si>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</si>
  <si>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</si>
  <si>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Бонум Оптімум</t>
  </si>
  <si>
    <t>ТОВ КУА "Бонум Груп"</t>
  </si>
  <si>
    <t>http://bonum-group.com/</t>
  </si>
  <si>
    <t>Дельта-Фонд збалансований</t>
  </si>
  <si>
    <t>ТОВ КУА "Дельта-Капітал"</t>
  </si>
  <si>
    <t>http://www.delta-capital.com.ua/</t>
  </si>
  <si>
    <t>липень</t>
  </si>
  <si>
    <t>серпень</t>
  </si>
  <si>
    <t>Софіївський</t>
  </si>
  <si>
    <t>ТОВ КУА "ІВЕКС ЕССЕТ МЕНЕДЖМЕНТ"</t>
  </si>
  <si>
    <t>http://www.am.eavex.com.ua/</t>
  </si>
  <si>
    <t>Спарта 300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</si>
</sst>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2.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9.25"/>
      <name val="Arial Cyr"/>
      <family val="0"/>
    </font>
    <font>
      <b/>
      <sz val="9.25"/>
      <color indexed="48"/>
      <name val="Arial Cyr"/>
      <family val="0"/>
    </font>
    <font>
      <b/>
      <sz val="9"/>
      <name val="Arial Cyr"/>
      <family val="0"/>
    </font>
    <font>
      <b/>
      <sz val="9"/>
      <color indexed="17"/>
      <name val="Arial Cyr"/>
      <family val="0"/>
    </font>
    <font>
      <b/>
      <sz val="9"/>
      <color indexed="20"/>
      <name val="Arial Cyr"/>
      <family val="0"/>
    </font>
    <font>
      <b/>
      <sz val="10"/>
      <color indexed="23"/>
      <name val="Arial Cyr"/>
      <family val="0"/>
    </font>
    <font>
      <b/>
      <sz val="9"/>
      <color indexed="18"/>
      <name val="Arial Cyr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3" xfId="21" applyNumberFormat="1" applyFont="1" applyFill="1" applyBorder="1" applyAlignment="1">
      <alignment horizontal="right" vertical="center" inden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8" xfId="0" applyFont="1" applyFill="1" applyBorder="1" applyAlignment="1">
      <alignment horizontal="left" vertical="center" wrapText="1" shrinkToFit="1"/>
    </xf>
    <xf numFmtId="4" fontId="11" fillId="0" borderId="49" xfId="0" applyNumberFormat="1" applyFont="1" applyFill="1" applyBorder="1" applyAlignment="1">
      <alignment horizontal="right" vertical="center" indent="1"/>
    </xf>
    <xf numFmtId="10" fontId="22" fillId="0" borderId="49" xfId="21" applyNumberFormat="1" applyFont="1" applyFill="1" applyBorder="1" applyAlignment="1">
      <alignment horizontal="right" vertical="center" wrapText="1" indent="1"/>
      <protection/>
    </xf>
    <xf numFmtId="4" fontId="11" fillId="0" borderId="50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10" fontId="20" fillId="0" borderId="12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1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4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6675"/>
          <c:w val="0.988"/>
          <c:h val="0.4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10"/>
        <c:gapWidth val="400"/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6752904"/>
        <c:crosses val="autoZero"/>
        <c:auto val="1"/>
        <c:lblOffset val="0"/>
        <c:noMultiLvlLbl val="0"/>
      </c:catAx>
      <c:valAx>
        <c:axId val="6752904"/>
        <c:scaling>
          <c:orientation val="minMax"/>
          <c:max val="0.6"/>
          <c:min val="-0.12"/>
        </c:scaling>
        <c:axPos val="l"/>
        <c:delete val="0"/>
        <c:numFmt formatCode="0%" sourceLinked="0"/>
        <c:majorTickMark val="out"/>
        <c:minorTickMark val="none"/>
        <c:tickLblPos val="nextTo"/>
        <c:crossAx val="8206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935"/>
          <c:w val="0.533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-20"/>
        <c:gapWidth val="100"/>
        <c:axId val="60776137"/>
        <c:axId val="10114322"/>
      </c:barChart>
      <c:catAx>
        <c:axId val="60776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14322"/>
        <c:crosses val="autoZero"/>
        <c:auto val="0"/>
        <c:lblOffset val="100"/>
        <c:tickLblSkip val="1"/>
        <c:noMultiLvlLbl val="0"/>
      </c:catAx>
      <c:valAx>
        <c:axId val="10114322"/>
        <c:scaling>
          <c:orientation val="minMax"/>
          <c:max val="0.5"/>
          <c:min val="-0.1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76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8975"/>
          <c:w val="0.4157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35"/>
          <c:w val="0.44575"/>
          <c:h val="0.36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В_ВЧА!$B$35:$B$45</c:f>
              <c:strCache/>
            </c:strRef>
          </c:cat>
          <c:val>
            <c:numRef>
              <c:f>В_ВЧА!$C$35:$C$45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В_ВЧА!$B$35:$B$45</c:f>
              <c:strCache/>
            </c:strRef>
          </c:cat>
          <c:val>
            <c:numRef>
              <c:f>В_ВЧА!$D$35:$D$45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ВЧА'!$B$68:$B$78</c:f>
              <c:strCache/>
            </c:strRef>
          </c:cat>
          <c:val>
            <c:numRef>
              <c:f>'В_динаміка ВЧА'!$C$68:$C$78</c:f>
              <c:numCache/>
            </c:numRef>
          </c:val>
        </c:ser>
        <c:ser>
          <c:idx val="0"/>
          <c:order val="1"/>
          <c:tx>
            <c:strRef>
              <c:f>'В_динаміка ВЧА'!$E$67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ВЧА'!$B$68:$B$78</c:f>
              <c:strCache/>
            </c:strRef>
          </c:cat>
          <c:val>
            <c:numRef>
              <c:f>'В_динаміка ВЧА'!$E$68:$E$78</c:f>
              <c:numCache/>
            </c:numRef>
          </c:val>
        </c:ser>
        <c:overlap val="-30"/>
        <c:axId val="23920035"/>
        <c:axId val="13953724"/>
      </c:barChart>
      <c:lineChart>
        <c:grouping val="standard"/>
        <c:varyColors val="0"/>
        <c:ser>
          <c:idx val="2"/>
          <c:order val="2"/>
          <c:tx>
            <c:strRef>
              <c:f>'В_динаміка ВЧА'!$D$67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ВЧА'!$B$68:$B$77</c:f>
              <c:strCache/>
            </c:strRef>
          </c:cat>
          <c:val>
            <c:numRef>
              <c:f>'В_динаміка ВЧА'!$D$68:$D$77</c:f>
              <c:numCache/>
            </c:numRef>
          </c:val>
          <c:smooth val="0"/>
        </c:ser>
        <c:axId val="58474653"/>
        <c:axId val="56509830"/>
      </c:lineChart>
      <c:catAx>
        <c:axId val="23920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3953724"/>
        <c:crosses val="autoZero"/>
        <c:auto val="0"/>
        <c:lblOffset val="40"/>
        <c:noMultiLvlLbl val="0"/>
      </c:catAx>
      <c:valAx>
        <c:axId val="13953724"/>
        <c:scaling>
          <c:orientation val="minMax"/>
          <c:min val="-1000"/>
        </c:scaling>
        <c:axPos val="l"/>
        <c:delete val="0"/>
        <c:numFmt formatCode="#,##0" sourceLinked="0"/>
        <c:majorTickMark val="in"/>
        <c:minorTickMark val="none"/>
        <c:tickLblPos val="nextTo"/>
        <c:crossAx val="23920035"/>
        <c:crossesAt val="1"/>
        <c:crossBetween val="between"/>
        <c:dispUnits/>
      </c:valAx>
      <c:catAx>
        <c:axId val="58474653"/>
        <c:scaling>
          <c:orientation val="minMax"/>
        </c:scaling>
        <c:axPos val="b"/>
        <c:delete val="1"/>
        <c:majorTickMark val="in"/>
        <c:minorTickMark val="none"/>
        <c:tickLblPos val="nextTo"/>
        <c:crossAx val="56509830"/>
        <c:crosses val="autoZero"/>
        <c:auto val="0"/>
        <c:lblOffset val="100"/>
        <c:noMultiLvlLbl val="0"/>
      </c:catAx>
      <c:valAx>
        <c:axId val="5650983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84746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'В_діаграма(дох)'!$A$2:$A$35</c:f>
              <c:strCache/>
            </c:strRef>
          </c:cat>
          <c:val>
            <c:numRef>
              <c:f>'В_діаграма(дох)'!$B$2:$B$35</c:f>
              <c:numCache/>
            </c:numRef>
          </c:val>
        </c:ser>
        <c:gapWidth val="60"/>
        <c:axId val="38826423"/>
        <c:axId val="13893488"/>
      </c:barChart>
      <c:catAx>
        <c:axId val="3882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93488"/>
        <c:crosses val="autoZero"/>
        <c:auto val="0"/>
        <c:lblOffset val="0"/>
        <c:tickLblSkip val="1"/>
        <c:noMultiLvlLbl val="0"/>
      </c:catAx>
      <c:valAx>
        <c:axId val="13893488"/>
        <c:scaling>
          <c:orientation val="minMax"/>
          <c:max val="0.14"/>
          <c:min val="-0.2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26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ВЧА'!$C$40:$C$47</c:f>
              <c:numCache/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ВЧА'!$E$40:$E$47</c:f>
              <c:numCache/>
            </c:numRef>
          </c:val>
        </c:ser>
        <c:overlap val="-20"/>
        <c:axId val="57932529"/>
        <c:axId val="51630714"/>
      </c:barChart>
      <c:lineChart>
        <c:grouping val="standard"/>
        <c:varyColors val="0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ВЧА'!$D$40:$D$47</c:f>
              <c:numCache/>
            </c:numRef>
          </c:val>
          <c:smooth val="0"/>
        </c:ser>
        <c:axId val="62023243"/>
        <c:axId val="21338276"/>
      </c:lineChart>
      <c:catAx>
        <c:axId val="579325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1630714"/>
        <c:crosses val="autoZero"/>
        <c:auto val="0"/>
        <c:lblOffset val="100"/>
        <c:noMultiLvlLbl val="0"/>
      </c:catAx>
      <c:valAx>
        <c:axId val="5163071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7932529"/>
        <c:crossesAt val="1"/>
        <c:crossBetween val="between"/>
        <c:dispUnits/>
      </c:valAx>
      <c:catAx>
        <c:axId val="62023243"/>
        <c:scaling>
          <c:orientation val="minMax"/>
        </c:scaling>
        <c:axPos val="b"/>
        <c:delete val="1"/>
        <c:majorTickMark val="in"/>
        <c:minorTickMark val="none"/>
        <c:tickLblPos val="nextTo"/>
        <c:crossAx val="21338276"/>
        <c:crosses val="autoZero"/>
        <c:auto val="0"/>
        <c:lblOffset val="100"/>
        <c:noMultiLvlLbl val="0"/>
      </c:catAx>
      <c:valAx>
        <c:axId val="21338276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20232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7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5575"/>
          <c:w val="0.9625"/>
          <c:h val="0.84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57826757"/>
        <c:axId val="50678766"/>
      </c:barChart>
      <c:catAx>
        <c:axId val="5782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78766"/>
        <c:crosses val="autoZero"/>
        <c:auto val="0"/>
        <c:lblOffset val="100"/>
        <c:tickLblSkip val="1"/>
        <c:noMultiLvlLbl val="0"/>
      </c:catAx>
      <c:valAx>
        <c:axId val="50678766"/>
        <c:scaling>
          <c:orientation val="minMax"/>
          <c:max val="0.15"/>
          <c:min val="-0.11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2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ВЧА'!$B$38:$B$42</c:f>
              <c:strCache/>
            </c:strRef>
          </c:cat>
          <c:val>
            <c:numRef>
              <c:f>'3_динаміка ВЧА'!$C$38:$C$42</c:f>
              <c:numCache/>
            </c:numRef>
          </c:val>
        </c:ser>
        <c:ser>
          <c:idx val="0"/>
          <c:order val="1"/>
          <c:tx>
            <c:strRef>
              <c:f>'3_динаміка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ВЧА'!$B$38:$B$42</c:f>
              <c:strCache/>
            </c:strRef>
          </c:cat>
          <c:val>
            <c:numRef>
              <c:f>'3_динаміка ВЧА'!$E$38:$E$42</c:f>
              <c:numCache/>
            </c:numRef>
          </c:val>
        </c:ser>
        <c:overlap val="-20"/>
        <c:axId val="53455711"/>
        <c:axId val="11339352"/>
      </c:barChart>
      <c:lineChart>
        <c:grouping val="standard"/>
        <c:varyColors val="0"/>
        <c:ser>
          <c:idx val="2"/>
          <c:order val="2"/>
          <c:tx>
            <c:strRef>
              <c:f>'3_динаміка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ВЧА'!$D$38:$D$42</c:f>
              <c:numCache/>
            </c:numRef>
          </c:val>
          <c:smooth val="0"/>
        </c:ser>
        <c:axId val="34945305"/>
        <c:axId val="46072290"/>
      </c:lineChart>
      <c:catAx>
        <c:axId val="534557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1339352"/>
        <c:crosses val="autoZero"/>
        <c:auto val="0"/>
        <c:lblOffset val="100"/>
        <c:noMultiLvlLbl val="0"/>
      </c:catAx>
      <c:valAx>
        <c:axId val="11339352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455711"/>
        <c:crossesAt val="1"/>
        <c:crossBetween val="between"/>
        <c:dispUnits/>
      </c:valAx>
      <c:catAx>
        <c:axId val="34945305"/>
        <c:scaling>
          <c:orientation val="minMax"/>
        </c:scaling>
        <c:axPos val="b"/>
        <c:delete val="1"/>
        <c:majorTickMark val="in"/>
        <c:minorTickMark val="none"/>
        <c:tickLblPos val="nextTo"/>
        <c:crossAx val="46072290"/>
        <c:crosses val="autoZero"/>
        <c:auto val="0"/>
        <c:lblOffset val="100"/>
        <c:noMultiLvlLbl val="0"/>
      </c:catAx>
      <c:valAx>
        <c:axId val="4607229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49453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1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'З_діаграма(дох)'!$A$2:$A$13</c:f>
              <c:strCache/>
            </c:strRef>
          </c:cat>
          <c:val>
            <c:numRef>
              <c:f>'З_діаграма(дох)'!$B$2:$B$13</c:f>
              <c:numCache/>
            </c:numRef>
          </c:val>
        </c:ser>
        <c:gapWidth val="60"/>
        <c:axId val="11997427"/>
        <c:axId val="40867980"/>
      </c:barChart>
      <c:catAx>
        <c:axId val="119974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67980"/>
        <c:crosses val="autoZero"/>
        <c:auto val="0"/>
        <c:lblOffset val="100"/>
        <c:tickLblSkip val="1"/>
        <c:noMultiLvlLbl val="0"/>
      </c:catAx>
      <c:valAx>
        <c:axId val="40867980"/>
        <c:scaling>
          <c:orientation val="minMax"/>
          <c:max val="0.1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974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15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5430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16</xdr:col>
      <xdr:colOff>19050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9410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45</xdr:row>
      <xdr:rowOff>95250</xdr:rowOff>
    </xdr:from>
    <xdr:to>
      <xdr:col>4</xdr:col>
      <xdr:colOff>609600</xdr:colOff>
      <xdr:row>69</xdr:row>
      <xdr:rowOff>95250</xdr:rowOff>
    </xdr:to>
    <xdr:graphicFrame>
      <xdr:nvGraphicFramePr>
        <xdr:cNvPr id="1" name="Chart 2"/>
        <xdr:cNvGraphicFramePr/>
      </xdr:nvGraphicFramePr>
      <xdr:xfrm>
        <a:off x="304800" y="847725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104775</xdr:rowOff>
    </xdr:from>
    <xdr:to>
      <xdr:col>12</xdr:col>
      <xdr:colOff>390525</xdr:colOff>
      <xdr:row>58</xdr:row>
      <xdr:rowOff>161925</xdr:rowOff>
    </xdr:to>
    <xdr:graphicFrame>
      <xdr:nvGraphicFramePr>
        <xdr:cNvPr id="1" name="Chart 7"/>
        <xdr:cNvGraphicFramePr/>
      </xdr:nvGraphicFramePr>
      <xdr:xfrm>
        <a:off x="47625" y="654367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17</xdr:col>
      <xdr:colOff>619125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905500" y="190500"/>
        <a:ext cx="10201275" cy="916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666750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85725" y="28384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15</xdr:col>
      <xdr:colOff>390525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972050" y="228600"/>
        <a:ext cx="85915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9525</xdr:rowOff>
    </xdr:from>
    <xdr:to>
      <xdr:col>9</xdr:col>
      <xdr:colOff>647700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323850" y="2286000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152400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4953000" y="200025"/>
        <a:ext cx="104298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pioglobal.ua/" TargetMode="External" /><Relationship Id="rId5" Type="http://schemas.openxmlformats.org/officeDocument/2006/relationships/hyperlink" Target="http://www.kinto.com/" TargetMode="External" /><Relationship Id="rId6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ukrsibfunds.com/" TargetMode="External" /><Relationship Id="rId19" Type="http://schemas.openxmlformats.org/officeDocument/2006/relationships/hyperlink" Target="http://am.concorde.ua/" TargetMode="External" /><Relationship Id="rId20" Type="http://schemas.openxmlformats.org/officeDocument/2006/relationships/hyperlink" Target="http://www.vseswit.com.ua/" TargetMode="External" /><Relationship Id="rId21" Type="http://schemas.openxmlformats.org/officeDocument/2006/relationships/hyperlink" Target="http://pioglobal.ua/" TargetMode="External" /><Relationship Id="rId22" Type="http://schemas.openxmlformats.org/officeDocument/2006/relationships/hyperlink" Target="http://www.seb.ua/" TargetMode="External" /><Relationship Id="rId23" Type="http://schemas.openxmlformats.org/officeDocument/2006/relationships/hyperlink" Target="http://art-capital.com.ua/" TargetMode="External" /><Relationship Id="rId24" Type="http://schemas.openxmlformats.org/officeDocument/2006/relationships/hyperlink" Target="http://www.dragon-am.com/" TargetMode="Externa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0" t="s">
        <v>125</v>
      </c>
      <c r="B1" s="80"/>
      <c r="C1" s="80"/>
      <c r="D1" s="81"/>
      <c r="E1" s="81"/>
      <c r="F1" s="81"/>
    </row>
    <row r="2" spans="1:9" ht="15.75" thickBot="1">
      <c r="A2" s="25" t="s">
        <v>73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5" t="s">
        <v>160</v>
      </c>
      <c r="B3" s="96">
        <v>0.07773047728450111</v>
      </c>
      <c r="C3" s="96">
        <v>0.07838166121840073</v>
      </c>
      <c r="D3" s="96">
        <v>0.01581082935583172</v>
      </c>
      <c r="E3" s="96">
        <v>0.050233966437722044</v>
      </c>
      <c r="F3" s="96">
        <v>-0.010252553575438372</v>
      </c>
      <c r="G3" s="63"/>
      <c r="H3" s="63"/>
      <c r="I3" s="2"/>
      <c r="J3" s="2"/>
      <c r="K3" s="2"/>
      <c r="L3" s="2"/>
    </row>
    <row r="4" spans="1:12" ht="14.25">
      <c r="A4" s="95" t="s">
        <v>161</v>
      </c>
      <c r="B4" s="96">
        <v>-0.06579167363317173</v>
      </c>
      <c r="C4" s="96">
        <v>-0.10714825678086537</v>
      </c>
      <c r="D4" s="96">
        <v>-0.02643111341870633</v>
      </c>
      <c r="E4" s="96">
        <v>-0.050491300258382416</v>
      </c>
      <c r="F4" s="96">
        <v>-0.027811841321885744</v>
      </c>
      <c r="G4" s="63"/>
      <c r="H4" s="63"/>
      <c r="I4" s="2"/>
      <c r="J4" s="2"/>
      <c r="K4" s="2"/>
      <c r="L4" s="2"/>
    </row>
    <row r="5" spans="1:12" ht="15" thickBot="1">
      <c r="A5" s="84" t="s">
        <v>147</v>
      </c>
      <c r="B5" s="86">
        <v>0.48737230892090655</v>
      </c>
      <c r="C5" s="86">
        <v>0.2978550393389301</v>
      </c>
      <c r="D5" s="86">
        <v>0.12437420904969225</v>
      </c>
      <c r="E5" s="86">
        <v>0.09885437043862272</v>
      </c>
      <c r="F5" s="86">
        <v>0.22278298700159263</v>
      </c>
      <c r="G5" s="63"/>
      <c r="H5" s="63"/>
      <c r="I5" s="2"/>
      <c r="J5" s="2"/>
      <c r="K5" s="2"/>
      <c r="L5" s="2"/>
    </row>
    <row r="6" spans="1:14" ht="14.25">
      <c r="A6" s="78"/>
      <c r="B6" s="77"/>
      <c r="C6" s="77"/>
      <c r="D6" s="79"/>
      <c r="E6" s="79"/>
      <c r="F6" s="79"/>
      <c r="G6" s="10"/>
      <c r="J6" s="2"/>
      <c r="K6" s="2"/>
      <c r="L6" s="2"/>
      <c r="M6" s="2"/>
      <c r="N6" s="2"/>
    </row>
    <row r="7" spans="1:14" ht="14.25">
      <c r="A7" s="78"/>
      <c r="B7" s="79"/>
      <c r="C7" s="79"/>
      <c r="D7" s="79"/>
      <c r="E7" s="79"/>
      <c r="F7" s="79"/>
      <c r="J7" s="4"/>
      <c r="K7" s="4"/>
      <c r="L7" s="4"/>
      <c r="M7" s="4"/>
      <c r="N7" s="4"/>
    </row>
    <row r="8" spans="1:6" ht="14.25">
      <c r="A8" s="78"/>
      <c r="B8" s="79"/>
      <c r="C8" s="79"/>
      <c r="D8" s="79"/>
      <c r="E8" s="79"/>
      <c r="F8" s="79"/>
    </row>
    <row r="9" spans="1:6" ht="14.25">
      <c r="A9" s="78"/>
      <c r="B9" s="79"/>
      <c r="C9" s="79"/>
      <c r="D9" s="79"/>
      <c r="E9" s="79"/>
      <c r="F9" s="79"/>
    </row>
    <row r="10" spans="1:14" ht="14.25">
      <c r="A10" s="78"/>
      <c r="B10" s="79"/>
      <c r="C10" s="79"/>
      <c r="D10" s="79"/>
      <c r="E10" s="79"/>
      <c r="F10" s="79"/>
      <c r="N10" s="10"/>
    </row>
    <row r="11" spans="1:6" ht="14.25">
      <c r="A11" s="78"/>
      <c r="B11" s="79"/>
      <c r="C11" s="79"/>
      <c r="D11" s="79"/>
      <c r="E11" s="79"/>
      <c r="F11" s="79"/>
    </row>
    <row r="12" spans="1:6" ht="14.25">
      <c r="A12" s="78"/>
      <c r="B12" s="79"/>
      <c r="C12" s="79"/>
      <c r="D12" s="79"/>
      <c r="E12" s="79"/>
      <c r="F12" s="79"/>
    </row>
    <row r="13" spans="1:6" ht="14.25">
      <c r="A13" s="78"/>
      <c r="B13" s="79"/>
      <c r="C13" s="79"/>
      <c r="D13" s="79"/>
      <c r="E13" s="79"/>
      <c r="F13" s="79"/>
    </row>
    <row r="14" spans="1:6" ht="14.25">
      <c r="A14" s="78"/>
      <c r="B14" s="79"/>
      <c r="C14" s="79"/>
      <c r="D14" s="79"/>
      <c r="E14" s="79"/>
      <c r="F14" s="79"/>
    </row>
    <row r="15" spans="1:6" ht="14.25">
      <c r="A15" s="78"/>
      <c r="B15" s="79"/>
      <c r="C15" s="79"/>
      <c r="D15" s="79"/>
      <c r="E15" s="79"/>
      <c r="F15" s="79"/>
    </row>
    <row r="16" spans="1:6" ht="14.25">
      <c r="A16" s="78"/>
      <c r="B16" s="79"/>
      <c r="C16" s="79"/>
      <c r="D16" s="79"/>
      <c r="E16" s="79"/>
      <c r="F16" s="79"/>
    </row>
    <row r="17" spans="1:6" ht="14.25">
      <c r="A17" s="78"/>
      <c r="B17" s="79"/>
      <c r="C17" s="79"/>
      <c r="D17" s="79"/>
      <c r="E17" s="79"/>
      <c r="F17" s="79"/>
    </row>
    <row r="18" spans="1:6" ht="14.25">
      <c r="A18" s="78"/>
      <c r="B18" s="79"/>
      <c r="C18" s="79"/>
      <c r="D18" s="79"/>
      <c r="E18" s="79"/>
      <c r="F18" s="79"/>
    </row>
    <row r="19" spans="1:6" ht="14.25">
      <c r="A19" s="78"/>
      <c r="B19" s="79"/>
      <c r="C19" s="79"/>
      <c r="D19" s="79"/>
      <c r="E19" s="79"/>
      <c r="F19" s="79"/>
    </row>
    <row r="20" spans="1:6" ht="14.25">
      <c r="A20" s="78"/>
      <c r="B20" s="79"/>
      <c r="C20" s="79"/>
      <c r="D20" s="79"/>
      <c r="E20" s="79"/>
      <c r="F20" s="79"/>
    </row>
    <row r="21" spans="1:6" ht="15" thickBot="1">
      <c r="A21" s="78"/>
      <c r="B21" s="79"/>
      <c r="C21" s="79"/>
      <c r="D21" s="79"/>
      <c r="E21" s="79"/>
      <c r="F21" s="79"/>
    </row>
    <row r="22" spans="1:6" ht="30.75" thickBot="1">
      <c r="A22" s="25" t="s">
        <v>106</v>
      </c>
      <c r="B22" s="18" t="s">
        <v>114</v>
      </c>
      <c r="C22" s="18" t="s">
        <v>91</v>
      </c>
      <c r="D22" s="83"/>
      <c r="E22" s="79"/>
      <c r="F22" s="79"/>
    </row>
    <row r="23" spans="1:6" ht="14.25">
      <c r="A23" s="27" t="s">
        <v>1</v>
      </c>
      <c r="B23" s="28">
        <v>-0.10714825678086537</v>
      </c>
      <c r="C23" s="70">
        <v>0.2978550393389301</v>
      </c>
      <c r="D23" s="83"/>
      <c r="E23" s="79"/>
      <c r="F23" s="79"/>
    </row>
    <row r="24" spans="1:6" ht="14.25">
      <c r="A24" s="27" t="s">
        <v>0</v>
      </c>
      <c r="B24" s="28">
        <v>-0.06579167363317173</v>
      </c>
      <c r="C24" s="70">
        <v>0.48737230892090655</v>
      </c>
      <c r="D24" s="83"/>
      <c r="E24" s="79"/>
      <c r="F24" s="79"/>
    </row>
    <row r="25" spans="1:6" ht="14.25">
      <c r="A25" s="27" t="s">
        <v>69</v>
      </c>
      <c r="B25" s="28">
        <v>-0.023889581419761052</v>
      </c>
      <c r="C25" s="70">
        <v>-0.1750154221510608</v>
      </c>
      <c r="D25" s="83"/>
      <c r="E25" s="79"/>
      <c r="F25" s="79"/>
    </row>
    <row r="26" spans="1:6" ht="14.25">
      <c r="A26" s="27" t="s">
        <v>9</v>
      </c>
      <c r="B26" s="28">
        <v>-0.012558919950809155</v>
      </c>
      <c r="C26" s="70">
        <v>-0.05320136931898045</v>
      </c>
      <c r="D26" s="83"/>
      <c r="E26" s="79"/>
      <c r="F26" s="79"/>
    </row>
    <row r="27" spans="1:6" ht="14.25">
      <c r="A27" s="27" t="s">
        <v>8</v>
      </c>
      <c r="B27" s="28">
        <v>-0.0005974104136833303</v>
      </c>
      <c r="C27" s="70">
        <v>0.06440948045740846</v>
      </c>
      <c r="D27" s="83"/>
      <c r="E27" s="79"/>
      <c r="F27" s="79"/>
    </row>
    <row r="28" spans="1:6" ht="14.25">
      <c r="A28" s="27" t="s">
        <v>10</v>
      </c>
      <c r="B28" s="28">
        <v>0.00666384621598981</v>
      </c>
      <c r="C28" s="70">
        <v>-0.008583398938041165</v>
      </c>
      <c r="D28" s="83"/>
      <c r="E28" s="79"/>
      <c r="F28" s="79"/>
    </row>
    <row r="29" spans="1:6" ht="28.5">
      <c r="A29" s="27" t="s">
        <v>5</v>
      </c>
      <c r="B29" s="28">
        <v>0.007104053489343842</v>
      </c>
      <c r="C29" s="70">
        <v>0.057052819268377464</v>
      </c>
      <c r="D29" s="83"/>
      <c r="E29" s="79"/>
      <c r="F29" s="79"/>
    </row>
    <row r="30" spans="1:6" ht="14.25">
      <c r="A30" s="27" t="s">
        <v>7</v>
      </c>
      <c r="B30" s="28">
        <v>0.013319247382286514</v>
      </c>
      <c r="C30" s="70">
        <v>0.013144622040120124</v>
      </c>
      <c r="D30" s="83"/>
      <c r="E30" s="79"/>
      <c r="F30" s="79"/>
    </row>
    <row r="31" spans="1:6" ht="14.25">
      <c r="A31" s="27" t="s">
        <v>95</v>
      </c>
      <c r="B31" s="28">
        <v>0.01529417733997307</v>
      </c>
      <c r="C31" s="70">
        <v>-0.06872639753204612</v>
      </c>
      <c r="D31" s="83"/>
      <c r="E31" s="79"/>
      <c r="F31" s="79"/>
    </row>
    <row r="32" spans="1:6" ht="14.25">
      <c r="A32" s="27" t="s">
        <v>6</v>
      </c>
      <c r="B32" s="28">
        <v>0.03177003113415933</v>
      </c>
      <c r="C32" s="70">
        <v>0.024634505146513552</v>
      </c>
      <c r="D32" s="83"/>
      <c r="E32" s="79"/>
      <c r="F32" s="79"/>
    </row>
    <row r="33" spans="1:6" ht="14.25">
      <c r="A33" s="27" t="s">
        <v>11</v>
      </c>
      <c r="B33" s="28">
        <v>0.032309382792076624</v>
      </c>
      <c r="C33" s="70">
        <v>0.036000336882107575</v>
      </c>
      <c r="D33" s="83"/>
      <c r="E33" s="79"/>
      <c r="F33" s="79"/>
    </row>
    <row r="34" spans="1:6" ht="14.25">
      <c r="A34" s="27" t="s">
        <v>12</v>
      </c>
      <c r="B34" s="28">
        <v>0.03765532172769026</v>
      </c>
      <c r="C34" s="70">
        <v>0.08815525754045206</v>
      </c>
      <c r="D34" s="83"/>
      <c r="E34" s="79"/>
      <c r="F34" s="79"/>
    </row>
    <row r="35" spans="1:6" ht="15" thickBot="1">
      <c r="A35" s="84" t="s">
        <v>148</v>
      </c>
      <c r="B35" s="85">
        <v>0.041415860568326135</v>
      </c>
      <c r="C35" s="86">
        <v>0.00665978058959249</v>
      </c>
      <c r="D35" s="83"/>
      <c r="E35" s="79"/>
      <c r="F35" s="79"/>
    </row>
    <row r="36" spans="1:6" ht="14.25">
      <c r="A36" s="78"/>
      <c r="B36" s="79"/>
      <c r="C36" s="79"/>
      <c r="D36" s="83"/>
      <c r="E36" s="79"/>
      <c r="F36" s="79"/>
    </row>
    <row r="37" spans="1:6" ht="14.25">
      <c r="A37" s="78"/>
      <c r="B37" s="79"/>
      <c r="C37" s="79"/>
      <c r="D37" s="83"/>
      <c r="E37" s="79"/>
      <c r="F37" s="79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8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136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52</v>
      </c>
      <c r="B2" s="49" t="s">
        <v>33</v>
      </c>
      <c r="C2" s="18" t="s">
        <v>45</v>
      </c>
      <c r="D2" s="18" t="s">
        <v>46</v>
      </c>
      <c r="E2" s="17" t="s">
        <v>53</v>
      </c>
      <c r="F2" s="17" t="s">
        <v>83</v>
      </c>
      <c r="G2" s="17" t="s">
        <v>84</v>
      </c>
      <c r="H2" s="18" t="s">
        <v>85</v>
      </c>
      <c r="I2" s="18" t="s">
        <v>16</v>
      </c>
      <c r="J2" s="18" t="s">
        <v>17</v>
      </c>
    </row>
    <row r="3" spans="1:11" ht="14.25" customHeight="1">
      <c r="A3" s="21">
        <v>1</v>
      </c>
      <c r="B3" s="118" t="s">
        <v>104</v>
      </c>
      <c r="C3" s="119" t="s">
        <v>50</v>
      </c>
      <c r="D3" s="120" t="s">
        <v>47</v>
      </c>
      <c r="E3" s="121">
        <v>5441398.61</v>
      </c>
      <c r="F3" s="122">
        <v>133759</v>
      </c>
      <c r="G3" s="121">
        <v>40.680616706165566</v>
      </c>
      <c r="H3" s="56">
        <v>100</v>
      </c>
      <c r="I3" s="118" t="s">
        <v>126</v>
      </c>
      <c r="J3" s="123" t="s">
        <v>97</v>
      </c>
      <c r="K3" s="50"/>
    </row>
    <row r="4" spans="1:11" ht="14.25">
      <c r="A4" s="21">
        <v>2</v>
      </c>
      <c r="B4" s="118" t="s">
        <v>68</v>
      </c>
      <c r="C4" s="119" t="s">
        <v>50</v>
      </c>
      <c r="D4" s="120" t="s">
        <v>51</v>
      </c>
      <c r="E4" s="121">
        <v>4002919.46</v>
      </c>
      <c r="F4" s="122">
        <v>4806</v>
      </c>
      <c r="G4" s="121">
        <v>832.9004286308781</v>
      </c>
      <c r="H4" s="56">
        <v>1000</v>
      </c>
      <c r="I4" s="118" t="s">
        <v>31</v>
      </c>
      <c r="J4" s="123" t="s">
        <v>132</v>
      </c>
      <c r="K4" s="51"/>
    </row>
    <row r="5" spans="1:11" ht="14.25" customHeight="1">
      <c r="A5" s="21">
        <v>3</v>
      </c>
      <c r="B5" s="118" t="s">
        <v>105</v>
      </c>
      <c r="C5" s="119" t="s">
        <v>50</v>
      </c>
      <c r="D5" s="120" t="s">
        <v>47</v>
      </c>
      <c r="E5" s="121">
        <v>1559573.68</v>
      </c>
      <c r="F5" s="122">
        <v>1117</v>
      </c>
      <c r="G5" s="121">
        <v>1396.2163652641002</v>
      </c>
      <c r="H5" s="56">
        <v>1000</v>
      </c>
      <c r="I5" s="118" t="s">
        <v>82</v>
      </c>
      <c r="J5" s="123" t="s">
        <v>59</v>
      </c>
      <c r="K5" s="52"/>
    </row>
    <row r="6" spans="1:11" ht="14.25" customHeight="1">
      <c r="A6" s="21">
        <v>4</v>
      </c>
      <c r="B6" s="118" t="s">
        <v>153</v>
      </c>
      <c r="C6" s="119" t="s">
        <v>50</v>
      </c>
      <c r="D6" s="120" t="s">
        <v>47</v>
      </c>
      <c r="E6" s="121">
        <v>1244021.63</v>
      </c>
      <c r="F6" s="122">
        <v>648</v>
      </c>
      <c r="G6" s="121">
        <v>1919.7864660493826</v>
      </c>
      <c r="H6" s="56">
        <v>5000</v>
      </c>
      <c r="I6" s="118" t="s">
        <v>26</v>
      </c>
      <c r="J6" s="123" t="s">
        <v>44</v>
      </c>
      <c r="K6" s="52"/>
    </row>
    <row r="7" spans="1:11" ht="14.25" customHeight="1">
      <c r="A7" s="21">
        <v>5</v>
      </c>
      <c r="B7" s="118" t="s">
        <v>142</v>
      </c>
      <c r="C7" s="119" t="s">
        <v>50</v>
      </c>
      <c r="D7" s="120" t="s">
        <v>51</v>
      </c>
      <c r="E7" s="121">
        <v>1126429.92</v>
      </c>
      <c r="F7" s="122">
        <v>1121</v>
      </c>
      <c r="G7" s="121">
        <v>1004.8438180196252</v>
      </c>
      <c r="H7" s="56">
        <v>1000</v>
      </c>
      <c r="I7" s="118" t="s">
        <v>140</v>
      </c>
      <c r="J7" s="123" t="s">
        <v>141</v>
      </c>
      <c r="K7" s="53"/>
    </row>
    <row r="8" spans="1:10" ht="15.75" thickBot="1">
      <c r="A8" s="178" t="s">
        <v>63</v>
      </c>
      <c r="B8" s="179"/>
      <c r="C8" s="124" t="s">
        <v>64</v>
      </c>
      <c r="D8" s="124" t="s">
        <v>64</v>
      </c>
      <c r="E8" s="106">
        <f>SUM(E3:E7)</f>
        <v>13374343.299999999</v>
      </c>
      <c r="F8" s="107">
        <f>SUM(F3:F7)</f>
        <v>141451</v>
      </c>
      <c r="G8" s="124" t="s">
        <v>64</v>
      </c>
      <c r="H8" s="124" t="s">
        <v>64</v>
      </c>
      <c r="I8" s="124" t="s">
        <v>64</v>
      </c>
      <c r="J8" s="125" t="s">
        <v>64</v>
      </c>
    </row>
  </sheetData>
  <mergeCells count="2">
    <mergeCell ref="A1:J1"/>
    <mergeCell ref="A8:B8"/>
  </mergeCells>
  <hyperlinks>
    <hyperlink ref="J3" r:id="rId1" display="http://www.kinto.com/"/>
    <hyperlink ref="J5" r:id="rId2" display="http://pioglobal.ua/"/>
    <hyperlink ref="J7" r:id="rId3" display="http://art-capital.com.ua/"/>
    <hyperlink ref="J4" r:id="rId4" display="http://pioglobal.ua/"/>
    <hyperlink ref="J8" r:id="rId5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6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5"/>
  <sheetViews>
    <sheetView zoomScale="85" zoomScaleNormal="85" workbookViewId="0" topLeftCell="A1">
      <selection activeCell="E4" activeCellId="1" sqref="B4:B8 E4:E8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4" customFormat="1" ht="16.5" thickBot="1">
      <c r="A1" s="190" t="s">
        <v>124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s="22" customFormat="1" ht="15.75" customHeight="1" thickBot="1">
      <c r="A2" s="183" t="s">
        <v>52</v>
      </c>
      <c r="B2" s="110"/>
      <c r="C2" s="111"/>
      <c r="D2" s="112"/>
      <c r="E2" s="185" t="s">
        <v>88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13" t="s">
        <v>33</v>
      </c>
      <c r="C3" s="26" t="s">
        <v>13</v>
      </c>
      <c r="D3" s="26" t="s">
        <v>14</v>
      </c>
      <c r="E3" s="17" t="s">
        <v>119</v>
      </c>
      <c r="F3" s="17" t="s">
        <v>133</v>
      </c>
      <c r="G3" s="17" t="s">
        <v>137</v>
      </c>
      <c r="H3" s="17" t="s">
        <v>113</v>
      </c>
      <c r="I3" s="17" t="s">
        <v>138</v>
      </c>
      <c r="J3" s="17" t="s">
        <v>65</v>
      </c>
      <c r="K3" s="18" t="s">
        <v>120</v>
      </c>
    </row>
    <row r="4" spans="1:11" s="22" customFormat="1" ht="14.25" collapsed="1">
      <c r="A4" s="21">
        <v>1</v>
      </c>
      <c r="B4" s="27" t="s">
        <v>153</v>
      </c>
      <c r="C4" s="114">
        <v>38945</v>
      </c>
      <c r="D4" s="114">
        <v>39016</v>
      </c>
      <c r="E4" s="108">
        <v>-0.008478445847875826</v>
      </c>
      <c r="F4" s="108">
        <v>-0.005494825353349664</v>
      </c>
      <c r="G4" s="108">
        <v>0.008954657530704013</v>
      </c>
      <c r="H4" s="108">
        <v>0.09606862087902934</v>
      </c>
      <c r="I4" s="108" t="s">
        <v>29</v>
      </c>
      <c r="J4" s="115">
        <v>-0.6160427067901149</v>
      </c>
      <c r="K4" s="133">
        <v>-0.1148450611888513</v>
      </c>
    </row>
    <row r="5" spans="1:11" s="22" customFormat="1" ht="14.25" collapsed="1">
      <c r="A5" s="21">
        <v>2</v>
      </c>
      <c r="B5" s="27" t="s">
        <v>68</v>
      </c>
      <c r="C5" s="114">
        <v>39205</v>
      </c>
      <c r="D5" s="114">
        <v>39322</v>
      </c>
      <c r="E5" s="108">
        <v>-0.041820794277252715</v>
      </c>
      <c r="F5" s="108">
        <v>-0.005768541180325437</v>
      </c>
      <c r="G5" s="108">
        <v>0.04215224874474521</v>
      </c>
      <c r="H5" s="108">
        <v>0.17884049525146528</v>
      </c>
      <c r="I5" s="108">
        <v>0.27925144049792383</v>
      </c>
      <c r="J5" s="115">
        <v>-0.16709957136912257</v>
      </c>
      <c r="K5" s="134">
        <v>-0.025752143283804707</v>
      </c>
    </row>
    <row r="6" spans="1:11" s="22" customFormat="1" ht="14.25" collapsed="1">
      <c r="A6" s="21">
        <v>3</v>
      </c>
      <c r="B6" s="27" t="s">
        <v>105</v>
      </c>
      <c r="C6" s="114">
        <v>40050</v>
      </c>
      <c r="D6" s="114">
        <v>40319</v>
      </c>
      <c r="E6" s="108">
        <v>0.0274746585459249</v>
      </c>
      <c r="F6" s="108">
        <v>0.06275945956520368</v>
      </c>
      <c r="G6" s="108">
        <v>0.2958965411525667</v>
      </c>
      <c r="H6" s="108">
        <v>0.3236913288092542</v>
      </c>
      <c r="I6" s="108">
        <v>0.39209751480570976</v>
      </c>
      <c r="J6" s="115">
        <v>0.3962163652640933</v>
      </c>
      <c r="K6" s="134">
        <v>0.08116877417375434</v>
      </c>
    </row>
    <row r="7" spans="1:11" s="22" customFormat="1" ht="14.25" collapsed="1">
      <c r="A7" s="21">
        <v>4</v>
      </c>
      <c r="B7" s="27" t="s">
        <v>104</v>
      </c>
      <c r="C7" s="114">
        <v>40555</v>
      </c>
      <c r="D7" s="114">
        <v>40626</v>
      </c>
      <c r="E7" s="108">
        <v>-0.11669331924942461</v>
      </c>
      <c r="F7" s="108">
        <v>-0.05490228523076357</v>
      </c>
      <c r="G7" s="108">
        <v>0.09279685642088453</v>
      </c>
      <c r="H7" s="108">
        <v>0.3424040900303389</v>
      </c>
      <c r="I7" s="108">
        <v>0.44618991723190105</v>
      </c>
      <c r="J7" s="115">
        <v>-0.5931938329383415</v>
      </c>
      <c r="K7" s="134">
        <v>-0.23032925001836035</v>
      </c>
    </row>
    <row r="8" spans="1:11" s="22" customFormat="1" ht="14.25">
      <c r="A8" s="21">
        <v>5</v>
      </c>
      <c r="B8" s="27" t="s">
        <v>142</v>
      </c>
      <c r="C8" s="114">
        <v>40716</v>
      </c>
      <c r="D8" s="114">
        <v>40995</v>
      </c>
      <c r="E8" s="108">
        <v>0.00045869421919952913</v>
      </c>
      <c r="F8" s="108">
        <v>-0.19582450389725492</v>
      </c>
      <c r="G8" s="108">
        <v>-0.2737603128018996</v>
      </c>
      <c r="H8" s="108">
        <v>-0.2441386197919082</v>
      </c>
      <c r="I8" s="108">
        <v>-0.2264069245291641</v>
      </c>
      <c r="J8" s="115">
        <v>0.004843818019627966</v>
      </c>
      <c r="K8" s="134">
        <v>0.001994897260980455</v>
      </c>
    </row>
    <row r="9" spans="1:11" s="22" customFormat="1" ht="15.75" collapsed="1" thickBot="1">
      <c r="A9" s="21"/>
      <c r="B9" s="161" t="s">
        <v>146</v>
      </c>
      <c r="C9" s="162" t="s">
        <v>64</v>
      </c>
      <c r="D9" s="162" t="s">
        <v>64</v>
      </c>
      <c r="E9" s="163">
        <f>AVERAGE(E4:E8)</f>
        <v>-0.027811841321885744</v>
      </c>
      <c r="F9" s="163">
        <f>AVERAGE(F4:F8)</f>
        <v>-0.039846139219297985</v>
      </c>
      <c r="G9" s="163">
        <f>AVERAGE(G4:G8)</f>
        <v>0.033207998209400166</v>
      </c>
      <c r="H9" s="163">
        <f>AVERAGE(H4:H8)</f>
        <v>0.1393731830356359</v>
      </c>
      <c r="I9" s="163">
        <f>AVERAGE(I4:I8)</f>
        <v>0.22278298700159263</v>
      </c>
      <c r="J9" s="162" t="s">
        <v>64</v>
      </c>
      <c r="K9" s="162" t="s">
        <v>64</v>
      </c>
    </row>
    <row r="10" spans="1:11" s="22" customFormat="1" ht="14.25">
      <c r="A10" s="193" t="s">
        <v>121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1:11" s="22" customFormat="1" ht="15" thickBot="1">
      <c r="A11" s="192" t="s">
        <v>122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3:4" s="22" customFormat="1" ht="15.75" customHeight="1">
      <c r="C12" s="69"/>
      <c r="D12" s="69"/>
    </row>
    <row r="13" spans="2:8" ht="14.25">
      <c r="B13" s="29"/>
      <c r="C13" s="116"/>
      <c r="E13" s="116"/>
      <c r="F13" s="116"/>
      <c r="G13" s="116"/>
      <c r="H13" s="116"/>
    </row>
    <row r="14" spans="2:5" ht="14.25">
      <c r="B14" s="29"/>
      <c r="C14" s="116"/>
      <c r="E14" s="116"/>
    </row>
    <row r="15" spans="5:6" ht="14.25">
      <c r="E15" s="116"/>
      <c r="F15" s="116"/>
    </row>
  </sheetData>
  <mergeCells count="5">
    <mergeCell ref="A11:K11"/>
    <mergeCell ref="A1:J1"/>
    <mergeCell ref="A2:A3"/>
    <mergeCell ref="E2:K2"/>
    <mergeCell ref="A10:K10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6"/>
  <sheetViews>
    <sheetView zoomScale="85" zoomScaleNormal="85" workbookViewId="0" topLeftCell="A1">
      <selection activeCell="F8" sqref="F8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5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7" t="s">
        <v>117</v>
      </c>
      <c r="B1" s="187"/>
      <c r="C1" s="187"/>
      <c r="D1" s="187"/>
      <c r="E1" s="187"/>
      <c r="F1" s="187"/>
      <c r="G1" s="187"/>
    </row>
    <row r="2" spans="1:7" s="29" customFormat="1" ht="15.75" customHeight="1" thickBot="1">
      <c r="A2" s="197" t="s">
        <v>52</v>
      </c>
      <c r="B2" s="98"/>
      <c r="C2" s="188" t="s">
        <v>34</v>
      </c>
      <c r="D2" s="194"/>
      <c r="E2" s="195" t="s">
        <v>86</v>
      </c>
      <c r="F2" s="196"/>
      <c r="G2" s="99"/>
    </row>
    <row r="3" spans="1:7" s="29" customFormat="1" ht="45.75" thickBot="1">
      <c r="A3" s="184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128</v>
      </c>
    </row>
    <row r="4" spans="1:7" s="29" customFormat="1" ht="14.25">
      <c r="A4" s="21">
        <v>1</v>
      </c>
      <c r="B4" s="37" t="s">
        <v>142</v>
      </c>
      <c r="C4" s="38">
        <v>0.5164499999999534</v>
      </c>
      <c r="D4" s="108">
        <v>0.00045869421919248686</v>
      </c>
      <c r="E4" s="39">
        <v>0</v>
      </c>
      <c r="F4" s="108">
        <v>0</v>
      </c>
      <c r="G4" s="40">
        <v>0</v>
      </c>
    </row>
    <row r="5" spans="1:7" s="29" customFormat="1" ht="14.25">
      <c r="A5" s="21">
        <v>2</v>
      </c>
      <c r="B5" s="37" t="s">
        <v>153</v>
      </c>
      <c r="C5" s="38">
        <v>-10.637560000000056</v>
      </c>
      <c r="D5" s="108">
        <v>-0.008478445847911938</v>
      </c>
      <c r="E5" s="39">
        <v>0</v>
      </c>
      <c r="F5" s="108">
        <v>0</v>
      </c>
      <c r="G5" s="40">
        <v>0</v>
      </c>
    </row>
    <row r="6" spans="1:7" s="45" customFormat="1" ht="14.25">
      <c r="A6" s="21">
        <v>3</v>
      </c>
      <c r="B6" s="37" t="s">
        <v>68</v>
      </c>
      <c r="C6" s="38">
        <v>-174.71185999999986</v>
      </c>
      <c r="D6" s="108">
        <v>-0.04182079427726999</v>
      </c>
      <c r="E6" s="39">
        <v>0</v>
      </c>
      <c r="F6" s="108">
        <v>0</v>
      </c>
      <c r="G6" s="40">
        <v>0</v>
      </c>
    </row>
    <row r="7" spans="1:7" s="45" customFormat="1" ht="14.25">
      <c r="A7" s="21">
        <v>4</v>
      </c>
      <c r="B7" s="37" t="s">
        <v>104</v>
      </c>
      <c r="C7" s="38">
        <v>-718.8611599999992</v>
      </c>
      <c r="D7" s="108">
        <v>-0.11669331924942497</v>
      </c>
      <c r="E7" s="39">
        <v>0</v>
      </c>
      <c r="F7" s="108">
        <v>0</v>
      </c>
      <c r="G7" s="40">
        <v>0</v>
      </c>
    </row>
    <row r="8" spans="1:7" s="45" customFormat="1" ht="14.25">
      <c r="A8" s="21">
        <v>5</v>
      </c>
      <c r="B8" s="37" t="s">
        <v>105</v>
      </c>
      <c r="C8" s="38">
        <v>-9.934520000000019</v>
      </c>
      <c r="D8" s="108">
        <v>-0.006329702514456451</v>
      </c>
      <c r="E8" s="39">
        <v>-38</v>
      </c>
      <c r="F8" s="108">
        <v>-0.0329004329004329</v>
      </c>
      <c r="G8" s="40">
        <v>-52.089197549545304</v>
      </c>
    </row>
    <row r="9" spans="1:7" s="29" customFormat="1" ht="15.75" thickBot="1">
      <c r="A9" s="128"/>
      <c r="B9" s="100" t="s">
        <v>63</v>
      </c>
      <c r="C9" s="101">
        <f>SUM(C4:C8)</f>
        <v>-913.6286499999992</v>
      </c>
      <c r="D9" s="105">
        <v>-0.06394390002984288</v>
      </c>
      <c r="E9" s="102">
        <f>SUM(E4:E8)</f>
        <v>-38</v>
      </c>
      <c r="F9" s="105">
        <v>-0.0002685721151467605</v>
      </c>
      <c r="G9" s="129">
        <f>SUM(G4:G8)</f>
        <v>-52.089197549545304</v>
      </c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pans="2:5" s="29" customFormat="1" ht="15" thickBot="1">
      <c r="B31" s="88"/>
      <c r="C31" s="88"/>
      <c r="D31" s="89"/>
      <c r="E31" s="88"/>
    </row>
    <row r="32" s="29" customFormat="1" ht="14.25"/>
    <row r="33" s="29" customFormat="1" ht="14.25"/>
    <row r="34" s="29" customFormat="1" ht="14.25"/>
    <row r="35" s="29" customFormat="1" ht="14.25"/>
    <row r="36" s="29" customFormat="1" ht="14.25"/>
    <row r="37" spans="2:5" s="29" customFormat="1" ht="30.75" thickBot="1">
      <c r="B37" s="48" t="s">
        <v>33</v>
      </c>
      <c r="C37" s="35" t="s">
        <v>71</v>
      </c>
      <c r="D37" s="35" t="s">
        <v>72</v>
      </c>
      <c r="E37" s="36" t="s">
        <v>67</v>
      </c>
    </row>
    <row r="38" spans="2:5" s="29" customFormat="1" ht="14.25">
      <c r="B38" s="137" t="str">
        <f aca="true" t="shared" si="0" ref="B38:D42">B4</f>
        <v>Центавр</v>
      </c>
      <c r="C38" s="138">
        <f t="shared" si="0"/>
        <v>0.5164499999999534</v>
      </c>
      <c r="D38" s="167">
        <f t="shared" si="0"/>
        <v>0.00045869421919248686</v>
      </c>
      <c r="E38" s="139">
        <f>G4</f>
        <v>0</v>
      </c>
    </row>
    <row r="39" spans="2:5" s="29" customFormat="1" ht="14.25">
      <c r="B39" s="37" t="str">
        <f t="shared" si="0"/>
        <v>ТАСК Універсал</v>
      </c>
      <c r="C39" s="38">
        <f t="shared" si="0"/>
        <v>-10.637560000000056</v>
      </c>
      <c r="D39" s="168">
        <f t="shared" si="0"/>
        <v>-0.008478445847911938</v>
      </c>
      <c r="E39" s="40">
        <f>G5</f>
        <v>0</v>
      </c>
    </row>
    <row r="40" spans="2:5" s="29" customFormat="1" ht="14.25">
      <c r="B40" s="37" t="str">
        <f t="shared" si="0"/>
        <v>АнтиБанк</v>
      </c>
      <c r="C40" s="38">
        <f t="shared" si="0"/>
        <v>-174.71185999999986</v>
      </c>
      <c r="D40" s="168">
        <f t="shared" si="0"/>
        <v>-0.04182079427726999</v>
      </c>
      <c r="E40" s="40">
        <f>G6</f>
        <v>0</v>
      </c>
    </row>
    <row r="41" spans="2:5" s="29" customFormat="1" ht="14.25">
      <c r="B41" s="37" t="str">
        <f t="shared" si="0"/>
        <v>Індекс Української Біржі</v>
      </c>
      <c r="C41" s="38">
        <f t="shared" si="0"/>
        <v>-718.8611599999992</v>
      </c>
      <c r="D41" s="168">
        <f t="shared" si="0"/>
        <v>-0.11669331924942497</v>
      </c>
      <c r="E41" s="40">
        <f>G7</f>
        <v>0</v>
      </c>
    </row>
    <row r="42" spans="2:5" s="29" customFormat="1" ht="14.25">
      <c r="B42" s="37" t="str">
        <f t="shared" si="0"/>
        <v>УНІВЕР.УА/Скiф: Фонд Нерухомостi</v>
      </c>
      <c r="C42" s="38">
        <f t="shared" si="0"/>
        <v>-9.934520000000019</v>
      </c>
      <c r="D42" s="168">
        <f t="shared" si="0"/>
        <v>-0.006329702514456451</v>
      </c>
      <c r="E42" s="40">
        <f>G8</f>
        <v>-52.089197549545304</v>
      </c>
    </row>
    <row r="43" spans="2:6" ht="14.25">
      <c r="B43" s="37"/>
      <c r="C43" s="38"/>
      <c r="D43" s="168"/>
      <c r="E43" s="40"/>
      <c r="F43" s="19"/>
    </row>
    <row r="44" spans="2:6" ht="14.25">
      <c r="B44" s="37"/>
      <c r="C44" s="38"/>
      <c r="D44" s="168"/>
      <c r="E44" s="40"/>
      <c r="F44" s="19"/>
    </row>
    <row r="45" spans="2:6" ht="14.25">
      <c r="B45" s="37"/>
      <c r="C45" s="38"/>
      <c r="D45" s="168"/>
      <c r="E45" s="40"/>
      <c r="F45" s="19"/>
    </row>
    <row r="46" spans="2:6" ht="14.25">
      <c r="B46" s="169"/>
      <c r="C46" s="170"/>
      <c r="D46" s="171"/>
      <c r="E46" s="172"/>
      <c r="F46" s="19"/>
    </row>
    <row r="47" spans="2:6" ht="14.25">
      <c r="B47" s="29"/>
      <c r="C47" s="173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6" ht="14.25">
      <c r="B51" s="29"/>
      <c r="C51" s="29"/>
      <c r="D51" s="6"/>
      <c r="F51" s="19"/>
    </row>
    <row r="52" spans="2:6" ht="14.25">
      <c r="B52" s="29"/>
      <c r="C52" s="29"/>
      <c r="D52" s="6"/>
      <c r="F52" s="19"/>
    </row>
    <row r="53" spans="2:6" ht="14.25">
      <c r="B53" s="29"/>
      <c r="C53" s="29"/>
      <c r="D53" s="6"/>
      <c r="F53" s="19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  <row r="124" spans="2:4" ht="14.25">
      <c r="B124" s="29"/>
      <c r="C124" s="29"/>
      <c r="D124" s="6"/>
    </row>
    <row r="125" spans="2:4" ht="14.25">
      <c r="B125" s="29"/>
      <c r="C125" s="29"/>
      <c r="D125" s="6"/>
    </row>
    <row r="126" spans="2:4" ht="14.25">
      <c r="B126" s="29"/>
      <c r="C126" s="29"/>
      <c r="D12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7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111</v>
      </c>
      <c r="C1" s="10"/>
      <c r="D1" s="10"/>
    </row>
    <row r="2" spans="1:4" ht="14.25">
      <c r="A2" s="27" t="s">
        <v>104</v>
      </c>
      <c r="B2" s="149">
        <v>-0.11669331924942461</v>
      </c>
      <c r="C2" s="10"/>
      <c r="D2" s="10"/>
    </row>
    <row r="3" spans="1:4" ht="14.25">
      <c r="A3" s="27" t="s">
        <v>68</v>
      </c>
      <c r="B3" s="149">
        <v>-0.041820794277252715</v>
      </c>
      <c r="C3" s="10"/>
      <c r="D3" s="10"/>
    </row>
    <row r="4" spans="1:4" ht="14.25">
      <c r="A4" s="27" t="s">
        <v>153</v>
      </c>
      <c r="B4" s="149">
        <v>-0.008478445847875826</v>
      </c>
      <c r="C4" s="10"/>
      <c r="D4" s="10"/>
    </row>
    <row r="5" spans="1:4" ht="14.25">
      <c r="A5" s="27" t="s">
        <v>142</v>
      </c>
      <c r="B5" s="149">
        <v>0.00045869421919952913</v>
      </c>
      <c r="C5" s="10"/>
      <c r="D5" s="10"/>
    </row>
    <row r="6" spans="1:4" ht="14.25">
      <c r="A6" s="27" t="s">
        <v>105</v>
      </c>
      <c r="B6" s="149">
        <v>0.0274746585459249</v>
      </c>
      <c r="C6" s="10"/>
      <c r="D6" s="10"/>
    </row>
    <row r="7" spans="1:4" ht="14.25">
      <c r="A7" s="27" t="s">
        <v>38</v>
      </c>
      <c r="B7" s="150">
        <v>-0.027811841321885744</v>
      </c>
      <c r="C7" s="10"/>
      <c r="D7" s="10"/>
    </row>
    <row r="8" spans="1:4" ht="14.25">
      <c r="A8" s="27" t="s">
        <v>1</v>
      </c>
      <c r="B8" s="150">
        <v>-0.10714825678086537</v>
      </c>
      <c r="C8" s="10"/>
      <c r="D8" s="10"/>
    </row>
    <row r="9" spans="1:4" ht="14.25">
      <c r="A9" s="27" t="s">
        <v>0</v>
      </c>
      <c r="B9" s="150">
        <v>-0.06579167363317173</v>
      </c>
      <c r="C9" s="10"/>
      <c r="D9" s="10"/>
    </row>
    <row r="10" spans="1:4" ht="14.25">
      <c r="A10" s="27" t="s">
        <v>39</v>
      </c>
      <c r="B10" s="150">
        <v>0.11257501432014672</v>
      </c>
      <c r="C10" s="10"/>
      <c r="D10" s="10"/>
    </row>
    <row r="11" spans="1:4" ht="14.25">
      <c r="A11" s="27" t="s">
        <v>40</v>
      </c>
      <c r="B11" s="150">
        <v>0.13274255637111376</v>
      </c>
      <c r="C11" s="10"/>
      <c r="D11" s="10"/>
    </row>
    <row r="12" spans="1:4" ht="14.25">
      <c r="A12" s="27" t="s">
        <v>41</v>
      </c>
      <c r="B12" s="150">
        <v>0.015095890410958903</v>
      </c>
      <c r="C12" s="10"/>
      <c r="D12" s="10"/>
    </row>
    <row r="13" spans="1:4" ht="15" thickBot="1">
      <c r="A13" s="84" t="s">
        <v>151</v>
      </c>
      <c r="B13" s="151">
        <v>0.11913113729624802</v>
      </c>
      <c r="C13" s="10"/>
      <c r="D13" s="10"/>
    </row>
    <row r="14" spans="3:4" ht="12.75">
      <c r="C14" s="10"/>
      <c r="D14" s="10"/>
    </row>
    <row r="15" spans="1:4" ht="12.75">
      <c r="A15" s="10"/>
      <c r="B15" s="10"/>
      <c r="C15" s="10"/>
      <c r="D15" s="10"/>
    </row>
    <row r="16" spans="2:4" ht="12.75">
      <c r="B16" s="10"/>
      <c r="C16" s="10"/>
      <c r="D16" s="10"/>
    </row>
    <row r="17" ht="12.75">
      <c r="C1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5"/>
  <sheetViews>
    <sheetView zoomScale="80" zoomScaleNormal="80" workbookViewId="0" topLeftCell="A7">
      <selection activeCell="D40" sqref="D40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134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52</v>
      </c>
      <c r="B2" s="16" t="s">
        <v>112</v>
      </c>
      <c r="C2" s="17" t="s">
        <v>53</v>
      </c>
      <c r="D2" s="17" t="s">
        <v>54</v>
      </c>
      <c r="E2" s="17" t="s">
        <v>55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1" t="s">
        <v>96</v>
      </c>
      <c r="C3" s="92">
        <v>20581077.994</v>
      </c>
      <c r="D3" s="93">
        <v>54202</v>
      </c>
      <c r="E3" s="92">
        <v>379.7106747721486</v>
      </c>
      <c r="F3" s="93">
        <v>100</v>
      </c>
      <c r="G3" s="91" t="s">
        <v>126</v>
      </c>
      <c r="H3" s="94" t="s">
        <v>97</v>
      </c>
      <c r="I3" s="19"/>
    </row>
    <row r="4" spans="1:9" ht="14.25">
      <c r="A4" s="21">
        <v>2</v>
      </c>
      <c r="B4" s="91" t="s">
        <v>129</v>
      </c>
      <c r="C4" s="92">
        <v>9095633.81</v>
      </c>
      <c r="D4" s="93">
        <v>68625</v>
      </c>
      <c r="E4" s="92">
        <v>132.54111198542805</v>
      </c>
      <c r="F4" s="93">
        <v>100</v>
      </c>
      <c r="G4" s="91" t="s">
        <v>130</v>
      </c>
      <c r="H4" s="94" t="s">
        <v>131</v>
      </c>
      <c r="I4" s="19"/>
    </row>
    <row r="5" spans="1:9" ht="14.25" customHeight="1">
      <c r="A5" s="21">
        <v>3</v>
      </c>
      <c r="B5" s="91" t="s">
        <v>162</v>
      </c>
      <c r="C5" s="92">
        <v>3962255.52</v>
      </c>
      <c r="D5" s="93">
        <v>4605</v>
      </c>
      <c r="E5" s="92">
        <v>860.4246514657981</v>
      </c>
      <c r="F5" s="93">
        <v>1000</v>
      </c>
      <c r="G5" s="91" t="s">
        <v>163</v>
      </c>
      <c r="H5" s="94" t="s">
        <v>164</v>
      </c>
      <c r="I5" s="19"/>
    </row>
    <row r="6" spans="1:9" ht="14.25">
      <c r="A6" s="21">
        <v>4</v>
      </c>
      <c r="B6" s="91" t="s">
        <v>98</v>
      </c>
      <c r="C6" s="92">
        <v>3940310.44</v>
      </c>
      <c r="D6" s="93">
        <v>4859</v>
      </c>
      <c r="E6" s="92">
        <v>810.9303231117514</v>
      </c>
      <c r="F6" s="93">
        <v>1000</v>
      </c>
      <c r="G6" s="91" t="s">
        <v>126</v>
      </c>
      <c r="H6" s="94" t="s">
        <v>97</v>
      </c>
      <c r="I6" s="19"/>
    </row>
    <row r="7" spans="1:9" ht="14.25" customHeight="1">
      <c r="A7" s="21">
        <v>5</v>
      </c>
      <c r="B7" s="91" t="s">
        <v>22</v>
      </c>
      <c r="C7" s="92">
        <v>3407469.91</v>
      </c>
      <c r="D7" s="93">
        <v>10482</v>
      </c>
      <c r="E7" s="92">
        <v>325.0782207593971</v>
      </c>
      <c r="F7" s="93">
        <v>1000</v>
      </c>
      <c r="G7" s="91" t="s">
        <v>48</v>
      </c>
      <c r="H7" s="94" t="s">
        <v>49</v>
      </c>
      <c r="I7" s="19"/>
    </row>
    <row r="8" spans="1:9" ht="14.25">
      <c r="A8" s="21">
        <v>6</v>
      </c>
      <c r="B8" s="91" t="s">
        <v>23</v>
      </c>
      <c r="C8" s="92">
        <v>3332318.87</v>
      </c>
      <c r="D8" s="93">
        <v>1904</v>
      </c>
      <c r="E8" s="92">
        <v>1750.1674737394958</v>
      </c>
      <c r="F8" s="93">
        <v>1000</v>
      </c>
      <c r="G8" s="91" t="s">
        <v>24</v>
      </c>
      <c r="H8" s="94" t="s">
        <v>62</v>
      </c>
      <c r="I8" s="19"/>
    </row>
    <row r="9" spans="1:9" ht="14.25">
      <c r="A9" s="21">
        <v>7</v>
      </c>
      <c r="B9" s="91" t="s">
        <v>77</v>
      </c>
      <c r="C9" s="92">
        <v>2760258.59</v>
      </c>
      <c r="D9" s="93">
        <v>3547200</v>
      </c>
      <c r="E9" s="92">
        <v>0.7781513841903472</v>
      </c>
      <c r="F9" s="93">
        <v>1</v>
      </c>
      <c r="G9" s="91" t="s">
        <v>24</v>
      </c>
      <c r="H9" s="94" t="s">
        <v>62</v>
      </c>
      <c r="I9" s="19"/>
    </row>
    <row r="10" spans="1:9" ht="14.25">
      <c r="A10" s="21">
        <v>8</v>
      </c>
      <c r="B10" s="91" t="s">
        <v>101</v>
      </c>
      <c r="C10" s="92">
        <v>2749516.9</v>
      </c>
      <c r="D10" s="93">
        <v>1983</v>
      </c>
      <c r="E10" s="92">
        <v>1386.5440746343922</v>
      </c>
      <c r="F10" s="93">
        <v>1000</v>
      </c>
      <c r="G10" s="91" t="s">
        <v>20</v>
      </c>
      <c r="H10" s="94" t="s">
        <v>59</v>
      </c>
      <c r="I10" s="19"/>
    </row>
    <row r="11" spans="1:9" ht="14.25">
      <c r="A11" s="21">
        <v>9</v>
      </c>
      <c r="B11" s="91" t="s">
        <v>100</v>
      </c>
      <c r="C11" s="92">
        <v>2524900.91</v>
      </c>
      <c r="D11" s="93">
        <v>1558</v>
      </c>
      <c r="E11" s="92">
        <v>1620.6039216944803</v>
      </c>
      <c r="F11" s="93">
        <v>1000</v>
      </c>
      <c r="G11" s="91" t="s">
        <v>20</v>
      </c>
      <c r="H11" s="94" t="s">
        <v>59</v>
      </c>
      <c r="I11" s="19"/>
    </row>
    <row r="12" spans="1:9" ht="14.25">
      <c r="A12" s="21">
        <v>10</v>
      </c>
      <c r="B12" s="91" t="s">
        <v>80</v>
      </c>
      <c r="C12" s="92">
        <v>2299555.51</v>
      </c>
      <c r="D12" s="93">
        <v>1285</v>
      </c>
      <c r="E12" s="92">
        <v>1789.537361867704</v>
      </c>
      <c r="F12" s="93">
        <v>1000</v>
      </c>
      <c r="G12" s="91" t="s">
        <v>58</v>
      </c>
      <c r="H12" s="94" t="s">
        <v>79</v>
      </c>
      <c r="I12" s="19"/>
    </row>
    <row r="13" spans="1:9" ht="14.25">
      <c r="A13" s="21">
        <v>11</v>
      </c>
      <c r="B13" s="91" t="s">
        <v>32</v>
      </c>
      <c r="C13" s="92">
        <v>2160073.73</v>
      </c>
      <c r="D13" s="93">
        <v>53619</v>
      </c>
      <c r="E13" s="92">
        <v>40.28560267815513</v>
      </c>
      <c r="F13" s="93">
        <v>100</v>
      </c>
      <c r="G13" s="91" t="s">
        <v>56</v>
      </c>
      <c r="H13" s="94" t="s">
        <v>57</v>
      </c>
      <c r="I13" s="19"/>
    </row>
    <row r="14" spans="1:9" ht="14.25">
      <c r="A14" s="21">
        <v>12</v>
      </c>
      <c r="B14" s="91" t="s">
        <v>145</v>
      </c>
      <c r="C14" s="92">
        <v>1922680.4098</v>
      </c>
      <c r="D14" s="93">
        <v>15678</v>
      </c>
      <c r="E14" s="92">
        <v>122.63556638601862</v>
      </c>
      <c r="F14" s="93">
        <v>100</v>
      </c>
      <c r="G14" s="91" t="s">
        <v>126</v>
      </c>
      <c r="H14" s="94" t="s">
        <v>97</v>
      </c>
      <c r="I14" s="19"/>
    </row>
    <row r="15" spans="1:9" ht="14.25">
      <c r="A15" s="21">
        <v>13</v>
      </c>
      <c r="B15" s="91" t="s">
        <v>78</v>
      </c>
      <c r="C15" s="92">
        <v>1877702.15</v>
      </c>
      <c r="D15" s="93">
        <v>742</v>
      </c>
      <c r="E15" s="92">
        <v>2530.5958894878704</v>
      </c>
      <c r="F15" s="93">
        <v>1000</v>
      </c>
      <c r="G15" s="91" t="s">
        <v>19</v>
      </c>
      <c r="H15" s="94" t="s">
        <v>79</v>
      </c>
      <c r="I15" s="19"/>
    </row>
    <row r="16" spans="1:9" ht="14.25">
      <c r="A16" s="21">
        <v>14</v>
      </c>
      <c r="B16" s="91" t="s">
        <v>92</v>
      </c>
      <c r="C16" s="92">
        <v>1595400.42</v>
      </c>
      <c r="D16" s="93">
        <v>1736</v>
      </c>
      <c r="E16" s="92">
        <v>919.0094585253456</v>
      </c>
      <c r="F16" s="93">
        <v>1000</v>
      </c>
      <c r="G16" s="91" t="s">
        <v>93</v>
      </c>
      <c r="H16" s="94" t="s">
        <v>94</v>
      </c>
      <c r="I16" s="19"/>
    </row>
    <row r="17" spans="1:9" ht="14.25">
      <c r="A17" s="21">
        <v>15</v>
      </c>
      <c r="B17" s="91" t="s">
        <v>108</v>
      </c>
      <c r="C17" s="92">
        <v>1340596.74</v>
      </c>
      <c r="D17" s="93">
        <v>781</v>
      </c>
      <c r="E17" s="92">
        <v>1716.5131113956465</v>
      </c>
      <c r="F17" s="93">
        <v>1000</v>
      </c>
      <c r="G17" s="91" t="s">
        <v>109</v>
      </c>
      <c r="H17" s="94" t="s">
        <v>110</v>
      </c>
      <c r="I17" s="19"/>
    </row>
    <row r="18" spans="1:9" ht="14.25">
      <c r="A18" s="21">
        <v>16</v>
      </c>
      <c r="B18" s="91" t="s">
        <v>21</v>
      </c>
      <c r="C18" s="92">
        <v>1202234.34</v>
      </c>
      <c r="D18" s="93">
        <v>26069</v>
      </c>
      <c r="E18" s="92">
        <v>46.11739383942614</v>
      </c>
      <c r="F18" s="93">
        <v>100</v>
      </c>
      <c r="G18" s="91" t="s">
        <v>48</v>
      </c>
      <c r="H18" s="94" t="s">
        <v>49</v>
      </c>
      <c r="I18" s="19"/>
    </row>
    <row r="19" spans="1:9" ht="14.25">
      <c r="A19" s="21">
        <v>17</v>
      </c>
      <c r="B19" s="91" t="s">
        <v>165</v>
      </c>
      <c r="C19" s="92">
        <v>1157376.36</v>
      </c>
      <c r="D19" s="93">
        <v>125</v>
      </c>
      <c r="E19" s="92">
        <v>9259.010880000002</v>
      </c>
      <c r="F19" s="93">
        <v>10000</v>
      </c>
      <c r="G19" s="91" t="s">
        <v>130</v>
      </c>
      <c r="H19" s="94" t="s">
        <v>131</v>
      </c>
      <c r="I19" s="19"/>
    </row>
    <row r="20" spans="1:9" ht="14.25">
      <c r="A20" s="21">
        <v>18</v>
      </c>
      <c r="B20" s="91" t="s">
        <v>99</v>
      </c>
      <c r="C20" s="92">
        <v>1060854.71</v>
      </c>
      <c r="D20" s="93">
        <v>1443</v>
      </c>
      <c r="E20" s="92">
        <v>735.1730492030492</v>
      </c>
      <c r="F20" s="93">
        <v>1000</v>
      </c>
      <c r="G20" s="91" t="s">
        <v>20</v>
      </c>
      <c r="H20" s="94" t="s">
        <v>59</v>
      </c>
      <c r="I20" s="19"/>
    </row>
    <row r="21" spans="1:9" ht="14.25">
      <c r="A21" s="21">
        <v>19</v>
      </c>
      <c r="B21" s="91" t="s">
        <v>25</v>
      </c>
      <c r="C21" s="92">
        <v>1007107.98</v>
      </c>
      <c r="D21" s="93">
        <v>952</v>
      </c>
      <c r="E21" s="92">
        <v>1057.8865336134454</v>
      </c>
      <c r="F21" s="93">
        <v>1000</v>
      </c>
      <c r="G21" s="91" t="s">
        <v>26</v>
      </c>
      <c r="H21" s="94" t="s">
        <v>44</v>
      </c>
      <c r="I21" s="19"/>
    </row>
    <row r="22" spans="1:9" ht="14.25">
      <c r="A22" s="21">
        <v>20</v>
      </c>
      <c r="B22" s="91" t="s">
        <v>102</v>
      </c>
      <c r="C22" s="92">
        <v>993855.98</v>
      </c>
      <c r="D22" s="93">
        <v>587</v>
      </c>
      <c r="E22" s="92">
        <v>1693.1106984667801</v>
      </c>
      <c r="F22" s="93">
        <v>1000</v>
      </c>
      <c r="G22" s="91" t="s">
        <v>20</v>
      </c>
      <c r="H22" s="94" t="s">
        <v>59</v>
      </c>
      <c r="I22" s="19"/>
    </row>
    <row r="23" spans="1:9" ht="14.25">
      <c r="A23" s="21">
        <v>21</v>
      </c>
      <c r="B23" s="91" t="s">
        <v>81</v>
      </c>
      <c r="C23" s="92">
        <v>948133.22</v>
      </c>
      <c r="D23" s="93">
        <v>493</v>
      </c>
      <c r="E23" s="92">
        <v>1923.1911156186611</v>
      </c>
      <c r="F23" s="93">
        <v>1000</v>
      </c>
      <c r="G23" s="91" t="s">
        <v>58</v>
      </c>
      <c r="H23" s="94" t="s">
        <v>79</v>
      </c>
      <c r="I23" s="19"/>
    </row>
    <row r="24" spans="1:9" ht="14.25">
      <c r="A24" s="21">
        <v>22</v>
      </c>
      <c r="B24" s="91" t="s">
        <v>18</v>
      </c>
      <c r="C24" s="92">
        <v>783341.92</v>
      </c>
      <c r="D24" s="93">
        <v>2515</v>
      </c>
      <c r="E24" s="92">
        <v>311.4679602385686</v>
      </c>
      <c r="F24" s="93">
        <v>1000</v>
      </c>
      <c r="G24" s="91" t="s">
        <v>48</v>
      </c>
      <c r="H24" s="94" t="s">
        <v>49</v>
      </c>
      <c r="I24" s="19"/>
    </row>
    <row r="25" spans="1:9" ht="14.25">
      <c r="A25" s="21">
        <v>23</v>
      </c>
      <c r="B25" s="91" t="s">
        <v>154</v>
      </c>
      <c r="C25" s="92">
        <v>759135.2533</v>
      </c>
      <c r="D25" s="93">
        <v>8937</v>
      </c>
      <c r="E25" s="92">
        <v>84.94296221327068</v>
      </c>
      <c r="F25" s="93">
        <v>100</v>
      </c>
      <c r="G25" s="91" t="s">
        <v>155</v>
      </c>
      <c r="H25" s="94" t="s">
        <v>156</v>
      </c>
      <c r="I25" s="19"/>
    </row>
    <row r="26" spans="1:9" ht="14.25">
      <c r="A26" s="21">
        <v>24</v>
      </c>
      <c r="B26" s="91" t="s">
        <v>30</v>
      </c>
      <c r="C26" s="92">
        <v>732976.7</v>
      </c>
      <c r="D26" s="93">
        <v>10227</v>
      </c>
      <c r="E26" s="92">
        <v>71.67074410873178</v>
      </c>
      <c r="F26" s="93">
        <v>100</v>
      </c>
      <c r="G26" s="91" t="s">
        <v>60</v>
      </c>
      <c r="H26" s="94" t="s">
        <v>132</v>
      </c>
      <c r="I26" s="19"/>
    </row>
    <row r="27" spans="1:9" ht="14.25">
      <c r="A27" s="21">
        <v>25</v>
      </c>
      <c r="B27" s="91" t="s">
        <v>27</v>
      </c>
      <c r="C27" s="92">
        <v>562446.86</v>
      </c>
      <c r="D27" s="93">
        <v>1121</v>
      </c>
      <c r="E27" s="92">
        <v>501.7367172167707</v>
      </c>
      <c r="F27" s="93">
        <v>1000</v>
      </c>
      <c r="G27" s="91" t="s">
        <v>28</v>
      </c>
      <c r="H27" s="94" t="s">
        <v>61</v>
      </c>
      <c r="I27" s="19"/>
    </row>
    <row r="28" spans="1:9" ht="14.25">
      <c r="A28" s="21">
        <v>26</v>
      </c>
      <c r="B28" s="91" t="s">
        <v>150</v>
      </c>
      <c r="C28" s="92">
        <v>463868.08</v>
      </c>
      <c r="D28" s="93">
        <v>360</v>
      </c>
      <c r="E28" s="92">
        <v>1288.5224444444445</v>
      </c>
      <c r="F28" s="93">
        <v>1000</v>
      </c>
      <c r="G28" s="91" t="s">
        <v>24</v>
      </c>
      <c r="H28" s="94" t="s">
        <v>62</v>
      </c>
      <c r="I28" s="19"/>
    </row>
    <row r="29" spans="1:9" ht="14.25">
      <c r="A29" s="21">
        <v>27</v>
      </c>
      <c r="B29" s="91" t="s">
        <v>107</v>
      </c>
      <c r="C29" s="92">
        <v>442113.75</v>
      </c>
      <c r="D29" s="93">
        <v>14422</v>
      </c>
      <c r="E29" s="92">
        <v>30.65550894466787</v>
      </c>
      <c r="F29" s="93">
        <v>100</v>
      </c>
      <c r="G29" s="91" t="s">
        <v>48</v>
      </c>
      <c r="H29" s="94" t="s">
        <v>49</v>
      </c>
      <c r="I29" s="19"/>
    </row>
    <row r="30" spans="1:9" ht="14.25">
      <c r="A30" s="21">
        <v>28</v>
      </c>
      <c r="B30" s="91" t="s">
        <v>149</v>
      </c>
      <c r="C30" s="92">
        <v>380432.95</v>
      </c>
      <c r="D30" s="93">
        <v>161</v>
      </c>
      <c r="E30" s="92">
        <v>2362.9375776397515</v>
      </c>
      <c r="F30" s="93">
        <v>1000</v>
      </c>
      <c r="G30" s="91" t="s">
        <v>143</v>
      </c>
      <c r="H30" s="94" t="s">
        <v>144</v>
      </c>
      <c r="I30" s="19"/>
    </row>
    <row r="31" spans="1:9" ht="14.25">
      <c r="A31" s="21">
        <v>29</v>
      </c>
      <c r="B31" s="91" t="s">
        <v>157</v>
      </c>
      <c r="C31" s="92">
        <v>2593.27</v>
      </c>
      <c r="D31" s="93">
        <v>3</v>
      </c>
      <c r="E31" s="92">
        <v>864.4233333333333</v>
      </c>
      <c r="F31" s="93">
        <v>1000</v>
      </c>
      <c r="G31" s="91" t="s">
        <v>158</v>
      </c>
      <c r="H31" s="94" t="s">
        <v>159</v>
      </c>
      <c r="I31" s="19"/>
    </row>
    <row r="32" spans="1:8" ht="15" customHeight="1" thickBot="1">
      <c r="A32" s="178" t="s">
        <v>63</v>
      </c>
      <c r="B32" s="179"/>
      <c r="C32" s="106">
        <f>SUM(C3:C31)</f>
        <v>74046223.2771</v>
      </c>
      <c r="D32" s="107">
        <f>SUM(D3:D31)</f>
        <v>3836674</v>
      </c>
      <c r="E32" s="60" t="s">
        <v>64</v>
      </c>
      <c r="F32" s="60" t="s">
        <v>64</v>
      </c>
      <c r="G32" s="60" t="s">
        <v>64</v>
      </c>
      <c r="H32" s="61" t="s">
        <v>64</v>
      </c>
    </row>
    <row r="33" spans="1:8" ht="15" customHeight="1" thickBot="1">
      <c r="A33" s="180" t="s">
        <v>127</v>
      </c>
      <c r="B33" s="180"/>
      <c r="C33" s="180"/>
      <c r="D33" s="180"/>
      <c r="E33" s="180"/>
      <c r="F33" s="180"/>
      <c r="G33" s="180"/>
      <c r="H33" s="180"/>
    </row>
    <row r="35" spans="2:4" ht="14.25">
      <c r="B35" s="20" t="s">
        <v>70</v>
      </c>
      <c r="C35" s="23">
        <f>C32-SUM(C3:C12)</f>
        <v>19392924.823100008</v>
      </c>
      <c r="D35" s="136">
        <f>C35/$C$32</f>
        <v>0.2619029568939215</v>
      </c>
    </row>
    <row r="36" spans="2:8" ht="14.25">
      <c r="B36" s="91" t="str">
        <f aca="true" t="shared" si="0" ref="B36:C45">B3</f>
        <v>КІНТО-Класичний</v>
      </c>
      <c r="C36" s="92">
        <f t="shared" si="0"/>
        <v>20581077.994</v>
      </c>
      <c r="D36" s="136">
        <f>C36/$C$32</f>
        <v>0.2779490578065044</v>
      </c>
      <c r="H36" s="19"/>
    </row>
    <row r="37" spans="2:8" ht="14.25">
      <c r="B37" s="91" t="str">
        <f t="shared" si="0"/>
        <v>Спарта Збалансований</v>
      </c>
      <c r="C37" s="92">
        <f t="shared" si="0"/>
        <v>9095633.81</v>
      </c>
      <c r="D37" s="136">
        <f aca="true" t="shared" si="1" ref="D37:D45">C37/$C$32</f>
        <v>0.12283724148849295</v>
      </c>
      <c r="H37" s="19"/>
    </row>
    <row r="38" spans="2:8" ht="14.25">
      <c r="B38" s="91" t="str">
        <f t="shared" si="0"/>
        <v>Софіївський</v>
      </c>
      <c r="C38" s="92">
        <f t="shared" si="0"/>
        <v>3962255.52</v>
      </c>
      <c r="D38" s="136">
        <f t="shared" si="1"/>
        <v>0.05351056873180718</v>
      </c>
      <c r="H38" s="19"/>
    </row>
    <row r="39" spans="2:8" ht="14.25">
      <c r="B39" s="91" t="str">
        <f t="shared" si="0"/>
        <v>КІНТО-Еквіті</v>
      </c>
      <c r="C39" s="92">
        <f t="shared" si="0"/>
        <v>3940310.44</v>
      </c>
      <c r="D39" s="136">
        <f t="shared" si="1"/>
        <v>0.05321419872090364</v>
      </c>
      <c r="H39" s="19"/>
    </row>
    <row r="40" spans="2:8" ht="14.25">
      <c r="B40" s="91" t="str">
        <f t="shared" si="0"/>
        <v>Преміум-фонд Індексний</v>
      </c>
      <c r="C40" s="92">
        <f t="shared" si="0"/>
        <v>3407469.91</v>
      </c>
      <c r="D40" s="136">
        <f t="shared" si="1"/>
        <v>0.04601814595254065</v>
      </c>
      <c r="H40" s="19"/>
    </row>
    <row r="41" spans="2:8" ht="14.25">
      <c r="B41" s="91" t="str">
        <f t="shared" si="0"/>
        <v>ОТП Класичний</v>
      </c>
      <c r="C41" s="92">
        <f t="shared" si="0"/>
        <v>3332318.87</v>
      </c>
      <c r="D41" s="136">
        <f t="shared" si="1"/>
        <v>0.045003225316834955</v>
      </c>
      <c r="H41" s="19"/>
    </row>
    <row r="42" spans="2:8" ht="14.25">
      <c r="B42" s="91" t="str">
        <f t="shared" si="0"/>
        <v>ОТП Фонд Акцій</v>
      </c>
      <c r="C42" s="92">
        <f t="shared" si="0"/>
        <v>2760258.59</v>
      </c>
      <c r="D42" s="136">
        <f t="shared" si="1"/>
        <v>0.03727750677668465</v>
      </c>
      <c r="H42" s="19"/>
    </row>
    <row r="43" spans="2:8" ht="14.25">
      <c r="B43" s="91" t="str">
        <f t="shared" si="0"/>
        <v>УНIВЕР.УА/Тарас Шевченко: Фонд Заощаджень</v>
      </c>
      <c r="C43" s="92">
        <f t="shared" si="0"/>
        <v>2749516.9</v>
      </c>
      <c r="D43" s="136">
        <f t="shared" si="1"/>
        <v>0.03713243941842383</v>
      </c>
      <c r="H43" s="19"/>
    </row>
    <row r="44" spans="2:4" ht="14.25">
      <c r="B44" s="91" t="str">
        <f t="shared" si="0"/>
        <v>УНIВЕР.УА/Михайло Грушевський: Фонд Державних Паперiв</v>
      </c>
      <c r="C44" s="92">
        <f t="shared" si="0"/>
        <v>2524900.91</v>
      </c>
      <c r="D44" s="136">
        <f t="shared" si="1"/>
        <v>0.0340989830170159</v>
      </c>
    </row>
    <row r="45" spans="2:4" ht="14.25">
      <c r="B45" s="91" t="str">
        <f t="shared" si="0"/>
        <v>Альтус-Депозит</v>
      </c>
      <c r="C45" s="92">
        <f t="shared" si="0"/>
        <v>2299555.51</v>
      </c>
      <c r="D45" s="136">
        <f t="shared" si="1"/>
        <v>0.03105567587687048</v>
      </c>
    </row>
  </sheetData>
  <mergeCells count="3">
    <mergeCell ref="A1:H1"/>
    <mergeCell ref="A32:B32"/>
    <mergeCell ref="A33:H33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7" r:id="rId10" display="http://www.delta-capital.com.ua/"/>
    <hyperlink ref="H18" r:id="rId11" display="http://www.am.eavex.com.ua/"/>
    <hyperlink ref="H21" r:id="rId12" display="http://www.altus.ua/"/>
    <hyperlink ref="H25" r:id="rId13" display="http://www.delta-capital.com.ua/"/>
    <hyperlink ref="H28" r:id="rId14" display="http://raam.com.ua/"/>
    <hyperlink ref="H29" r:id="rId15" display="http://www.altus.ua/"/>
    <hyperlink ref="H30" r:id="rId16" display="http://raam.com.ua/"/>
    <hyperlink ref="H31" r:id="rId17" display="http://upicapital.com/"/>
    <hyperlink ref="H27" r:id="rId18" display="http://ukrsibfunds.com"/>
    <hyperlink ref="H26" r:id="rId19" display="http://am.concorde.ua/"/>
    <hyperlink ref="H12" r:id="rId20" display="http://www.vseswit.com.ua/"/>
    <hyperlink ref="H24" r:id="rId21" display="http://pioglobal.ua/"/>
    <hyperlink ref="H22" r:id="rId22" display="http://www.seb.ua/"/>
    <hyperlink ref="H32" r:id="rId23" display="http://art-capital.com.ua/"/>
    <hyperlink ref="H23" r:id="rId24" display="http://www.dragon-am.com/"/>
  </hyperlinks>
  <printOptions/>
  <pageMargins left="0.75" right="0.75" top="1" bottom="1" header="0.5" footer="0.5"/>
  <pageSetup horizontalDpi="600" verticalDpi="600" orientation="portrait" paperSize="9" scale="29" r:id="rId26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75"/>
  <sheetViews>
    <sheetView zoomScale="75" zoomScaleNormal="75" workbookViewId="0" topLeftCell="A1">
      <selection activeCell="B19" sqref="B19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2" t="s">
        <v>118</v>
      </c>
      <c r="B1" s="182"/>
      <c r="C1" s="182"/>
      <c r="D1" s="182"/>
      <c r="E1" s="182"/>
      <c r="F1" s="182"/>
      <c r="G1" s="182"/>
      <c r="H1" s="182"/>
      <c r="I1" s="182"/>
      <c r="J1" s="109"/>
    </row>
    <row r="2" spans="1:11" s="20" customFormat="1" ht="15.75" customHeight="1" thickBot="1">
      <c r="A2" s="183" t="s">
        <v>52</v>
      </c>
      <c r="B2" s="110"/>
      <c r="C2" s="111"/>
      <c r="D2" s="112"/>
      <c r="E2" s="185" t="s">
        <v>88</v>
      </c>
      <c r="F2" s="185"/>
      <c r="G2" s="185"/>
      <c r="H2" s="185"/>
      <c r="I2" s="185"/>
      <c r="J2" s="185"/>
      <c r="K2" s="185"/>
    </row>
    <row r="3" spans="1:11" s="22" customFormat="1" ht="60.75" thickBot="1">
      <c r="A3" s="184"/>
      <c r="B3" s="113" t="s">
        <v>33</v>
      </c>
      <c r="C3" s="26" t="s">
        <v>13</v>
      </c>
      <c r="D3" s="26" t="s">
        <v>14</v>
      </c>
      <c r="E3" s="17" t="s">
        <v>119</v>
      </c>
      <c r="F3" s="17" t="s">
        <v>133</v>
      </c>
      <c r="G3" s="17" t="s">
        <v>137</v>
      </c>
      <c r="H3" s="17" t="s">
        <v>113</v>
      </c>
      <c r="I3" s="17" t="s">
        <v>138</v>
      </c>
      <c r="J3" s="17" t="s">
        <v>65</v>
      </c>
      <c r="K3" s="18" t="s">
        <v>120</v>
      </c>
    </row>
    <row r="4" spans="1:11" s="20" customFormat="1" ht="14.25" collapsed="1">
      <c r="A4" s="21">
        <v>1</v>
      </c>
      <c r="B4" s="157" t="s">
        <v>96</v>
      </c>
      <c r="C4" s="158">
        <v>38118</v>
      </c>
      <c r="D4" s="158">
        <v>38182</v>
      </c>
      <c r="E4" s="159">
        <v>-0.04048800065784841</v>
      </c>
      <c r="F4" s="159">
        <v>-0.01386162972630034</v>
      </c>
      <c r="G4" s="159">
        <v>0.03575388608301133</v>
      </c>
      <c r="H4" s="159">
        <v>0.1442596957364095</v>
      </c>
      <c r="I4" s="159">
        <v>0.07922753256463655</v>
      </c>
      <c r="J4" s="160">
        <v>2.797106747720975</v>
      </c>
      <c r="K4" s="133">
        <v>0.14075702400631318</v>
      </c>
    </row>
    <row r="5" spans="1:11" s="20" customFormat="1" ht="14.25" collapsed="1">
      <c r="A5" s="21">
        <v>2</v>
      </c>
      <c r="B5" s="157" t="s">
        <v>18</v>
      </c>
      <c r="C5" s="158">
        <v>38492</v>
      </c>
      <c r="D5" s="158">
        <v>38629</v>
      </c>
      <c r="E5" s="159">
        <v>-0.04319701910687879</v>
      </c>
      <c r="F5" s="159">
        <v>-0.04690888985302044</v>
      </c>
      <c r="G5" s="159">
        <v>-0.23327350963251603</v>
      </c>
      <c r="H5" s="159">
        <v>-0.07800478712585013</v>
      </c>
      <c r="I5" s="159">
        <v>-0.0954268434071689</v>
      </c>
      <c r="J5" s="160">
        <v>-0.6885320397614281</v>
      </c>
      <c r="K5" s="134">
        <v>-0.12274889093868635</v>
      </c>
    </row>
    <row r="6" spans="1:11" s="20" customFormat="1" ht="14.25" collapsed="1">
      <c r="A6" s="21">
        <v>3</v>
      </c>
      <c r="B6" s="157" t="s">
        <v>78</v>
      </c>
      <c r="C6" s="158">
        <v>38828</v>
      </c>
      <c r="D6" s="158">
        <v>39028</v>
      </c>
      <c r="E6" s="159">
        <v>0.03302297860347014</v>
      </c>
      <c r="F6" s="159">
        <v>0.048864245326996514</v>
      </c>
      <c r="G6" s="159">
        <v>0.09138453361217236</v>
      </c>
      <c r="H6" s="159">
        <v>0.16162726207291356</v>
      </c>
      <c r="I6" s="159">
        <v>0.1181268528475432</v>
      </c>
      <c r="J6" s="160">
        <v>1.5305958894878282</v>
      </c>
      <c r="K6" s="134">
        <v>0.1261716771040291</v>
      </c>
    </row>
    <row r="7" spans="1:11" s="20" customFormat="1" ht="14.25" collapsed="1">
      <c r="A7" s="21">
        <v>4</v>
      </c>
      <c r="B7" s="157" t="s">
        <v>102</v>
      </c>
      <c r="C7" s="158">
        <v>38919</v>
      </c>
      <c r="D7" s="158">
        <v>39092</v>
      </c>
      <c r="E7" s="159">
        <v>-0.028064271160315846</v>
      </c>
      <c r="F7" s="159">
        <v>-0.005573238622048615</v>
      </c>
      <c r="G7" s="159">
        <v>0.14185911935480133</v>
      </c>
      <c r="H7" s="159">
        <v>0.3623930888835505</v>
      </c>
      <c r="I7" s="159">
        <v>0.3306180494235873</v>
      </c>
      <c r="J7" s="160">
        <v>0.6931106984667739</v>
      </c>
      <c r="K7" s="134">
        <v>0.07136900928304502</v>
      </c>
    </row>
    <row r="8" spans="1:11" s="20" customFormat="1" ht="14.25" collapsed="1">
      <c r="A8" s="21">
        <v>5</v>
      </c>
      <c r="B8" s="157" t="s">
        <v>99</v>
      </c>
      <c r="C8" s="158">
        <v>38919</v>
      </c>
      <c r="D8" s="158">
        <v>39092</v>
      </c>
      <c r="E8" s="159">
        <v>-0.09551246180464457</v>
      </c>
      <c r="F8" s="159">
        <v>-0.06501156050117551</v>
      </c>
      <c r="G8" s="159">
        <v>0.056137868683048264</v>
      </c>
      <c r="H8" s="159">
        <v>0.36082879499792986</v>
      </c>
      <c r="I8" s="159">
        <v>0.3021299943633582</v>
      </c>
      <c r="J8" s="160">
        <v>-0.26482695079694507</v>
      </c>
      <c r="K8" s="134">
        <v>-0.03947657403134386</v>
      </c>
    </row>
    <row r="9" spans="1:11" s="20" customFormat="1" ht="14.25" collapsed="1">
      <c r="A9" s="21">
        <v>6</v>
      </c>
      <c r="B9" s="157" t="s">
        <v>154</v>
      </c>
      <c r="C9" s="158">
        <v>38968</v>
      </c>
      <c r="D9" s="158">
        <v>39140</v>
      </c>
      <c r="E9" s="159">
        <v>0.008369048131404044</v>
      </c>
      <c r="F9" s="159">
        <v>-0.00026746245673592295</v>
      </c>
      <c r="G9" s="159" t="s">
        <v>29</v>
      </c>
      <c r="H9" s="159">
        <v>0.5864998166096798</v>
      </c>
      <c r="I9" s="159">
        <v>0.07681601898514057</v>
      </c>
      <c r="J9" s="160">
        <v>-0.150570377867296</v>
      </c>
      <c r="K9" s="134">
        <v>-0.02150425323990912</v>
      </c>
    </row>
    <row r="10" spans="1:11" s="20" customFormat="1" ht="14.25" collapsed="1">
      <c r="A10" s="21">
        <v>7</v>
      </c>
      <c r="B10" s="157" t="s">
        <v>149</v>
      </c>
      <c r="C10" s="158">
        <v>39066</v>
      </c>
      <c r="D10" s="158">
        <v>39258</v>
      </c>
      <c r="E10" s="159">
        <v>0.01091164621749674</v>
      </c>
      <c r="F10" s="159">
        <v>0.00996347596472047</v>
      </c>
      <c r="G10" s="159">
        <v>0.06161578375537369</v>
      </c>
      <c r="H10" s="159">
        <v>0.1308590708368964</v>
      </c>
      <c r="I10" s="159">
        <v>0.08622186098137874</v>
      </c>
      <c r="J10" s="160">
        <v>1.3629375776397166</v>
      </c>
      <c r="K10" s="134">
        <v>0.12716387085579361</v>
      </c>
    </row>
    <row r="11" spans="1:11" s="20" customFormat="1" ht="14.25" collapsed="1">
      <c r="A11" s="21">
        <v>8</v>
      </c>
      <c r="B11" s="157" t="s">
        <v>157</v>
      </c>
      <c r="C11" s="158">
        <v>39252</v>
      </c>
      <c r="D11" s="158">
        <v>39420</v>
      </c>
      <c r="E11" s="159">
        <v>-0.21494090721949033</v>
      </c>
      <c r="F11" s="159">
        <v>-0.1791798247716727</v>
      </c>
      <c r="G11" s="159">
        <v>-0.18634879964142204</v>
      </c>
      <c r="H11" s="159">
        <v>-0.15515696918162514</v>
      </c>
      <c r="I11" s="159">
        <v>-0.13123176692785188</v>
      </c>
      <c r="J11" s="160">
        <v>-0.1355766666666648</v>
      </c>
      <c r="K11" s="134">
        <v>-0.021385027689806213</v>
      </c>
    </row>
    <row r="12" spans="1:11" s="20" customFormat="1" ht="14.25" collapsed="1">
      <c r="A12" s="21">
        <v>9</v>
      </c>
      <c r="B12" s="157" t="s">
        <v>107</v>
      </c>
      <c r="C12" s="158">
        <v>39269</v>
      </c>
      <c r="D12" s="158">
        <v>39443</v>
      </c>
      <c r="E12" s="159">
        <v>-0.06116502262761869</v>
      </c>
      <c r="F12" s="159">
        <v>-0.04107171838830104</v>
      </c>
      <c r="G12" s="159">
        <v>-0.13304039437766824</v>
      </c>
      <c r="H12" s="159">
        <v>-0.07473414466380002</v>
      </c>
      <c r="I12" s="159">
        <v>-0.07627155299688004</v>
      </c>
      <c r="J12" s="160">
        <v>-0.6934449105533211</v>
      </c>
      <c r="K12" s="134">
        <v>-0.16229295441018654</v>
      </c>
    </row>
    <row r="13" spans="1:11" s="20" customFormat="1" ht="14.25" collapsed="1">
      <c r="A13" s="21">
        <v>10</v>
      </c>
      <c r="B13" s="157" t="s">
        <v>21</v>
      </c>
      <c r="C13" s="158">
        <v>39269</v>
      </c>
      <c r="D13" s="158">
        <v>39471</v>
      </c>
      <c r="E13" s="159">
        <v>-0.004647860349014543</v>
      </c>
      <c r="F13" s="159">
        <v>-0.005457087174147057</v>
      </c>
      <c r="G13" s="159">
        <v>-0.013230521664795325</v>
      </c>
      <c r="H13" s="159">
        <v>-0.02129725008937533</v>
      </c>
      <c r="I13" s="159">
        <v>-0.013701141890108959</v>
      </c>
      <c r="J13" s="160">
        <v>-0.5388260616057301</v>
      </c>
      <c r="K13" s="134">
        <v>-0.1106546929764517</v>
      </c>
    </row>
    <row r="14" spans="1:11" s="20" customFormat="1" ht="14.25" collapsed="1">
      <c r="A14" s="21">
        <v>11</v>
      </c>
      <c r="B14" s="157" t="s">
        <v>22</v>
      </c>
      <c r="C14" s="158">
        <v>39378</v>
      </c>
      <c r="D14" s="158">
        <v>39478</v>
      </c>
      <c r="E14" s="159">
        <v>-0.016741441338935736</v>
      </c>
      <c r="F14" s="159">
        <v>-0.043530893232885726</v>
      </c>
      <c r="G14" s="159">
        <v>-0.05126175443033598</v>
      </c>
      <c r="H14" s="159">
        <v>-0.03288767208842558</v>
      </c>
      <c r="I14" s="159">
        <v>-0.02744267393689781</v>
      </c>
      <c r="J14" s="160">
        <v>-0.6749217792405992</v>
      </c>
      <c r="K14" s="134">
        <v>-0.15696950156263667</v>
      </c>
    </row>
    <row r="15" spans="1:11" s="20" customFormat="1" ht="14.25" collapsed="1">
      <c r="A15" s="21">
        <v>12</v>
      </c>
      <c r="B15" s="157" t="s">
        <v>23</v>
      </c>
      <c r="C15" s="158">
        <v>39413</v>
      </c>
      <c r="D15" s="158">
        <v>39589</v>
      </c>
      <c r="E15" s="159">
        <v>0.016831256319493892</v>
      </c>
      <c r="F15" s="159">
        <v>0.029800465217819427</v>
      </c>
      <c r="G15" s="159">
        <v>0.01509711856757745</v>
      </c>
      <c r="H15" s="159">
        <v>0.09418456917041751</v>
      </c>
      <c r="I15" s="159">
        <v>0.04766096065369507</v>
      </c>
      <c r="J15" s="160">
        <v>0.7501674737394806</v>
      </c>
      <c r="K15" s="134">
        <v>0.0932694645799812</v>
      </c>
    </row>
    <row r="16" spans="1:11" s="20" customFormat="1" ht="14.25" collapsed="1">
      <c r="A16" s="21">
        <v>13</v>
      </c>
      <c r="B16" s="157" t="s">
        <v>25</v>
      </c>
      <c r="C16" s="158">
        <v>39429</v>
      </c>
      <c r="D16" s="158">
        <v>39618</v>
      </c>
      <c r="E16" s="159">
        <v>-0.02331840106131222</v>
      </c>
      <c r="F16" s="159">
        <v>0.002611703822460676</v>
      </c>
      <c r="G16" s="159">
        <v>0.008148076545467564</v>
      </c>
      <c r="H16" s="159">
        <v>0.10465924443993457</v>
      </c>
      <c r="I16" s="159">
        <v>0.09509006285363264</v>
      </c>
      <c r="J16" s="160">
        <v>0.0578865336134351</v>
      </c>
      <c r="K16" s="134">
        <v>0.009121667127018895</v>
      </c>
    </row>
    <row r="17" spans="1:11" s="20" customFormat="1" ht="14.25" collapsed="1">
      <c r="A17" s="21">
        <v>14</v>
      </c>
      <c r="B17" s="157" t="s">
        <v>27</v>
      </c>
      <c r="C17" s="158">
        <v>39429</v>
      </c>
      <c r="D17" s="158">
        <v>39651</v>
      </c>
      <c r="E17" s="159">
        <v>-0.08210474753840524</v>
      </c>
      <c r="F17" s="159">
        <v>-0.06631182709709038</v>
      </c>
      <c r="G17" s="159">
        <v>-0.15164082482378016</v>
      </c>
      <c r="H17" s="159">
        <v>-0.07481465354508421</v>
      </c>
      <c r="I17" s="159">
        <v>-0.0077877657141651735</v>
      </c>
      <c r="J17" s="160">
        <v>-0.4982632827832294</v>
      </c>
      <c r="K17" s="134">
        <v>-0.10679168355204993</v>
      </c>
    </row>
    <row r="18" spans="1:11" s="20" customFormat="1" ht="14.25" collapsed="1">
      <c r="A18" s="21">
        <v>15</v>
      </c>
      <c r="B18" s="157" t="s">
        <v>81</v>
      </c>
      <c r="C18" s="158">
        <v>39527</v>
      </c>
      <c r="D18" s="158">
        <v>39715</v>
      </c>
      <c r="E18" s="159">
        <v>0.03257372870036135</v>
      </c>
      <c r="F18" s="159">
        <v>0.04742432628119575</v>
      </c>
      <c r="G18" s="159">
        <v>0.07635174267000622</v>
      </c>
      <c r="H18" s="159">
        <v>0.15683509092515657</v>
      </c>
      <c r="I18" s="159">
        <v>0.11144680933251183</v>
      </c>
      <c r="J18" s="160">
        <v>0.9231911156186787</v>
      </c>
      <c r="K18" s="134">
        <v>0.11656418041974637</v>
      </c>
    </row>
    <row r="19" spans="1:11" s="20" customFormat="1" ht="14.25" collapsed="1">
      <c r="A19" s="21">
        <v>16</v>
      </c>
      <c r="B19" s="157" t="s">
        <v>129</v>
      </c>
      <c r="C19" s="158">
        <v>39630</v>
      </c>
      <c r="D19" s="158">
        <v>39717</v>
      </c>
      <c r="E19" s="159">
        <v>0</v>
      </c>
      <c r="F19" s="159">
        <v>0</v>
      </c>
      <c r="G19" s="159">
        <v>0</v>
      </c>
      <c r="H19" s="159">
        <v>3.695193200980995E-06</v>
      </c>
      <c r="I19" s="159">
        <v>0</v>
      </c>
      <c r="J19" s="160">
        <v>0.3254111198542855</v>
      </c>
      <c r="K19" s="134">
        <v>0.04868803242498676</v>
      </c>
    </row>
    <row r="20" spans="1:11" s="20" customFormat="1" ht="14.25">
      <c r="A20" s="21">
        <v>17</v>
      </c>
      <c r="B20" s="157" t="s">
        <v>30</v>
      </c>
      <c r="C20" s="158">
        <v>39560</v>
      </c>
      <c r="D20" s="158">
        <v>39770</v>
      </c>
      <c r="E20" s="159">
        <v>-0.051514916212563766</v>
      </c>
      <c r="F20" s="159">
        <v>-0.01158241212842348</v>
      </c>
      <c r="G20" s="159">
        <v>0.02289225163952069</v>
      </c>
      <c r="H20" s="159">
        <v>0.2083029619118979</v>
      </c>
      <c r="I20" s="159">
        <v>0.200798274097437</v>
      </c>
      <c r="J20" s="160">
        <v>-0.28329255891266625</v>
      </c>
      <c r="K20" s="134">
        <v>-0.055990841357530075</v>
      </c>
    </row>
    <row r="21" spans="1:11" s="20" customFormat="1" ht="14.25">
      <c r="A21" s="21">
        <v>18</v>
      </c>
      <c r="B21" s="157" t="s">
        <v>98</v>
      </c>
      <c r="C21" s="158">
        <v>39884</v>
      </c>
      <c r="D21" s="158">
        <v>40001</v>
      </c>
      <c r="E21" s="159">
        <v>-0.0500958623032659</v>
      </c>
      <c r="F21" s="159">
        <v>0.007252116080991522</v>
      </c>
      <c r="G21" s="159">
        <v>0.12112196151415389</v>
      </c>
      <c r="H21" s="159">
        <v>0.2423428765208182</v>
      </c>
      <c r="I21" s="159">
        <v>0.23478062586280068</v>
      </c>
      <c r="J21" s="160">
        <v>-0.1890696768882002</v>
      </c>
      <c r="K21" s="134">
        <v>-0.03989253407627358</v>
      </c>
    </row>
    <row r="22" spans="1:11" s="20" customFormat="1" ht="14.25">
      <c r="A22" s="21">
        <v>19</v>
      </c>
      <c r="B22" s="157" t="s">
        <v>32</v>
      </c>
      <c r="C22" s="158">
        <v>40031</v>
      </c>
      <c r="D22" s="158">
        <v>40129</v>
      </c>
      <c r="E22" s="159">
        <v>-0.10091442946488982</v>
      </c>
      <c r="F22" s="159">
        <v>-0.06254554994014294</v>
      </c>
      <c r="G22" s="159">
        <v>-0.04713934709538026</v>
      </c>
      <c r="H22" s="159">
        <v>0.12047901733539312</v>
      </c>
      <c r="I22" s="159">
        <v>0.11698467872567053</v>
      </c>
      <c r="J22" s="160">
        <v>-0.5971439732184454</v>
      </c>
      <c r="K22" s="134">
        <v>-0.17264370404167362</v>
      </c>
    </row>
    <row r="23" spans="1:11" s="20" customFormat="1" ht="14.25">
      <c r="A23" s="21">
        <v>20</v>
      </c>
      <c r="B23" s="157" t="s">
        <v>77</v>
      </c>
      <c r="C23" s="158">
        <v>40253</v>
      </c>
      <c r="D23" s="158">
        <v>40366</v>
      </c>
      <c r="E23" s="159">
        <v>-0.05708600751244397</v>
      </c>
      <c r="F23" s="159">
        <v>-0.038534140478711176</v>
      </c>
      <c r="G23" s="159">
        <v>0.008336490837087762</v>
      </c>
      <c r="H23" s="159">
        <v>0.2971804331584049</v>
      </c>
      <c r="I23" s="159">
        <v>0.2694919421227484</v>
      </c>
      <c r="J23" s="160">
        <v>-0.2218486158096652</v>
      </c>
      <c r="K23" s="134">
        <v>-0.05867979496949771</v>
      </c>
    </row>
    <row r="24" spans="1:11" s="20" customFormat="1" ht="14.25" collapsed="1">
      <c r="A24" s="21">
        <v>21</v>
      </c>
      <c r="B24" s="157" t="s">
        <v>162</v>
      </c>
      <c r="C24" s="158">
        <v>40114</v>
      </c>
      <c r="D24" s="158">
        <v>40401</v>
      </c>
      <c r="E24" s="159" t="s">
        <v>29</v>
      </c>
      <c r="F24" s="159">
        <v>0.01991419820997309</v>
      </c>
      <c r="G24" s="159">
        <v>0.1772741758251497</v>
      </c>
      <c r="H24" s="159">
        <v>0.5665845043511912</v>
      </c>
      <c r="I24" s="159">
        <v>0.49153301264070137</v>
      </c>
      <c r="J24" s="160">
        <v>-0.1395753485342066</v>
      </c>
      <c r="K24" s="134">
        <v>-0.03641975135887476</v>
      </c>
    </row>
    <row r="25" spans="1:11" s="20" customFormat="1" ht="14.25">
      <c r="A25" s="21">
        <v>22</v>
      </c>
      <c r="B25" s="157" t="s">
        <v>80</v>
      </c>
      <c r="C25" s="158">
        <v>40226</v>
      </c>
      <c r="D25" s="158">
        <v>40430</v>
      </c>
      <c r="E25" s="159">
        <v>0.034138980425119314</v>
      </c>
      <c r="F25" s="159">
        <v>0.05047977736822151</v>
      </c>
      <c r="G25" s="159">
        <v>0.089124032316239</v>
      </c>
      <c r="H25" s="159">
        <v>0.16546871784916872</v>
      </c>
      <c r="I25" s="159">
        <v>0.12100049135138469</v>
      </c>
      <c r="J25" s="160">
        <v>0.7895373618677133</v>
      </c>
      <c r="K25" s="134">
        <v>0.15776642897080762</v>
      </c>
    </row>
    <row r="26" spans="1:11" s="20" customFormat="1" ht="14.25">
      <c r="A26" s="21">
        <v>23</v>
      </c>
      <c r="B26" s="157" t="s">
        <v>101</v>
      </c>
      <c r="C26" s="158">
        <v>40427</v>
      </c>
      <c r="D26" s="158">
        <v>40543</v>
      </c>
      <c r="E26" s="159">
        <v>0.028393690382407133</v>
      </c>
      <c r="F26" s="159">
        <v>0.052481960878115075</v>
      </c>
      <c r="G26" s="159">
        <v>0.26561538137542384</v>
      </c>
      <c r="H26" s="159">
        <v>0.4068739199239273</v>
      </c>
      <c r="I26" s="159">
        <v>0.3837919009794939</v>
      </c>
      <c r="J26" s="160">
        <v>0.3865440746343878</v>
      </c>
      <c r="K26" s="134">
        <v>0.09332124761733995</v>
      </c>
    </row>
    <row r="27" spans="1:11" s="20" customFormat="1" ht="14.25">
      <c r="A27" s="21">
        <v>24</v>
      </c>
      <c r="B27" s="157" t="s">
        <v>165</v>
      </c>
      <c r="C27" s="158">
        <v>40333</v>
      </c>
      <c r="D27" s="158">
        <v>40572</v>
      </c>
      <c r="E27" s="159" t="s">
        <v>29</v>
      </c>
      <c r="F27" s="159">
        <v>0</v>
      </c>
      <c r="G27" s="159">
        <v>0</v>
      </c>
      <c r="H27" s="159">
        <v>0</v>
      </c>
      <c r="I27" s="159">
        <v>0</v>
      </c>
      <c r="J27" s="160">
        <v>-0.0740989120000024</v>
      </c>
      <c r="K27" s="134">
        <v>-0.02125448803940555</v>
      </c>
    </row>
    <row r="28" spans="1:11" s="20" customFormat="1" ht="14.25" collapsed="1">
      <c r="A28" s="21">
        <v>25</v>
      </c>
      <c r="B28" s="157" t="s">
        <v>92</v>
      </c>
      <c r="C28" s="158">
        <v>40444</v>
      </c>
      <c r="D28" s="158">
        <v>40638</v>
      </c>
      <c r="E28" s="159">
        <v>-0.03371680020266632</v>
      </c>
      <c r="F28" s="159">
        <v>-0.008962387039521347</v>
      </c>
      <c r="G28" s="159">
        <v>0.08320490743859943</v>
      </c>
      <c r="H28" s="159">
        <v>0.19372430953103348</v>
      </c>
      <c r="I28" s="159">
        <v>0.3042538843734397</v>
      </c>
      <c r="J28" s="160">
        <v>-0.08099054147465701</v>
      </c>
      <c r="K28" s="134">
        <v>-0.024515337567108553</v>
      </c>
    </row>
    <row r="29" spans="1:11" s="20" customFormat="1" ht="14.25" collapsed="1">
      <c r="A29" s="21">
        <v>26</v>
      </c>
      <c r="B29" s="157" t="s">
        <v>100</v>
      </c>
      <c r="C29" s="158">
        <v>40427</v>
      </c>
      <c r="D29" s="158">
        <v>40708</v>
      </c>
      <c r="E29" s="159">
        <v>0.03230147654826743</v>
      </c>
      <c r="F29" s="159">
        <v>-0.02700753898008601</v>
      </c>
      <c r="G29" s="159">
        <v>0.13303691196265088</v>
      </c>
      <c r="H29" s="159">
        <v>0.26485815316676997</v>
      </c>
      <c r="I29" s="159">
        <v>0.2405377029301825</v>
      </c>
      <c r="J29" s="160">
        <v>0.6206039216944781</v>
      </c>
      <c r="K29" s="134">
        <v>0.16225224900838842</v>
      </c>
    </row>
    <row r="30" spans="1:11" s="20" customFormat="1" ht="14.25" collapsed="1">
      <c r="A30" s="21">
        <v>27</v>
      </c>
      <c r="B30" s="157" t="s">
        <v>108</v>
      </c>
      <c r="C30" s="158">
        <v>40716</v>
      </c>
      <c r="D30" s="158">
        <v>40897</v>
      </c>
      <c r="E30" s="159">
        <v>-0.01295583579698556</v>
      </c>
      <c r="F30" s="159">
        <v>0.0049761957436424975</v>
      </c>
      <c r="G30" s="159">
        <v>-0.08512841343687338</v>
      </c>
      <c r="H30" s="159">
        <v>-0.026741282654491272</v>
      </c>
      <c r="I30" s="159">
        <v>-0.05096409062206564</v>
      </c>
      <c r="J30" s="160">
        <v>0.7165131113956451</v>
      </c>
      <c r="K30" s="134">
        <v>0.22215803083569385</v>
      </c>
    </row>
    <row r="31" spans="1:11" s="20" customFormat="1" ht="14.25" collapsed="1">
      <c r="A31" s="21">
        <v>28</v>
      </c>
      <c r="B31" s="157" t="s">
        <v>145</v>
      </c>
      <c r="C31" s="158">
        <v>41026</v>
      </c>
      <c r="D31" s="158">
        <v>41242</v>
      </c>
      <c r="E31" s="159">
        <v>-0.011065196197645788</v>
      </c>
      <c r="F31" s="159">
        <v>0.01360738119949123</v>
      </c>
      <c r="G31" s="159">
        <v>0.11498754897173935</v>
      </c>
      <c r="H31" s="159">
        <v>0.29627488487655973</v>
      </c>
      <c r="I31" s="159">
        <v>0.3010005385678787</v>
      </c>
      <c r="J31" s="160">
        <v>0.22635566386019002</v>
      </c>
      <c r="K31" s="134">
        <v>0.12382190727797027</v>
      </c>
    </row>
    <row r="32" spans="1:11" s="20" customFormat="1" ht="14.25" collapsed="1">
      <c r="A32" s="21">
        <v>29</v>
      </c>
      <c r="B32" s="157" t="s">
        <v>150</v>
      </c>
      <c r="C32" s="158">
        <v>41127</v>
      </c>
      <c r="D32" s="158">
        <v>41332</v>
      </c>
      <c r="E32" s="159">
        <v>0.017346312921834528</v>
      </c>
      <c r="F32" s="159">
        <v>0.03282068732024657</v>
      </c>
      <c r="G32" s="159">
        <v>0.06937848425006532</v>
      </c>
      <c r="H32" s="159">
        <v>0.1471356296263584</v>
      </c>
      <c r="I32" s="159">
        <v>0.09816670427899243</v>
      </c>
      <c r="J32" s="160">
        <v>0.2885224444444434</v>
      </c>
      <c r="K32" s="134">
        <v>0.1839345449130232</v>
      </c>
    </row>
    <row r="33" spans="1:12" s="20" customFormat="1" ht="15.75" thickBot="1">
      <c r="A33" s="156"/>
      <c r="B33" s="161" t="s">
        <v>146</v>
      </c>
      <c r="C33" s="162" t="s">
        <v>64</v>
      </c>
      <c r="D33" s="162" t="s">
        <v>64</v>
      </c>
      <c r="E33" s="163">
        <f>AVERAGE(E4:E32)</f>
        <v>-0.02643111341870633</v>
      </c>
      <c r="F33" s="163">
        <f>AVERAGE(F4:F32)</f>
        <v>-0.010193435412978909</v>
      </c>
      <c r="G33" s="163">
        <f>AVERAGE(G4:G32)</f>
        <v>0.023937739653547025</v>
      </c>
      <c r="H33" s="163">
        <f>AVERAGE(H4:H32)</f>
        <v>0.15681858544030902</v>
      </c>
      <c r="I33" s="163">
        <f>AVERAGE(I4:I32)</f>
        <v>0.12437420904969225</v>
      </c>
      <c r="J33" s="162" t="s">
        <v>64</v>
      </c>
      <c r="K33" s="162" t="s">
        <v>64</v>
      </c>
      <c r="L33" s="164"/>
    </row>
    <row r="34" spans="1:11" s="20" customFormat="1" ht="14.25">
      <c r="A34" s="186" t="s">
        <v>121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s="20" customFormat="1" ht="15" thickBot="1">
      <c r="A35" s="181" t="s">
        <v>122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="20" customFormat="1" ht="14.25" collapsed="1">
      <c r="J36" s="19"/>
    </row>
    <row r="37" spans="5:10" s="20" customFormat="1" ht="14.25" collapsed="1">
      <c r="E37" s="116"/>
      <c r="J37" s="19"/>
    </row>
    <row r="38" spans="5:10" s="20" customFormat="1" ht="14.25" collapsed="1">
      <c r="E38" s="117"/>
      <c r="J38" s="19"/>
    </row>
    <row r="39" spans="5:10" s="20" customFormat="1" ht="14.25">
      <c r="E39" s="116"/>
      <c r="F39" s="116"/>
      <c r="J39" s="19"/>
    </row>
    <row r="40" spans="5:10" s="20" customFormat="1" ht="14.25" collapsed="1">
      <c r="E40" s="117"/>
      <c r="I40" s="117"/>
      <c r="J40" s="19"/>
    </row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/>
    <row r="55" s="20" customFormat="1" ht="14.25"/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  <row r="69" spans="3:8" s="29" customFormat="1" ht="14.25">
      <c r="C69" s="30"/>
      <c r="D69" s="30"/>
      <c r="E69" s="31"/>
      <c r="F69" s="31"/>
      <c r="G69" s="31"/>
      <c r="H69" s="31"/>
    </row>
    <row r="70" spans="3:8" s="29" customFormat="1" ht="14.25">
      <c r="C70" s="30"/>
      <c r="D70" s="30"/>
      <c r="E70" s="31"/>
      <c r="F70" s="31"/>
      <c r="G70" s="31"/>
      <c r="H70" s="31"/>
    </row>
    <row r="71" spans="3:8" s="29" customFormat="1" ht="14.25">
      <c r="C71" s="30"/>
      <c r="D71" s="30"/>
      <c r="E71" s="31"/>
      <c r="F71" s="31"/>
      <c r="G71" s="31"/>
      <c r="H71" s="31"/>
    </row>
    <row r="72" spans="3:8" s="29" customFormat="1" ht="14.25">
      <c r="C72" s="30"/>
      <c r="D72" s="30"/>
      <c r="E72" s="31"/>
      <c r="F72" s="31"/>
      <c r="G72" s="31"/>
      <c r="H72" s="31"/>
    </row>
    <row r="73" spans="3:8" s="29" customFormat="1" ht="14.25">
      <c r="C73" s="30"/>
      <c r="D73" s="30"/>
      <c r="E73" s="31"/>
      <c r="F73" s="31"/>
      <c r="G73" s="31"/>
      <c r="H73" s="31"/>
    </row>
    <row r="74" spans="3:8" s="29" customFormat="1" ht="14.25">
      <c r="C74" s="30"/>
      <c r="D74" s="30"/>
      <c r="E74" s="31"/>
      <c r="F74" s="31"/>
      <c r="G74" s="31"/>
      <c r="H74" s="31"/>
    </row>
    <row r="75" spans="3:8" s="29" customFormat="1" ht="14.25">
      <c r="C75" s="30"/>
      <c r="D75" s="30"/>
      <c r="E75" s="31"/>
      <c r="F75" s="31"/>
      <c r="G75" s="31"/>
      <c r="H75" s="31"/>
    </row>
  </sheetData>
  <mergeCells count="5">
    <mergeCell ref="A35:K35"/>
    <mergeCell ref="A1:I1"/>
    <mergeCell ref="A2:A3"/>
    <mergeCell ref="E2:K2"/>
    <mergeCell ref="A34:K3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9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7" t="s">
        <v>115</v>
      </c>
      <c r="B1" s="187"/>
      <c r="C1" s="187"/>
      <c r="D1" s="187"/>
      <c r="E1" s="187"/>
      <c r="F1" s="187"/>
      <c r="G1" s="187"/>
    </row>
    <row r="2" spans="1:7" ht="15.75" thickBot="1">
      <c r="A2" s="183" t="s">
        <v>52</v>
      </c>
      <c r="B2" s="98"/>
      <c r="C2" s="188" t="s">
        <v>34</v>
      </c>
      <c r="D2" s="189"/>
      <c r="E2" s="188" t="s">
        <v>35</v>
      </c>
      <c r="F2" s="189"/>
      <c r="G2" s="99"/>
    </row>
    <row r="3" spans="1:7" ht="45.75" thickBot="1">
      <c r="A3" s="184"/>
      <c r="B3" s="42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128</v>
      </c>
    </row>
    <row r="4" spans="1:8" ht="15" customHeight="1">
      <c r="A4" s="21">
        <v>1</v>
      </c>
      <c r="B4" s="37" t="s">
        <v>100</v>
      </c>
      <c r="C4" s="38">
        <v>283.09224000000023</v>
      </c>
      <c r="D4" s="104">
        <v>0.1262785017242351</v>
      </c>
      <c r="E4" s="39">
        <v>130</v>
      </c>
      <c r="F4" s="104">
        <v>0.09103641456582633</v>
      </c>
      <c r="G4" s="40">
        <v>211.23930994621745</v>
      </c>
      <c r="H4" s="57"/>
    </row>
    <row r="5" spans="1:8" ht="14.25" customHeight="1">
      <c r="A5" s="21">
        <v>2</v>
      </c>
      <c r="B5" s="37" t="s">
        <v>101</v>
      </c>
      <c r="C5" s="38">
        <v>264.6701400000001</v>
      </c>
      <c r="D5" s="104">
        <v>0.1065136668629015</v>
      </c>
      <c r="E5" s="39">
        <v>140</v>
      </c>
      <c r="F5" s="104">
        <v>0.0759631036353771</v>
      </c>
      <c r="G5" s="40">
        <v>195.80276483993507</v>
      </c>
      <c r="H5" s="57"/>
    </row>
    <row r="6" spans="1:7" ht="14.25">
      <c r="A6" s="21">
        <v>3</v>
      </c>
      <c r="B6" s="37" t="s">
        <v>32</v>
      </c>
      <c r="C6" s="38">
        <v>-241.68751000000026</v>
      </c>
      <c r="D6" s="104">
        <v>-0.10062928236780116</v>
      </c>
      <c r="E6" s="39">
        <v>17</v>
      </c>
      <c r="F6" s="104">
        <v>0.00031715234506175143</v>
      </c>
      <c r="G6" s="40">
        <v>0.8329169268160825</v>
      </c>
    </row>
    <row r="7" spans="1:7" ht="14.25">
      <c r="A7" s="21">
        <v>4</v>
      </c>
      <c r="B7" s="37" t="s">
        <v>78</v>
      </c>
      <c r="C7" s="38">
        <v>60.02510999999987</v>
      </c>
      <c r="D7" s="104">
        <v>0.03302297860350366</v>
      </c>
      <c r="E7" s="39">
        <v>0</v>
      </c>
      <c r="F7" s="104">
        <v>0</v>
      </c>
      <c r="G7" s="40">
        <v>0</v>
      </c>
    </row>
    <row r="8" spans="1:7" ht="14.25">
      <c r="A8" s="21">
        <v>5</v>
      </c>
      <c r="B8" s="37" t="s">
        <v>154</v>
      </c>
      <c r="C8" s="38">
        <v>6.300510200000019</v>
      </c>
      <c r="D8" s="104">
        <v>0.008369048131407923</v>
      </c>
      <c r="E8" s="39">
        <v>0</v>
      </c>
      <c r="F8" s="104">
        <v>0</v>
      </c>
      <c r="G8" s="40">
        <v>0</v>
      </c>
    </row>
    <row r="9" spans="1:8" ht="14.25">
      <c r="A9" s="21">
        <v>6</v>
      </c>
      <c r="B9" s="37" t="s">
        <v>129</v>
      </c>
      <c r="C9" s="38">
        <v>0</v>
      </c>
      <c r="D9" s="104">
        <v>0</v>
      </c>
      <c r="E9" s="39">
        <v>0</v>
      </c>
      <c r="F9" s="104">
        <v>0</v>
      </c>
      <c r="G9" s="40">
        <v>0</v>
      </c>
      <c r="H9" s="57"/>
    </row>
    <row r="10" spans="1:7" ht="14.25">
      <c r="A10" s="21">
        <v>7</v>
      </c>
      <c r="B10" s="37" t="s">
        <v>157</v>
      </c>
      <c r="C10" s="38">
        <v>-0.7100100000000003</v>
      </c>
      <c r="D10" s="104">
        <v>-0.214940907219491</v>
      </c>
      <c r="E10" s="39">
        <v>0</v>
      </c>
      <c r="F10" s="104">
        <v>0</v>
      </c>
      <c r="G10" s="40">
        <v>0</v>
      </c>
    </row>
    <row r="11" spans="1:7" ht="14.25">
      <c r="A11" s="21">
        <v>8</v>
      </c>
      <c r="B11" s="37" t="s">
        <v>145</v>
      </c>
      <c r="C11" s="38">
        <v>-21.512880200000016</v>
      </c>
      <c r="D11" s="104">
        <v>-0.011065196197647618</v>
      </c>
      <c r="E11" s="39">
        <v>0</v>
      </c>
      <c r="F11" s="104">
        <v>0</v>
      </c>
      <c r="G11" s="40">
        <v>0</v>
      </c>
    </row>
    <row r="12" spans="1:7" ht="14.25">
      <c r="A12" s="21">
        <v>9</v>
      </c>
      <c r="B12" s="37" t="s">
        <v>102</v>
      </c>
      <c r="C12" s="38">
        <v>-28.697209999999963</v>
      </c>
      <c r="D12" s="104">
        <v>-0.028064271160309972</v>
      </c>
      <c r="E12" s="39">
        <v>0</v>
      </c>
      <c r="F12" s="104">
        <v>0</v>
      </c>
      <c r="G12" s="40">
        <v>0</v>
      </c>
    </row>
    <row r="13" spans="1:7" ht="14.25">
      <c r="A13" s="21">
        <v>10</v>
      </c>
      <c r="B13" s="37" t="s">
        <v>18</v>
      </c>
      <c r="C13" s="38">
        <v>-35.36572999999998</v>
      </c>
      <c r="D13" s="104">
        <v>-0.04319701910688141</v>
      </c>
      <c r="E13" s="39">
        <v>0</v>
      </c>
      <c r="F13" s="104">
        <v>0</v>
      </c>
      <c r="G13" s="40">
        <v>0</v>
      </c>
    </row>
    <row r="14" spans="1:7" ht="14.25">
      <c r="A14" s="21">
        <v>11</v>
      </c>
      <c r="B14" s="37" t="s">
        <v>92</v>
      </c>
      <c r="C14" s="38">
        <v>-55.66877000000002</v>
      </c>
      <c r="D14" s="104">
        <v>-0.03371680020266142</v>
      </c>
      <c r="E14" s="39">
        <v>0</v>
      </c>
      <c r="F14" s="104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-58.017250000000004</v>
      </c>
      <c r="D15" s="104">
        <v>-0.01674144133894295</v>
      </c>
      <c r="E15" s="39">
        <v>0</v>
      </c>
      <c r="F15" s="104">
        <v>0</v>
      </c>
      <c r="G15" s="40">
        <v>0</v>
      </c>
    </row>
    <row r="16" spans="1:7" ht="14.25">
      <c r="A16" s="21">
        <v>13</v>
      </c>
      <c r="B16" s="37" t="s">
        <v>23</v>
      </c>
      <c r="C16" s="38">
        <v>56.87991999999993</v>
      </c>
      <c r="D16" s="104">
        <v>0.01736558698491386</v>
      </c>
      <c r="E16" s="39">
        <v>1</v>
      </c>
      <c r="F16" s="104">
        <v>0.0005254860746190226</v>
      </c>
      <c r="G16" s="40">
        <v>-2.242331962746789</v>
      </c>
    </row>
    <row r="17" spans="1:7" ht="14.25">
      <c r="A17" s="21">
        <v>14</v>
      </c>
      <c r="B17" s="37" t="s">
        <v>81</v>
      </c>
      <c r="C17" s="38">
        <v>24.322390000000013</v>
      </c>
      <c r="D17" s="104">
        <v>0.026328323083200936</v>
      </c>
      <c r="E17" s="39">
        <v>-3</v>
      </c>
      <c r="F17" s="104">
        <v>-0.006048387096774193</v>
      </c>
      <c r="G17" s="40">
        <v>-5.764123427419403</v>
      </c>
    </row>
    <row r="18" spans="1:7" ht="14.25">
      <c r="A18" s="21">
        <v>15</v>
      </c>
      <c r="B18" s="37" t="s">
        <v>27</v>
      </c>
      <c r="C18" s="38">
        <v>-61.24259999999998</v>
      </c>
      <c r="D18" s="104">
        <v>-0.0981940595885651</v>
      </c>
      <c r="E18" s="39">
        <v>-20</v>
      </c>
      <c r="F18" s="104">
        <v>-0.017528483786152498</v>
      </c>
      <c r="G18" s="40">
        <v>-10.933592112182273</v>
      </c>
    </row>
    <row r="19" spans="1:7" ht="14.25">
      <c r="A19" s="21">
        <v>16</v>
      </c>
      <c r="B19" s="37" t="s">
        <v>108</v>
      </c>
      <c r="C19" s="38">
        <v>-31.508880000000122</v>
      </c>
      <c r="D19" s="104">
        <v>-0.022963888158988897</v>
      </c>
      <c r="E19" s="39">
        <v>-8</v>
      </c>
      <c r="F19" s="104">
        <v>-0.010139416983523447</v>
      </c>
      <c r="G19" s="40">
        <v>-13.875421242078648</v>
      </c>
    </row>
    <row r="20" spans="1:7" ht="14.25">
      <c r="A20" s="21">
        <v>17</v>
      </c>
      <c r="B20" s="37" t="s">
        <v>107</v>
      </c>
      <c r="C20" s="38">
        <v>-44.15045000000001</v>
      </c>
      <c r="D20" s="104">
        <v>-0.09079518911735639</v>
      </c>
      <c r="E20" s="39">
        <v>-470</v>
      </c>
      <c r="F20" s="104">
        <v>-0.03156056943325275</v>
      </c>
      <c r="G20" s="40">
        <v>-14.823608921007395</v>
      </c>
    </row>
    <row r="21" spans="1:7" ht="14.25">
      <c r="A21" s="21">
        <v>18</v>
      </c>
      <c r="B21" s="37" t="s">
        <v>80</v>
      </c>
      <c r="C21" s="38">
        <v>58.608279999999795</v>
      </c>
      <c r="D21" s="104">
        <v>0.026153351232639153</v>
      </c>
      <c r="E21" s="39">
        <v>-10</v>
      </c>
      <c r="F21" s="104">
        <v>-0.007722007722007722</v>
      </c>
      <c r="G21" s="40">
        <v>-17.64863768339765</v>
      </c>
    </row>
    <row r="22" spans="1:7" ht="14.25">
      <c r="A22" s="21">
        <v>19</v>
      </c>
      <c r="B22" s="37" t="s">
        <v>30</v>
      </c>
      <c r="C22" s="38">
        <v>-57.56744000000006</v>
      </c>
      <c r="D22" s="104">
        <v>-0.07282001989161549</v>
      </c>
      <c r="E22" s="39">
        <v>-235</v>
      </c>
      <c r="F22" s="104">
        <v>-0.022462244312750908</v>
      </c>
      <c r="G22" s="40">
        <v>-17.757395612693553</v>
      </c>
    </row>
    <row r="23" spans="1:7" ht="13.5" customHeight="1">
      <c r="A23" s="21">
        <v>20</v>
      </c>
      <c r="B23" s="37" t="s">
        <v>21</v>
      </c>
      <c r="C23" s="38">
        <v>-34.34020999999996</v>
      </c>
      <c r="D23" s="104">
        <v>-0.02777043244178037</v>
      </c>
      <c r="E23" s="39">
        <v>-620</v>
      </c>
      <c r="F23" s="104">
        <v>-0.023230544419049048</v>
      </c>
      <c r="G23" s="40">
        <v>-28.628991356675396</v>
      </c>
    </row>
    <row r="24" spans="1:7" ht="14.25">
      <c r="A24" s="21">
        <v>21</v>
      </c>
      <c r="B24" s="37" t="s">
        <v>98</v>
      </c>
      <c r="C24" s="38">
        <v>-241.09752000000003</v>
      </c>
      <c r="D24" s="104">
        <v>-0.057659410970270414</v>
      </c>
      <c r="E24" s="39">
        <v>-39</v>
      </c>
      <c r="F24" s="104">
        <v>-0.007962433646386281</v>
      </c>
      <c r="G24" s="40">
        <v>-32.320061013762114</v>
      </c>
    </row>
    <row r="25" spans="1:7" ht="14.25">
      <c r="A25" s="21">
        <v>22</v>
      </c>
      <c r="B25" s="37" t="s">
        <v>149</v>
      </c>
      <c r="C25" s="38">
        <v>-28.61770999999996</v>
      </c>
      <c r="D25" s="104">
        <v>-0.0699612854798962</v>
      </c>
      <c r="E25" s="39">
        <v>-14</v>
      </c>
      <c r="F25" s="104">
        <v>-0.08</v>
      </c>
      <c r="G25" s="40">
        <v>-33.24194777473162</v>
      </c>
    </row>
    <row r="26" spans="1:7" ht="14.25">
      <c r="A26" s="21">
        <v>23</v>
      </c>
      <c r="B26" s="37" t="s">
        <v>25</v>
      </c>
      <c r="C26" s="38">
        <v>-57.622290000000035</v>
      </c>
      <c r="D26" s="104">
        <v>-0.0541191432455471</v>
      </c>
      <c r="E26" s="39">
        <v>-31</v>
      </c>
      <c r="F26" s="104">
        <v>-0.03153611393692777</v>
      </c>
      <c r="G26" s="40">
        <v>-33.46500962360124</v>
      </c>
    </row>
    <row r="27" spans="1:7" ht="14.25">
      <c r="A27" s="21">
        <v>24</v>
      </c>
      <c r="B27" s="37" t="s">
        <v>150</v>
      </c>
      <c r="C27" s="38">
        <v>-31.353919999999984</v>
      </c>
      <c r="D27" s="104">
        <v>-0.06331285766787417</v>
      </c>
      <c r="E27" s="39">
        <v>-31</v>
      </c>
      <c r="F27" s="104">
        <v>-0.0792838874680307</v>
      </c>
      <c r="G27" s="40">
        <v>-39.27887577091198</v>
      </c>
    </row>
    <row r="28" spans="1:7" ht="14.25">
      <c r="A28" s="21">
        <v>25</v>
      </c>
      <c r="B28" s="37" t="s">
        <v>96</v>
      </c>
      <c r="C28" s="38">
        <v>-941.2633340000026</v>
      </c>
      <c r="D28" s="104">
        <v>-0.04373424432106016</v>
      </c>
      <c r="E28" s="39">
        <v>-184</v>
      </c>
      <c r="F28" s="104">
        <v>-0.0033832236237266943</v>
      </c>
      <c r="G28" s="40">
        <v>-71.74424219308129</v>
      </c>
    </row>
    <row r="29" spans="1:7" ht="14.25">
      <c r="A29" s="21">
        <v>26</v>
      </c>
      <c r="B29" s="37" t="s">
        <v>99</v>
      </c>
      <c r="C29" s="38">
        <v>-203.05888000000016</v>
      </c>
      <c r="D29" s="104">
        <v>-0.16065883111518733</v>
      </c>
      <c r="E29" s="39">
        <v>-112</v>
      </c>
      <c r="F29" s="104">
        <v>-0.0720257234726688</v>
      </c>
      <c r="G29" s="40">
        <v>-88.3092636515385</v>
      </c>
    </row>
    <row r="30" spans="1:7" ht="14.25">
      <c r="A30" s="21">
        <v>27</v>
      </c>
      <c r="B30" s="37" t="s">
        <v>77</v>
      </c>
      <c r="C30" s="38">
        <v>-335.8409000000004</v>
      </c>
      <c r="D30" s="104">
        <v>-0.10847225713667243</v>
      </c>
      <c r="E30" s="39">
        <v>-204455</v>
      </c>
      <c r="F30" s="104">
        <v>-0.05449728186626969</v>
      </c>
      <c r="G30" s="40">
        <v>-162.5283690863536</v>
      </c>
    </row>
    <row r="31" spans="1:7" ht="14.25">
      <c r="A31" s="21">
        <v>28</v>
      </c>
      <c r="B31" s="37" t="s">
        <v>165</v>
      </c>
      <c r="C31" s="38" t="s">
        <v>29</v>
      </c>
      <c r="D31" s="104" t="s">
        <v>29</v>
      </c>
      <c r="E31" s="39" t="s">
        <v>29</v>
      </c>
      <c r="F31" s="104" t="s">
        <v>29</v>
      </c>
      <c r="G31" s="40" t="s">
        <v>29</v>
      </c>
    </row>
    <row r="32" spans="1:7" ht="14.25">
      <c r="A32" s="21">
        <v>29</v>
      </c>
      <c r="B32" s="37" t="s">
        <v>162</v>
      </c>
      <c r="C32" s="38" t="s">
        <v>29</v>
      </c>
      <c r="D32" s="104" t="s">
        <v>29</v>
      </c>
      <c r="E32" s="39" t="s">
        <v>29</v>
      </c>
      <c r="F32" s="104" t="s">
        <v>29</v>
      </c>
      <c r="G32" s="40" t="s">
        <v>29</v>
      </c>
    </row>
    <row r="33" spans="1:8" ht="15.75" thickBot="1">
      <c r="A33" s="97"/>
      <c r="B33" s="100" t="s">
        <v>63</v>
      </c>
      <c r="C33" s="101">
        <f>SUM(C4:C31)</f>
        <v>-1755.4249040000034</v>
      </c>
      <c r="D33" s="105">
        <v>-0.024835523883784353</v>
      </c>
      <c r="E33" s="102">
        <f>SUM(E4:E31)</f>
        <v>-205944</v>
      </c>
      <c r="F33" s="105">
        <v>-0.051002900526215686</v>
      </c>
      <c r="G33" s="103">
        <f>SUM(G4:G32)</f>
        <v>-164.68687971921275</v>
      </c>
      <c r="H33" s="57"/>
    </row>
    <row r="34" spans="2:8" ht="14.25">
      <c r="B34" s="73"/>
      <c r="C34" s="74"/>
      <c r="D34" s="75"/>
      <c r="E34" s="76"/>
      <c r="F34" s="75"/>
      <c r="G34" s="74"/>
      <c r="H34" s="57"/>
    </row>
    <row r="53" spans="2:5" ht="15">
      <c r="B53" s="65"/>
      <c r="C53" s="66"/>
      <c r="D53" s="67"/>
      <c r="E53" s="68"/>
    </row>
    <row r="54" spans="2:5" ht="15">
      <c r="B54" s="65"/>
      <c r="C54" s="66"/>
      <c r="D54" s="67"/>
      <c r="E54" s="68"/>
    </row>
    <row r="55" spans="2:5" ht="15">
      <c r="B55" s="65"/>
      <c r="C55" s="66"/>
      <c r="D55" s="67"/>
      <c r="E55" s="68"/>
    </row>
    <row r="56" spans="2:5" ht="15">
      <c r="B56" s="65"/>
      <c r="C56" s="66"/>
      <c r="D56" s="67"/>
      <c r="E56" s="68"/>
    </row>
    <row r="57" spans="2:5" ht="15">
      <c r="B57" s="65"/>
      <c r="C57" s="66"/>
      <c r="D57" s="67"/>
      <c r="E57" s="68"/>
    </row>
    <row r="58" spans="2:5" ht="15">
      <c r="B58" s="65"/>
      <c r="C58" s="66"/>
      <c r="D58" s="67"/>
      <c r="E58" s="68"/>
    </row>
    <row r="59" spans="2:5" ht="15.75" thickBot="1">
      <c r="B59" s="87"/>
      <c r="C59" s="87"/>
      <c r="D59" s="87"/>
      <c r="E59" s="87"/>
    </row>
    <row r="62" ht="14.25" customHeight="1"/>
    <row r="63" ht="14.25">
      <c r="F63" s="57"/>
    </row>
    <row r="65" ht="14.25">
      <c r="F65"/>
    </row>
    <row r="66" ht="14.25">
      <c r="F66"/>
    </row>
    <row r="67" spans="2:6" ht="30.75" thickBot="1">
      <c r="B67" s="42" t="s">
        <v>33</v>
      </c>
      <c r="C67" s="35" t="s">
        <v>71</v>
      </c>
      <c r="D67" s="35" t="s">
        <v>72</v>
      </c>
      <c r="E67" s="64" t="s">
        <v>67</v>
      </c>
      <c r="F67"/>
    </row>
    <row r="68" spans="2:5" ht="14.25">
      <c r="B68" s="37" t="str">
        <f aca="true" t="shared" si="0" ref="B68:D72">B4</f>
        <v>УНIВЕР.УА/Михайло Грушевський: Фонд Державних Паперiв</v>
      </c>
      <c r="C68" s="38">
        <f t="shared" si="0"/>
        <v>283.09224000000023</v>
      </c>
      <c r="D68" s="104">
        <f t="shared" si="0"/>
        <v>0.1262785017242351</v>
      </c>
      <c r="E68" s="40">
        <f>G4</f>
        <v>211.23930994621745</v>
      </c>
    </row>
    <row r="69" spans="2:5" ht="14.25">
      <c r="B69" s="37" t="str">
        <f t="shared" si="0"/>
        <v>УНIВЕР.УА/Тарас Шевченко: Фонд Заощаджень</v>
      </c>
      <c r="C69" s="38">
        <f t="shared" si="0"/>
        <v>264.6701400000001</v>
      </c>
      <c r="D69" s="104">
        <f t="shared" si="0"/>
        <v>0.1065136668629015</v>
      </c>
      <c r="E69" s="40">
        <f>G5</f>
        <v>195.80276483993507</v>
      </c>
    </row>
    <row r="70" spans="2:5" ht="14.25">
      <c r="B70" s="37" t="str">
        <f t="shared" si="0"/>
        <v>Аргентум</v>
      </c>
      <c r="C70" s="38">
        <f t="shared" si="0"/>
        <v>-241.68751000000026</v>
      </c>
      <c r="D70" s="104">
        <f t="shared" si="0"/>
        <v>-0.10062928236780116</v>
      </c>
      <c r="E70" s="40">
        <f>G6</f>
        <v>0.8329169268160825</v>
      </c>
    </row>
    <row r="71" spans="2:5" ht="14.25">
      <c r="B71" s="37" t="str">
        <f t="shared" si="0"/>
        <v>Альтус-Збалансований</v>
      </c>
      <c r="C71" s="38">
        <f t="shared" si="0"/>
        <v>60.02510999999987</v>
      </c>
      <c r="D71" s="104">
        <f t="shared" si="0"/>
        <v>0.03302297860350366</v>
      </c>
      <c r="E71" s="40">
        <f>G7</f>
        <v>0</v>
      </c>
    </row>
    <row r="72" spans="2:5" ht="14.25">
      <c r="B72" s="37" t="str">
        <f t="shared" si="0"/>
        <v>Бонум Оптімум</v>
      </c>
      <c r="C72" s="38">
        <f t="shared" si="0"/>
        <v>6.300510200000019</v>
      </c>
      <c r="D72" s="104">
        <f t="shared" si="0"/>
        <v>0.008369048131407923</v>
      </c>
      <c r="E72" s="40">
        <f>G8</f>
        <v>0</v>
      </c>
    </row>
    <row r="73" spans="2:5" ht="14.25">
      <c r="B73" s="135" t="str">
        <f aca="true" t="shared" si="1" ref="B73:D74">B26</f>
        <v>ТАСК Ресурс</v>
      </c>
      <c r="C73" s="38">
        <f t="shared" si="1"/>
        <v>-57.622290000000035</v>
      </c>
      <c r="D73" s="104">
        <f t="shared" si="1"/>
        <v>-0.0541191432455471</v>
      </c>
      <c r="E73" s="40">
        <f>G26</f>
        <v>-33.46500962360124</v>
      </c>
    </row>
    <row r="74" spans="2:5" ht="14.25">
      <c r="B74" s="135" t="str">
        <f t="shared" si="1"/>
        <v>ОТП Облігаційний</v>
      </c>
      <c r="C74" s="38">
        <f t="shared" si="1"/>
        <v>-31.353919999999984</v>
      </c>
      <c r="D74" s="104">
        <f t="shared" si="1"/>
        <v>-0.06331285766787417</v>
      </c>
      <c r="E74" s="40">
        <f>G27</f>
        <v>-39.27887577091198</v>
      </c>
    </row>
    <row r="75" spans="2:5" ht="14.25">
      <c r="B75" s="135" t="str">
        <f aca="true" t="shared" si="2" ref="B75:D77">B28</f>
        <v>КІНТО-Класичний</v>
      </c>
      <c r="C75" s="38">
        <f t="shared" si="2"/>
        <v>-941.2633340000026</v>
      </c>
      <c r="D75" s="104">
        <f t="shared" si="2"/>
        <v>-0.04373424432106016</v>
      </c>
      <c r="E75" s="40">
        <f>G28</f>
        <v>-71.74424219308129</v>
      </c>
    </row>
    <row r="76" spans="2:5" ht="14.25">
      <c r="B76" s="135" t="str">
        <f t="shared" si="2"/>
        <v>УНІВЕР.УА/Ярослав Мудрий: Фонд Акцiй</v>
      </c>
      <c r="C76" s="38">
        <f t="shared" si="2"/>
        <v>-203.05888000000016</v>
      </c>
      <c r="D76" s="104">
        <f t="shared" si="2"/>
        <v>-0.16065883111518733</v>
      </c>
      <c r="E76" s="40">
        <f>G29</f>
        <v>-88.3092636515385</v>
      </c>
    </row>
    <row r="77" spans="2:5" ht="14.25">
      <c r="B77" s="135" t="str">
        <f t="shared" si="2"/>
        <v>ОТП Фонд Акцій</v>
      </c>
      <c r="C77" s="38">
        <f t="shared" si="2"/>
        <v>-335.8409000000004</v>
      </c>
      <c r="D77" s="104">
        <f t="shared" si="2"/>
        <v>-0.10847225713667243</v>
      </c>
      <c r="E77" s="40">
        <f>G30</f>
        <v>-162.5283690863536</v>
      </c>
    </row>
    <row r="78" spans="2:5" ht="14.25">
      <c r="B78" s="142" t="s">
        <v>70</v>
      </c>
      <c r="C78" s="143">
        <f>C33-SUM(C68:C77)</f>
        <v>-558.6860702000001</v>
      </c>
      <c r="D78" s="144"/>
      <c r="E78" s="143">
        <f>G33-SUM(E68:E77)</f>
        <v>-177.23611110669478</v>
      </c>
    </row>
    <row r="79" spans="2:5" ht="15">
      <c r="B79" s="140" t="s">
        <v>63</v>
      </c>
      <c r="C79" s="141">
        <f>SUM(C68:C78)</f>
        <v>-1755.4249040000034</v>
      </c>
      <c r="D79" s="141"/>
      <c r="E79" s="141">
        <f>SUM(E68:E78)</f>
        <v>-164.68687971921275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7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1" t="s">
        <v>33</v>
      </c>
      <c r="B1" s="72" t="s">
        <v>111</v>
      </c>
      <c r="C1" s="10"/>
    </row>
    <row r="2" spans="1:3" ht="14.25">
      <c r="A2" s="165" t="s">
        <v>157</v>
      </c>
      <c r="B2" s="166">
        <v>-0.21494090721949033</v>
      </c>
      <c r="C2" s="10"/>
    </row>
    <row r="3" spans="1:3" ht="14.25">
      <c r="A3" s="145" t="s">
        <v>32</v>
      </c>
      <c r="B3" s="152">
        <v>-0.10091442946488982</v>
      </c>
      <c r="C3" s="10"/>
    </row>
    <row r="4" spans="1:3" ht="14.25">
      <c r="A4" s="146" t="s">
        <v>99</v>
      </c>
      <c r="B4" s="176">
        <v>-0.09551246180464457</v>
      </c>
      <c r="C4" s="10"/>
    </row>
    <row r="5" spans="1:3" ht="14.25">
      <c r="A5" s="145" t="s">
        <v>27</v>
      </c>
      <c r="B5" s="153">
        <v>-0.08210474753840524</v>
      </c>
      <c r="C5" s="10"/>
    </row>
    <row r="6" spans="1:3" ht="14.25">
      <c r="A6" s="145" t="s">
        <v>107</v>
      </c>
      <c r="B6" s="153">
        <v>-0.06116502262761869</v>
      </c>
      <c r="C6" s="10"/>
    </row>
    <row r="7" spans="1:3" ht="14.25">
      <c r="A7" s="145" t="s">
        <v>77</v>
      </c>
      <c r="B7" s="153">
        <v>-0.05708600751244397</v>
      </c>
      <c r="C7" s="10"/>
    </row>
    <row r="8" spans="1:3" ht="14.25">
      <c r="A8" s="145" t="s">
        <v>30</v>
      </c>
      <c r="B8" s="153">
        <v>-0.051514916212563766</v>
      </c>
      <c r="C8" s="10"/>
    </row>
    <row r="9" spans="1:3" ht="14.25">
      <c r="A9" s="145" t="s">
        <v>98</v>
      </c>
      <c r="B9" s="153">
        <v>-0.0500958623032659</v>
      </c>
      <c r="C9" s="10"/>
    </row>
    <row r="10" spans="1:3" ht="14.25">
      <c r="A10" s="145" t="s">
        <v>18</v>
      </c>
      <c r="B10" s="153">
        <v>-0.04319701910687879</v>
      </c>
      <c r="C10" s="10"/>
    </row>
    <row r="11" spans="1:3" ht="14.25">
      <c r="A11" s="145" t="s">
        <v>96</v>
      </c>
      <c r="B11" s="153">
        <v>-0.04048800065784841</v>
      </c>
      <c r="C11" s="10"/>
    </row>
    <row r="12" spans="1:3" ht="14.25">
      <c r="A12" s="145" t="s">
        <v>92</v>
      </c>
      <c r="B12" s="153">
        <v>-0.03371680020266632</v>
      </c>
      <c r="C12" s="10"/>
    </row>
    <row r="13" spans="1:3" ht="14.25">
      <c r="A13" s="145" t="s">
        <v>102</v>
      </c>
      <c r="B13" s="153">
        <v>-0.028064271160315846</v>
      </c>
      <c r="C13" s="10"/>
    </row>
    <row r="14" spans="1:3" ht="14.25">
      <c r="A14" s="146" t="s">
        <v>25</v>
      </c>
      <c r="B14" s="154">
        <v>-0.02331840106131222</v>
      </c>
      <c r="C14" s="10"/>
    </row>
    <row r="15" spans="1:3" ht="14.25">
      <c r="A15" s="145" t="s">
        <v>22</v>
      </c>
      <c r="B15" s="153">
        <v>-0.016741441338935736</v>
      </c>
      <c r="C15" s="10"/>
    </row>
    <row r="16" spans="1:3" ht="14.25">
      <c r="A16" s="145" t="s">
        <v>108</v>
      </c>
      <c r="B16" s="153">
        <v>-0.01295583579698556</v>
      </c>
      <c r="C16" s="10"/>
    </row>
    <row r="17" spans="1:3" ht="14.25">
      <c r="A17" s="145" t="s">
        <v>145</v>
      </c>
      <c r="B17" s="153">
        <v>-0.011065196197645788</v>
      </c>
      <c r="C17" s="10"/>
    </row>
    <row r="18" spans="1:3" ht="14.25">
      <c r="A18" s="145" t="s">
        <v>21</v>
      </c>
      <c r="B18" s="153">
        <v>-0.004647860349014543</v>
      </c>
      <c r="C18" s="10"/>
    </row>
    <row r="19" spans="1:3" ht="14.25">
      <c r="A19" s="145" t="s">
        <v>129</v>
      </c>
      <c r="B19" s="153">
        <v>0</v>
      </c>
      <c r="C19" s="10"/>
    </row>
    <row r="20" spans="1:3" ht="14.25">
      <c r="A20" s="145" t="s">
        <v>154</v>
      </c>
      <c r="B20" s="153">
        <v>0.008369048131404044</v>
      </c>
      <c r="C20" s="10"/>
    </row>
    <row r="21" spans="1:3" ht="14.25">
      <c r="A21" s="146" t="s">
        <v>149</v>
      </c>
      <c r="B21" s="154">
        <v>0.01091164621749674</v>
      </c>
      <c r="C21" s="10"/>
    </row>
    <row r="22" spans="1:3" ht="14.25">
      <c r="A22" s="145" t="s">
        <v>23</v>
      </c>
      <c r="B22" s="153">
        <v>0.016831256319493892</v>
      </c>
      <c r="C22" s="10"/>
    </row>
    <row r="23" spans="1:3" ht="14.25">
      <c r="A23" s="145" t="s">
        <v>150</v>
      </c>
      <c r="B23" s="153">
        <v>0.017346312921834528</v>
      </c>
      <c r="C23" s="10"/>
    </row>
    <row r="24" spans="1:3" ht="14.25">
      <c r="A24" s="145" t="s">
        <v>101</v>
      </c>
      <c r="B24" s="153">
        <v>0.028393690382407133</v>
      </c>
      <c r="C24" s="10"/>
    </row>
    <row r="25" spans="1:3" ht="14.25">
      <c r="A25" s="145" t="s">
        <v>100</v>
      </c>
      <c r="B25" s="153">
        <v>0.03230147654826743</v>
      </c>
      <c r="C25" s="10"/>
    </row>
    <row r="26" spans="1:3" ht="14.25">
      <c r="A26" s="145" t="s">
        <v>81</v>
      </c>
      <c r="B26" s="153">
        <v>0.03257372870036135</v>
      </c>
      <c r="C26" s="10"/>
    </row>
    <row r="27" spans="1:3" ht="14.25">
      <c r="A27" s="145" t="s">
        <v>78</v>
      </c>
      <c r="B27" s="153">
        <v>0.03302297860347014</v>
      </c>
      <c r="C27" s="10"/>
    </row>
    <row r="28" spans="1:3" ht="14.25">
      <c r="A28" s="145" t="s">
        <v>80</v>
      </c>
      <c r="B28" s="153">
        <v>0.034138980425119314</v>
      </c>
      <c r="C28" s="10"/>
    </row>
    <row r="29" spans="1:3" ht="14.25">
      <c r="A29" s="147" t="s">
        <v>38</v>
      </c>
      <c r="B29" s="152">
        <v>-0.02643111341870633</v>
      </c>
      <c r="C29" s="10"/>
    </row>
    <row r="30" spans="1:3" ht="14.25">
      <c r="A30" s="147" t="s">
        <v>1</v>
      </c>
      <c r="B30" s="152">
        <v>-0.10714825678086537</v>
      </c>
      <c r="C30" s="10"/>
    </row>
    <row r="31" spans="1:3" ht="14.25">
      <c r="A31" s="147" t="s">
        <v>0</v>
      </c>
      <c r="B31" s="152">
        <v>-0.06579167363317173</v>
      </c>
      <c r="C31" s="62"/>
    </row>
    <row r="32" spans="1:3" ht="14.25">
      <c r="A32" s="147" t="s">
        <v>39</v>
      </c>
      <c r="B32" s="152">
        <v>0.11257501432014672</v>
      </c>
      <c r="C32" s="9"/>
    </row>
    <row r="33" spans="1:3" ht="14.25">
      <c r="A33" s="147" t="s">
        <v>40</v>
      </c>
      <c r="B33" s="152">
        <v>0.13274255637111376</v>
      </c>
      <c r="C33" s="82"/>
    </row>
    <row r="34" spans="1:3" ht="14.25">
      <c r="A34" s="147" t="s">
        <v>41</v>
      </c>
      <c r="B34" s="152">
        <v>0.015095890410958903</v>
      </c>
      <c r="C34" s="10"/>
    </row>
    <row r="35" spans="1:3" ht="15" thickBot="1">
      <c r="A35" s="148" t="s">
        <v>151</v>
      </c>
      <c r="B35" s="155">
        <v>0.11913113729624802</v>
      </c>
      <c r="C35" s="10"/>
    </row>
    <row r="36" spans="2:3" ht="12.75">
      <c r="B36" s="10"/>
      <c r="C36" s="10"/>
    </row>
    <row r="37" ht="12.75">
      <c r="C37" s="10"/>
    </row>
    <row r="38" spans="2:3" ht="12.75">
      <c r="B38" s="10"/>
      <c r="C38" s="10"/>
    </row>
    <row r="39" ht="12.75">
      <c r="C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135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52</v>
      </c>
      <c r="B2" s="15" t="s">
        <v>33</v>
      </c>
      <c r="C2" s="44" t="s">
        <v>45</v>
      </c>
      <c r="D2" s="44" t="s">
        <v>46</v>
      </c>
      <c r="E2" s="44" t="s">
        <v>53</v>
      </c>
      <c r="F2" s="44" t="s">
        <v>54</v>
      </c>
      <c r="G2" s="44" t="s">
        <v>55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8" t="s">
        <v>74</v>
      </c>
      <c r="C3" s="119" t="s">
        <v>50</v>
      </c>
      <c r="D3" s="120" t="s">
        <v>51</v>
      </c>
      <c r="E3" s="121">
        <v>11173260.56</v>
      </c>
      <c r="F3" s="122">
        <v>36669</v>
      </c>
      <c r="G3" s="121">
        <v>304.7058976246966</v>
      </c>
      <c r="H3" s="56">
        <v>100</v>
      </c>
      <c r="I3" s="118" t="s">
        <v>75</v>
      </c>
      <c r="J3" s="123" t="s">
        <v>76</v>
      </c>
    </row>
    <row r="4" spans="1:10" ht="14.25" customHeight="1">
      <c r="A4" s="21">
        <v>2</v>
      </c>
      <c r="B4" s="118" t="s">
        <v>43</v>
      </c>
      <c r="C4" s="119" t="s">
        <v>50</v>
      </c>
      <c r="D4" s="120" t="s">
        <v>51</v>
      </c>
      <c r="E4" s="121">
        <v>2469841.44</v>
      </c>
      <c r="F4" s="122">
        <v>45246</v>
      </c>
      <c r="G4" s="121">
        <v>54.58695663705079</v>
      </c>
      <c r="H4" s="90">
        <v>100</v>
      </c>
      <c r="I4" s="118" t="s">
        <v>48</v>
      </c>
      <c r="J4" s="123" t="s">
        <v>49</v>
      </c>
    </row>
    <row r="5" spans="1:10" ht="14.25">
      <c r="A5" s="21">
        <v>3</v>
      </c>
      <c r="B5" s="118" t="s">
        <v>87</v>
      </c>
      <c r="C5" s="119" t="s">
        <v>50</v>
      </c>
      <c r="D5" s="120" t="s">
        <v>51</v>
      </c>
      <c r="E5" s="121">
        <v>2304484.62</v>
      </c>
      <c r="F5" s="122">
        <v>56546</v>
      </c>
      <c r="G5" s="121">
        <v>40.75415803062993</v>
      </c>
      <c r="H5" s="56">
        <v>100</v>
      </c>
      <c r="I5" s="118" t="s">
        <v>56</v>
      </c>
      <c r="J5" s="123" t="s">
        <v>57</v>
      </c>
    </row>
    <row r="6" spans="1:10" ht="14.25">
      <c r="A6" s="21">
        <v>4</v>
      </c>
      <c r="B6" s="118" t="s">
        <v>152</v>
      </c>
      <c r="C6" s="119" t="s">
        <v>50</v>
      </c>
      <c r="D6" s="120" t="s">
        <v>51</v>
      </c>
      <c r="E6" s="121">
        <v>1708618.2603</v>
      </c>
      <c r="F6" s="122">
        <v>2941</v>
      </c>
      <c r="G6" s="121">
        <v>580.9650664059843</v>
      </c>
      <c r="H6" s="56">
        <v>1000</v>
      </c>
      <c r="I6" s="118" t="s">
        <v>26</v>
      </c>
      <c r="J6" s="123" t="s">
        <v>44</v>
      </c>
    </row>
    <row r="7" spans="1:10" s="45" customFormat="1" ht="14.25" collapsed="1">
      <c r="A7" s="21">
        <v>5</v>
      </c>
      <c r="B7" s="118" t="s">
        <v>139</v>
      </c>
      <c r="C7" s="119" t="s">
        <v>50</v>
      </c>
      <c r="D7" s="120" t="s">
        <v>51</v>
      </c>
      <c r="E7" s="121">
        <v>1536226.02</v>
      </c>
      <c r="F7" s="122">
        <v>1056</v>
      </c>
      <c r="G7" s="121">
        <v>1454.7594886363636</v>
      </c>
      <c r="H7" s="56">
        <v>1000</v>
      </c>
      <c r="I7" s="118" t="s">
        <v>140</v>
      </c>
      <c r="J7" s="123" t="s">
        <v>141</v>
      </c>
    </row>
    <row r="8" spans="1:10" s="45" customFormat="1" ht="14.25">
      <c r="A8" s="21">
        <v>6</v>
      </c>
      <c r="B8" s="118" t="s">
        <v>42</v>
      </c>
      <c r="C8" s="119" t="s">
        <v>50</v>
      </c>
      <c r="D8" s="120" t="s">
        <v>51</v>
      </c>
      <c r="E8" s="121">
        <v>1149228.64</v>
      </c>
      <c r="F8" s="122">
        <v>843</v>
      </c>
      <c r="G8" s="121">
        <v>1363.2605456702252</v>
      </c>
      <c r="H8" s="56">
        <v>1000</v>
      </c>
      <c r="I8" s="118" t="s">
        <v>31</v>
      </c>
      <c r="J8" s="123" t="s">
        <v>132</v>
      </c>
    </row>
    <row r="9" spans="1:10" s="45" customFormat="1" ht="14.25">
      <c r="A9" s="21">
        <v>7</v>
      </c>
      <c r="B9" s="118" t="s">
        <v>103</v>
      </c>
      <c r="C9" s="119" t="s">
        <v>50</v>
      </c>
      <c r="D9" s="120" t="s">
        <v>51</v>
      </c>
      <c r="E9" s="121">
        <v>833966.79</v>
      </c>
      <c r="F9" s="122">
        <v>911</v>
      </c>
      <c r="G9" s="121">
        <v>915.4410428100988</v>
      </c>
      <c r="H9" s="56">
        <v>1000</v>
      </c>
      <c r="I9" s="118" t="s">
        <v>20</v>
      </c>
      <c r="J9" s="123" t="s">
        <v>59</v>
      </c>
    </row>
    <row r="10" spans="1:10" s="45" customFormat="1" ht="14.25">
      <c r="A10" s="21">
        <v>8</v>
      </c>
      <c r="B10" s="118" t="s">
        <v>89</v>
      </c>
      <c r="C10" s="119" t="s">
        <v>50</v>
      </c>
      <c r="D10" s="120" t="s">
        <v>51</v>
      </c>
      <c r="E10" s="121">
        <v>684210.09</v>
      </c>
      <c r="F10" s="122">
        <v>684</v>
      </c>
      <c r="G10" s="121">
        <v>1000.307149122807</v>
      </c>
      <c r="H10" s="56">
        <v>1000</v>
      </c>
      <c r="I10" s="118" t="s">
        <v>90</v>
      </c>
      <c r="J10" s="123" t="s">
        <v>61</v>
      </c>
    </row>
    <row r="11" spans="1:10" ht="15.75" thickBot="1">
      <c r="A11" s="178" t="s">
        <v>63</v>
      </c>
      <c r="B11" s="179"/>
      <c r="C11" s="124" t="s">
        <v>64</v>
      </c>
      <c r="D11" s="124" t="s">
        <v>64</v>
      </c>
      <c r="E11" s="106">
        <f>SUM(E3:E10)</f>
        <v>21859836.4203</v>
      </c>
      <c r="F11" s="107">
        <f>SUM(F3:F10)</f>
        <v>144896</v>
      </c>
      <c r="G11" s="124" t="s">
        <v>64</v>
      </c>
      <c r="H11" s="124" t="s">
        <v>64</v>
      </c>
      <c r="I11" s="124" t="s">
        <v>64</v>
      </c>
      <c r="J11" s="125" t="s">
        <v>64</v>
      </c>
    </row>
  </sheetData>
  <mergeCells count="2">
    <mergeCell ref="A1:J1"/>
    <mergeCell ref="A11:B11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11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0" t="s">
        <v>123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1" ht="15.75" customHeight="1" thickBot="1">
      <c r="A2" s="183" t="s">
        <v>52</v>
      </c>
      <c r="B2" s="110"/>
      <c r="C2" s="111"/>
      <c r="D2" s="112"/>
      <c r="E2" s="185" t="s">
        <v>88</v>
      </c>
      <c r="F2" s="185"/>
      <c r="G2" s="185"/>
      <c r="H2" s="185"/>
      <c r="I2" s="185"/>
      <c r="J2" s="185"/>
      <c r="K2" s="185"/>
    </row>
    <row r="3" spans="1:11" ht="45.75" thickBot="1">
      <c r="A3" s="184"/>
      <c r="B3" s="113" t="s">
        <v>33</v>
      </c>
      <c r="C3" s="26" t="s">
        <v>13</v>
      </c>
      <c r="D3" s="26" t="s">
        <v>14</v>
      </c>
      <c r="E3" s="17" t="s">
        <v>119</v>
      </c>
      <c r="F3" s="17" t="s">
        <v>133</v>
      </c>
      <c r="G3" s="17" t="s">
        <v>137</v>
      </c>
      <c r="H3" s="17" t="s">
        <v>113</v>
      </c>
      <c r="I3" s="17" t="s">
        <v>138</v>
      </c>
      <c r="J3" s="17" t="s">
        <v>65</v>
      </c>
      <c r="K3" s="18" t="s">
        <v>120</v>
      </c>
    </row>
    <row r="4" spans="1:11" ht="14.25" collapsed="1">
      <c r="A4" s="21">
        <v>1</v>
      </c>
      <c r="B4" s="27" t="s">
        <v>89</v>
      </c>
      <c r="C4" s="114">
        <v>38441</v>
      </c>
      <c r="D4" s="114">
        <v>38625</v>
      </c>
      <c r="E4" s="108">
        <v>-0.05229592746594314</v>
      </c>
      <c r="F4" s="108">
        <v>0.007769134424949975</v>
      </c>
      <c r="G4" s="108">
        <v>-0.08830743558956877</v>
      </c>
      <c r="H4" s="108">
        <v>-0.0830149151147277</v>
      </c>
      <c r="I4" s="108">
        <v>-0.0013822376571891448</v>
      </c>
      <c r="J4" s="115">
        <v>0.0003071491228072709</v>
      </c>
      <c r="K4" s="174">
        <v>3.443752573617509E-05</v>
      </c>
    </row>
    <row r="5" spans="1:11" ht="14.25" collapsed="1">
      <c r="A5" s="21">
        <v>2</v>
      </c>
      <c r="B5" s="27" t="s">
        <v>74</v>
      </c>
      <c r="C5" s="114">
        <v>38862</v>
      </c>
      <c r="D5" s="114">
        <v>38958</v>
      </c>
      <c r="E5" s="108">
        <v>-0.09331431641642207</v>
      </c>
      <c r="F5" s="108">
        <v>-0.01064917765542528</v>
      </c>
      <c r="G5" s="108">
        <v>0.09830426890348942</v>
      </c>
      <c r="H5" s="108">
        <v>0.2235215178828731</v>
      </c>
      <c r="I5" s="108">
        <v>0.20384859817941536</v>
      </c>
      <c r="J5" s="115">
        <v>2.047058976246937</v>
      </c>
      <c r="K5" s="175">
        <v>0.14932726052591483</v>
      </c>
    </row>
    <row r="6" spans="1:11" ht="14.25">
      <c r="A6" s="21">
        <v>3</v>
      </c>
      <c r="B6" s="27" t="s">
        <v>152</v>
      </c>
      <c r="C6" s="114">
        <v>39048</v>
      </c>
      <c r="D6" s="114">
        <v>39140</v>
      </c>
      <c r="E6" s="108">
        <v>-0.05709969082674804</v>
      </c>
      <c r="F6" s="108">
        <v>-0.03916859472740564</v>
      </c>
      <c r="G6" s="108">
        <v>-0.019212604049576032</v>
      </c>
      <c r="H6" s="108" t="s">
        <v>29</v>
      </c>
      <c r="I6" s="108">
        <v>0.0960894245566879</v>
      </c>
      <c r="J6" s="115">
        <v>-0.4190349335940089</v>
      </c>
      <c r="K6" s="175">
        <v>-0.06978780651377436</v>
      </c>
    </row>
    <row r="7" spans="1:11" ht="14.25">
      <c r="A7" s="21">
        <v>4</v>
      </c>
      <c r="B7" s="27" t="s">
        <v>42</v>
      </c>
      <c r="C7" s="114">
        <v>39100</v>
      </c>
      <c r="D7" s="114">
        <v>39268</v>
      </c>
      <c r="E7" s="108">
        <v>-0.042566840657134786</v>
      </c>
      <c r="F7" s="108">
        <v>-0.010102670346847864</v>
      </c>
      <c r="G7" s="108">
        <v>0.045017771935484285</v>
      </c>
      <c r="H7" s="108">
        <v>0.22903329782773652</v>
      </c>
      <c r="I7" s="108">
        <v>0.1577436256023872</v>
      </c>
      <c r="J7" s="115">
        <v>0.3632605456702327</v>
      </c>
      <c r="K7" s="175">
        <v>0.044253658281266484</v>
      </c>
    </row>
    <row r="8" spans="1:11" ht="14.25">
      <c r="A8" s="21">
        <v>5</v>
      </c>
      <c r="B8" s="27" t="s">
        <v>43</v>
      </c>
      <c r="C8" s="114">
        <v>39269</v>
      </c>
      <c r="D8" s="114">
        <v>39420</v>
      </c>
      <c r="E8" s="108">
        <v>-0.001952334987180393</v>
      </c>
      <c r="F8" s="108">
        <v>-0.0037013463246469147</v>
      </c>
      <c r="G8" s="108">
        <v>-0.012877671582388173</v>
      </c>
      <c r="H8" s="108">
        <v>-0.023740520648644736</v>
      </c>
      <c r="I8" s="108">
        <v>-0.016372167215553013</v>
      </c>
      <c r="J8" s="115">
        <v>-0.4541304336294829</v>
      </c>
      <c r="K8" s="175">
        <v>-0.08590605946245689</v>
      </c>
    </row>
    <row r="9" spans="1:11" ht="14.25">
      <c r="A9" s="21">
        <v>6</v>
      </c>
      <c r="B9" s="27" t="s">
        <v>103</v>
      </c>
      <c r="C9" s="114">
        <v>39647</v>
      </c>
      <c r="D9" s="114">
        <v>39861</v>
      </c>
      <c r="E9" s="108">
        <v>-0.062145015765201705</v>
      </c>
      <c r="F9" s="108">
        <v>0.06945087731698041</v>
      </c>
      <c r="G9" s="108">
        <v>0.17047327896543996</v>
      </c>
      <c r="H9" s="108">
        <v>0.2475006045793522</v>
      </c>
      <c r="I9" s="108">
        <v>0.3111316795203458</v>
      </c>
      <c r="J9" s="115">
        <v>-0.08455895718990325</v>
      </c>
      <c r="K9" s="175">
        <v>-0.01584513972916468</v>
      </c>
    </row>
    <row r="10" spans="1:11" s="20" customFormat="1" ht="14.25">
      <c r="A10" s="21">
        <v>7</v>
      </c>
      <c r="B10" s="27" t="s">
        <v>87</v>
      </c>
      <c r="C10" s="114">
        <v>40253</v>
      </c>
      <c r="D10" s="114">
        <v>40445</v>
      </c>
      <c r="E10" s="108">
        <v>-0.08117947732613284</v>
      </c>
      <c r="F10" s="108">
        <v>-0.049228159686672934</v>
      </c>
      <c r="G10" s="108">
        <v>-0.0475462140409636</v>
      </c>
      <c r="H10" s="108">
        <v>0.11794503296292524</v>
      </c>
      <c r="I10" s="108">
        <v>0.11509364682396961</v>
      </c>
      <c r="J10" s="115">
        <v>-0.5924584196937017</v>
      </c>
      <c r="K10" s="134">
        <v>-0.20412452178963225</v>
      </c>
    </row>
    <row r="11" spans="1:11" s="20" customFormat="1" ht="14.25">
      <c r="A11" s="21">
        <v>8</v>
      </c>
      <c r="B11" s="27" t="s">
        <v>139</v>
      </c>
      <c r="C11" s="114">
        <v>40716</v>
      </c>
      <c r="D11" s="114">
        <v>40995</v>
      </c>
      <c r="E11" s="108">
        <v>-0.013376798622296349</v>
      </c>
      <c r="F11" s="108">
        <v>0.007398698967387096</v>
      </c>
      <c r="G11" s="108">
        <v>-0.11206717831009427</v>
      </c>
      <c r="H11" s="108">
        <v>-0.05609442991254032</v>
      </c>
      <c r="I11" s="108">
        <v>-0.07531760630108197</v>
      </c>
      <c r="J11" s="115">
        <v>0.4547594886363655</v>
      </c>
      <c r="K11" s="134">
        <v>0.16718547094860692</v>
      </c>
    </row>
    <row r="12" spans="1:11" ht="15.75" thickBot="1">
      <c r="A12" s="156"/>
      <c r="B12" s="161" t="s">
        <v>146</v>
      </c>
      <c r="C12" s="162" t="s">
        <v>64</v>
      </c>
      <c r="D12" s="162" t="s">
        <v>64</v>
      </c>
      <c r="E12" s="163">
        <f>AVERAGE(E4:E11)</f>
        <v>-0.050491300258382416</v>
      </c>
      <c r="F12" s="163">
        <f>AVERAGE(F4:F11)</f>
        <v>-0.0035289047539601437</v>
      </c>
      <c r="G12" s="163">
        <f>AVERAGE(G4:G11)</f>
        <v>0.004223027028977852</v>
      </c>
      <c r="H12" s="163">
        <f>AVERAGE(H4:H11)</f>
        <v>0.0935929410824249</v>
      </c>
      <c r="I12" s="163">
        <f>AVERAGE(I4:I11)</f>
        <v>0.09885437043862272</v>
      </c>
      <c r="J12" s="162" t="s">
        <v>64</v>
      </c>
      <c r="K12" s="162" t="s">
        <v>64</v>
      </c>
    </row>
    <row r="13" spans="1:11" ht="15" thickBot="1">
      <c r="A13" s="191" t="s">
        <v>121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130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2" spans="2:9" ht="14.25">
      <c r="B22" s="29"/>
      <c r="C22" s="30"/>
      <c r="D22" s="30"/>
      <c r="E22" s="29"/>
      <c r="F22" s="29"/>
      <c r="G22" s="29"/>
      <c r="H22" s="29"/>
      <c r="I22" s="29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</sheetData>
  <mergeCells count="4">
    <mergeCell ref="A2:A3"/>
    <mergeCell ref="A1:J1"/>
    <mergeCell ref="E2:K2"/>
    <mergeCell ref="A13:K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8"/>
  <sheetViews>
    <sheetView zoomScale="85" zoomScaleNormal="85" workbookViewId="0" topLeftCell="A1">
      <selection activeCell="G9" sqref="G9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7" t="s">
        <v>116</v>
      </c>
      <c r="B1" s="187"/>
      <c r="C1" s="187"/>
      <c r="D1" s="187"/>
      <c r="E1" s="187"/>
      <c r="F1" s="187"/>
      <c r="G1" s="187"/>
    </row>
    <row r="2" spans="1:7" s="31" customFormat="1" ht="15.75" customHeight="1" thickBot="1">
      <c r="A2" s="183" t="s">
        <v>52</v>
      </c>
      <c r="B2" s="98"/>
      <c r="C2" s="188" t="s">
        <v>34</v>
      </c>
      <c r="D2" s="189"/>
      <c r="E2" s="188" t="s">
        <v>35</v>
      </c>
      <c r="F2" s="189"/>
      <c r="G2" s="99"/>
    </row>
    <row r="3" spans="1:7" s="31" customFormat="1" ht="45.75" thickBot="1">
      <c r="A3" s="184"/>
      <c r="B3" s="35" t="s">
        <v>33</v>
      </c>
      <c r="C3" s="35" t="s">
        <v>66</v>
      </c>
      <c r="D3" s="35" t="s">
        <v>36</v>
      </c>
      <c r="E3" s="35" t="s">
        <v>37</v>
      </c>
      <c r="F3" s="35" t="s">
        <v>36</v>
      </c>
      <c r="G3" s="36" t="s">
        <v>128</v>
      </c>
    </row>
    <row r="4" spans="1:7" s="31" customFormat="1" ht="14.25">
      <c r="A4" s="21">
        <v>1</v>
      </c>
      <c r="B4" s="37" t="s">
        <v>74</v>
      </c>
      <c r="C4" s="38">
        <v>-1147.9137199999986</v>
      </c>
      <c r="D4" s="108">
        <v>-0.09316593483003624</v>
      </c>
      <c r="E4" s="39">
        <v>6</v>
      </c>
      <c r="F4" s="108">
        <v>0.00016365272890925457</v>
      </c>
      <c r="G4" s="40">
        <v>1.898214493085972</v>
      </c>
    </row>
    <row r="5" spans="1:7" s="31" customFormat="1" ht="14.25">
      <c r="A5" s="21">
        <v>2</v>
      </c>
      <c r="B5" s="37" t="s">
        <v>89</v>
      </c>
      <c r="C5" s="38">
        <v>-37.755880000000005</v>
      </c>
      <c r="D5" s="108">
        <v>-0.05229592746594414</v>
      </c>
      <c r="E5" s="39">
        <v>0</v>
      </c>
      <c r="F5" s="108">
        <v>0</v>
      </c>
      <c r="G5" s="40">
        <v>0</v>
      </c>
    </row>
    <row r="6" spans="1:7" s="31" customFormat="1" ht="14.25">
      <c r="A6" s="21">
        <v>3</v>
      </c>
      <c r="B6" s="37" t="s">
        <v>42</v>
      </c>
      <c r="C6" s="38">
        <v>-51.093940000000174</v>
      </c>
      <c r="D6" s="108">
        <v>-0.0425668406571175</v>
      </c>
      <c r="E6" s="39">
        <v>0</v>
      </c>
      <c r="F6" s="108">
        <v>0</v>
      </c>
      <c r="G6" s="40">
        <v>0</v>
      </c>
    </row>
    <row r="7" spans="1:7" s="31" customFormat="1" ht="14.25">
      <c r="A7" s="21">
        <v>4</v>
      </c>
      <c r="B7" s="37" t="s">
        <v>103</v>
      </c>
      <c r="C7" s="38">
        <v>-55.26107999999996</v>
      </c>
      <c r="D7" s="108">
        <v>-0.06214501576519409</v>
      </c>
      <c r="E7" s="39">
        <v>0</v>
      </c>
      <c r="F7" s="108">
        <v>0</v>
      </c>
      <c r="G7" s="40">
        <v>0</v>
      </c>
    </row>
    <row r="8" spans="1:7" s="31" customFormat="1" ht="14.25">
      <c r="A8" s="21">
        <v>5</v>
      </c>
      <c r="B8" s="37" t="s">
        <v>152</v>
      </c>
      <c r="C8" s="38">
        <v>-103.46966000000013</v>
      </c>
      <c r="D8" s="108">
        <v>-0.05709969082673992</v>
      </c>
      <c r="E8" s="39">
        <v>0</v>
      </c>
      <c r="F8" s="108">
        <v>0</v>
      </c>
      <c r="G8" s="40">
        <v>0</v>
      </c>
    </row>
    <row r="9" spans="1:7" s="31" customFormat="1" ht="14.25">
      <c r="A9" s="21">
        <v>6</v>
      </c>
      <c r="B9" s="37" t="s">
        <v>43</v>
      </c>
      <c r="C9" s="38">
        <v>-38.19456999999983</v>
      </c>
      <c r="D9" s="108">
        <v>-0.015228876239300818</v>
      </c>
      <c r="E9" s="39">
        <v>-610</v>
      </c>
      <c r="F9" s="108">
        <v>-0.013302512212142358</v>
      </c>
      <c r="G9" s="40">
        <v>-33.29806460269061</v>
      </c>
    </row>
    <row r="10" spans="1:7" s="31" customFormat="1" ht="14.25">
      <c r="A10" s="21">
        <v>7</v>
      </c>
      <c r="B10" s="37" t="s">
        <v>87</v>
      </c>
      <c r="C10" s="38">
        <v>-264.99256999999983</v>
      </c>
      <c r="D10" s="108">
        <v>-0.1031309291365999</v>
      </c>
      <c r="E10" s="39">
        <v>-1384</v>
      </c>
      <c r="F10" s="108">
        <v>-0.023890902813740723</v>
      </c>
      <c r="G10" s="40">
        <v>-59.44680325968214</v>
      </c>
    </row>
    <row r="11" spans="1:7" s="31" customFormat="1" ht="14.25">
      <c r="A11" s="21">
        <v>8</v>
      </c>
      <c r="B11" s="37" t="s">
        <v>139</v>
      </c>
      <c r="C11" s="38">
        <v>-454.32651</v>
      </c>
      <c r="D11" s="108">
        <v>-0.22824140692232825</v>
      </c>
      <c r="E11" s="39">
        <v>-294</v>
      </c>
      <c r="F11" s="108">
        <v>-0.21777777777777776</v>
      </c>
      <c r="G11" s="40">
        <v>-427.9931067579515</v>
      </c>
    </row>
    <row r="12" spans="1:7" s="31" customFormat="1" ht="15.75" thickBot="1">
      <c r="A12" s="126"/>
      <c r="B12" s="100" t="s">
        <v>63</v>
      </c>
      <c r="C12" s="127">
        <f>SUM(C4:C11)</f>
        <v>-2153.007929999999</v>
      </c>
      <c r="D12" s="105">
        <v>-0.0896606790345976</v>
      </c>
      <c r="E12" s="102">
        <f>SUM(E4:E11)</f>
        <v>-2282</v>
      </c>
      <c r="F12" s="105">
        <v>-0.015505034719863022</v>
      </c>
      <c r="G12" s="103">
        <f>SUM(G4:G11)</f>
        <v>-518.8397601272383</v>
      </c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>
      <c r="D33" s="41"/>
    </row>
    <row r="34" s="31" customFormat="1" ht="14.25"/>
    <row r="35" s="31" customFormat="1" ht="14.25"/>
    <row r="36" spans="8:9" s="31" customFormat="1" ht="14.25">
      <c r="H36" s="22"/>
      <c r="I36" s="22"/>
    </row>
    <row r="39" spans="2:5" ht="30.75" thickBot="1">
      <c r="B39" s="42" t="s">
        <v>33</v>
      </c>
      <c r="C39" s="35" t="s">
        <v>71</v>
      </c>
      <c r="D39" s="35" t="s">
        <v>72</v>
      </c>
      <c r="E39" s="36" t="s">
        <v>67</v>
      </c>
    </row>
    <row r="40" spans="1:5" ht="14.25">
      <c r="A40" s="22">
        <v>1</v>
      </c>
      <c r="B40" s="37" t="str">
        <f aca="true" t="shared" si="0" ref="B40:D47">B4</f>
        <v>Платинум</v>
      </c>
      <c r="C40" s="131">
        <f t="shared" si="0"/>
        <v>-1147.9137199999986</v>
      </c>
      <c r="D40" s="108">
        <f t="shared" si="0"/>
        <v>-0.09316593483003624</v>
      </c>
      <c r="E40" s="132">
        <f aca="true" t="shared" si="1" ref="E40:E47">G4</f>
        <v>1.898214493085972</v>
      </c>
    </row>
    <row r="41" spans="1:5" ht="14.25">
      <c r="A41" s="22">
        <v>2</v>
      </c>
      <c r="B41" s="37" t="str">
        <f t="shared" si="0"/>
        <v>Оптімум</v>
      </c>
      <c r="C41" s="131">
        <f t="shared" si="0"/>
        <v>-37.755880000000005</v>
      </c>
      <c r="D41" s="108">
        <f t="shared" si="0"/>
        <v>-0.05229592746594414</v>
      </c>
      <c r="E41" s="132">
        <f t="shared" si="1"/>
        <v>0</v>
      </c>
    </row>
    <row r="42" spans="1:5" ht="14.25">
      <c r="A42" s="22">
        <v>3</v>
      </c>
      <c r="B42" s="37" t="str">
        <f t="shared" si="0"/>
        <v>Збалансований фонд "Паритет"</v>
      </c>
      <c r="C42" s="131">
        <f t="shared" si="0"/>
        <v>-51.093940000000174</v>
      </c>
      <c r="D42" s="108">
        <f t="shared" si="0"/>
        <v>-0.0425668406571175</v>
      </c>
      <c r="E42" s="132">
        <f t="shared" si="1"/>
        <v>0</v>
      </c>
    </row>
    <row r="43" spans="1:5" ht="14.25">
      <c r="A43" s="22">
        <v>4</v>
      </c>
      <c r="B43" s="37" t="str">
        <f t="shared" si="0"/>
        <v>УНІВЕР.УА/Отаман: Фонд Перспективних Акцій</v>
      </c>
      <c r="C43" s="131">
        <f t="shared" si="0"/>
        <v>-55.26107999999996</v>
      </c>
      <c r="D43" s="108">
        <f t="shared" si="0"/>
        <v>-0.06214501576519409</v>
      </c>
      <c r="E43" s="132">
        <f t="shared" si="1"/>
        <v>0</v>
      </c>
    </row>
    <row r="44" spans="1:5" ht="14.25">
      <c r="A44" s="22">
        <v>5</v>
      </c>
      <c r="B44" s="37" t="str">
        <f t="shared" si="0"/>
        <v>ТАСК Український Капітал</v>
      </c>
      <c r="C44" s="131">
        <f t="shared" si="0"/>
        <v>-103.46966000000013</v>
      </c>
      <c r="D44" s="108">
        <f t="shared" si="0"/>
        <v>-0.05709969082673992</v>
      </c>
      <c r="E44" s="132">
        <f t="shared" si="1"/>
        <v>0</v>
      </c>
    </row>
    <row r="45" spans="1:5" ht="14.25">
      <c r="A45" s="22">
        <v>6</v>
      </c>
      <c r="B45" s="37" t="str">
        <f t="shared" si="0"/>
        <v>Конкорд Перспектива</v>
      </c>
      <c r="C45" s="131">
        <f t="shared" si="0"/>
        <v>-38.19456999999983</v>
      </c>
      <c r="D45" s="108">
        <f t="shared" si="0"/>
        <v>-0.015228876239300818</v>
      </c>
      <c r="E45" s="132">
        <f t="shared" si="1"/>
        <v>-33.29806460269061</v>
      </c>
    </row>
    <row r="46" spans="1:5" ht="14.25">
      <c r="A46" s="22">
        <v>7</v>
      </c>
      <c r="B46" s="37" t="str">
        <f t="shared" si="0"/>
        <v>Аурум</v>
      </c>
      <c r="C46" s="131">
        <f t="shared" si="0"/>
        <v>-264.99256999999983</v>
      </c>
      <c r="D46" s="108">
        <f t="shared" si="0"/>
        <v>-0.1031309291365999</v>
      </c>
      <c r="E46" s="132">
        <f t="shared" si="1"/>
        <v>-59.44680325968214</v>
      </c>
    </row>
    <row r="47" spans="1:5" ht="14.25">
      <c r="A47" s="22">
        <v>8</v>
      </c>
      <c r="B47" s="37" t="str">
        <f t="shared" si="0"/>
        <v>Оріон</v>
      </c>
      <c r="C47" s="131">
        <f t="shared" si="0"/>
        <v>-454.32651</v>
      </c>
      <c r="D47" s="108">
        <f t="shared" si="0"/>
        <v>-0.22824140692232825</v>
      </c>
      <c r="E47" s="132">
        <f t="shared" si="1"/>
        <v>-427.9931067579515</v>
      </c>
    </row>
    <row r="48" spans="2:5" ht="14.25">
      <c r="B48" s="37"/>
      <c r="C48" s="131"/>
      <c r="D48" s="108"/>
      <c r="E48" s="132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A4" sqref="A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1" t="s">
        <v>33</v>
      </c>
      <c r="B1" s="72" t="s">
        <v>111</v>
      </c>
      <c r="C1" s="10"/>
      <c r="D1" s="10"/>
    </row>
    <row r="2" spans="1:4" ht="14.25">
      <c r="A2" s="27" t="s">
        <v>74</v>
      </c>
      <c r="B2" s="149">
        <v>-0.09331431641642207</v>
      </c>
      <c r="C2" s="10"/>
      <c r="D2" s="10"/>
    </row>
    <row r="3" spans="1:4" ht="14.25">
      <c r="A3" s="27" t="s">
        <v>87</v>
      </c>
      <c r="B3" s="149">
        <v>-0.08117947732613284</v>
      </c>
      <c r="C3" s="10"/>
      <c r="D3" s="10"/>
    </row>
    <row r="4" spans="1:4" ht="14.25">
      <c r="A4" s="27" t="s">
        <v>103</v>
      </c>
      <c r="B4" s="149">
        <v>-0.062145015765201705</v>
      </c>
      <c r="C4" s="10"/>
      <c r="D4" s="10"/>
    </row>
    <row r="5" spans="1:4" ht="14.25">
      <c r="A5" s="27" t="s">
        <v>152</v>
      </c>
      <c r="B5" s="149">
        <v>-0.05709969082674804</v>
      </c>
      <c r="C5" s="10"/>
      <c r="D5" s="10"/>
    </row>
    <row r="6" spans="1:4" ht="14.25">
      <c r="A6" s="27" t="s">
        <v>89</v>
      </c>
      <c r="B6" s="149">
        <v>-0.05229592746594314</v>
      </c>
      <c r="C6" s="10"/>
      <c r="D6" s="10"/>
    </row>
    <row r="7" spans="1:4" ht="14.25">
      <c r="A7" s="27" t="s">
        <v>42</v>
      </c>
      <c r="B7" s="149">
        <v>-0.042566840657134786</v>
      </c>
      <c r="C7" s="10"/>
      <c r="D7" s="10"/>
    </row>
    <row r="8" spans="1:4" ht="14.25">
      <c r="A8" s="27" t="s">
        <v>139</v>
      </c>
      <c r="B8" s="149">
        <v>-0.013376798622296349</v>
      </c>
      <c r="C8" s="10"/>
      <c r="D8" s="10"/>
    </row>
    <row r="9" spans="1:4" ht="14.25">
      <c r="A9" s="27" t="s">
        <v>43</v>
      </c>
      <c r="B9" s="149">
        <v>-0.001952334987180393</v>
      </c>
      <c r="C9" s="10"/>
      <c r="D9" s="10"/>
    </row>
    <row r="10" spans="1:4" ht="14.25">
      <c r="A10" s="27" t="s">
        <v>38</v>
      </c>
      <c r="B10" s="150">
        <v>-0.050491300258382416</v>
      </c>
      <c r="C10" s="10"/>
      <c r="D10" s="10"/>
    </row>
    <row r="11" spans="1:4" ht="14.25">
      <c r="A11" s="27" t="s">
        <v>1</v>
      </c>
      <c r="B11" s="150">
        <v>-0.10714825678086537</v>
      </c>
      <c r="C11" s="10"/>
      <c r="D11" s="10"/>
    </row>
    <row r="12" spans="1:4" ht="14.25">
      <c r="A12" s="27" t="s">
        <v>0</v>
      </c>
      <c r="B12" s="150">
        <v>-0.06579167363317173</v>
      </c>
      <c r="C12" s="10"/>
      <c r="D12" s="10"/>
    </row>
    <row r="13" spans="1:4" ht="14.25">
      <c r="A13" s="27" t="s">
        <v>39</v>
      </c>
      <c r="B13" s="150">
        <v>0.11257501432014672</v>
      </c>
      <c r="C13" s="10"/>
      <c r="D13" s="10"/>
    </row>
    <row r="14" spans="1:4" ht="14.25">
      <c r="A14" s="27" t="s">
        <v>40</v>
      </c>
      <c r="B14" s="150">
        <v>0.13274255637111376</v>
      </c>
      <c r="C14" s="10"/>
      <c r="D14" s="10"/>
    </row>
    <row r="15" spans="1:4" ht="14.25">
      <c r="A15" s="27" t="s">
        <v>41</v>
      </c>
      <c r="B15" s="150">
        <v>0.015095890410958903</v>
      </c>
      <c r="C15" s="10"/>
      <c r="D15" s="10"/>
    </row>
    <row r="16" spans="1:4" ht="15" thickBot="1">
      <c r="A16" s="84" t="s">
        <v>151</v>
      </c>
      <c r="B16" s="151">
        <v>0.11913113729624802</v>
      </c>
      <c r="C16" s="10"/>
      <c r="D16" s="10"/>
    </row>
    <row r="17" spans="2:4" ht="12.75">
      <c r="B17" s="10"/>
      <c r="C17" s="10"/>
      <c r="D17" s="10"/>
    </row>
    <row r="18" spans="1:4" ht="14.25">
      <c r="A18" s="58"/>
      <c r="B18" s="59"/>
      <c r="C18" s="10"/>
      <c r="D18" s="10"/>
    </row>
    <row r="19" spans="1:4" ht="14.25">
      <c r="A19" s="58"/>
      <c r="B19" s="59"/>
      <c r="C19" s="10"/>
      <c r="D19" s="10"/>
    </row>
    <row r="20" spans="1:4" ht="14.25">
      <c r="A20" s="58"/>
      <c r="B20" s="59"/>
      <c r="C20" s="10"/>
      <c r="D20" s="10"/>
    </row>
    <row r="21" spans="1:4" ht="14.25">
      <c r="A21" s="58"/>
      <c r="B21" s="59"/>
      <c r="C21" s="10"/>
      <c r="D21" s="10"/>
    </row>
    <row r="22" spans="1:4" ht="14.25">
      <c r="A22" s="58"/>
      <c r="B22" s="59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2014-09-08T15:15:25Z</dcterms:modified>
  <cp:category/>
  <cp:version/>
  <cp:contentType/>
  <cp:contentStatus/>
</cp:coreProperties>
</file>