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2026\"/>
    </mc:Choice>
  </mc:AlternateContent>
  <xr:revisionPtr revIDLastSave="0" documentId="8_{6D90E016-C179-48D2-8A30-8316B060A5E0}" xr6:coauthVersionLast="47" xr6:coauthVersionMax="47" xr10:uidLastSave="{00000000-0000-0000-0000-000000000000}"/>
  <bookViews>
    <workbookView xWindow="-120" yWindow="-120" windowWidth="29040" windowHeight="15840" tabRatio="904" xr2:uid="{1903CBD4-6739-49BE-8104-1A22BA998029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ВЧА'!$B$39:$E$39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ВЧА'!$B$33:$E$33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'інд+дох'!$A$26:$C$26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0" l="1"/>
  <c r="E45" i="20"/>
  <c r="E44" i="20"/>
  <c r="E43" i="20"/>
  <c r="E42" i="20"/>
  <c r="E41" i="20"/>
  <c r="D46" i="20"/>
  <c r="C46" i="20"/>
  <c r="B46" i="20"/>
  <c r="D45" i="20"/>
  <c r="D44" i="20"/>
  <c r="D43" i="20"/>
  <c r="D42" i="20"/>
  <c r="C45" i="20"/>
  <c r="C44" i="20"/>
  <c r="C43" i="20"/>
  <c r="C42" i="20"/>
  <c r="B45" i="20"/>
  <c r="B44" i="20"/>
  <c r="B43" i="20"/>
  <c r="B42" i="20"/>
  <c r="E35" i="17"/>
  <c r="D35" i="17"/>
  <c r="C35" i="17"/>
  <c r="B35" i="17"/>
  <c r="K6" i="16"/>
  <c r="I6" i="16"/>
  <c r="H6" i="16"/>
  <c r="G6" i="16"/>
  <c r="E6" i="16"/>
  <c r="F5" i="22"/>
  <c r="E5" i="22"/>
  <c r="D41" i="20"/>
  <c r="C41" i="20"/>
  <c r="B41" i="20"/>
  <c r="H11" i="24"/>
  <c r="F10" i="23"/>
  <c r="E10" i="23"/>
  <c r="E62" i="14"/>
  <c r="E63" i="14"/>
  <c r="E64" i="14"/>
  <c r="E65" i="14"/>
  <c r="D62" i="14"/>
  <c r="D63" i="14"/>
  <c r="D64" i="14"/>
  <c r="D65" i="14"/>
  <c r="C62" i="14"/>
  <c r="C63" i="14"/>
  <c r="C64" i="14"/>
  <c r="C65" i="14"/>
  <c r="B62" i="14"/>
  <c r="B63" i="14"/>
  <c r="B64" i="14"/>
  <c r="B65" i="14"/>
  <c r="E66" i="14"/>
  <c r="D66" i="14"/>
  <c r="C66" i="14"/>
  <c r="B66" i="14"/>
  <c r="K11" i="24"/>
  <c r="I11" i="24"/>
  <c r="G11" i="24"/>
  <c r="F11" i="24"/>
  <c r="E11" i="24"/>
  <c r="K19" i="21"/>
  <c r="C18" i="12"/>
  <c r="C22" i="12" s="1"/>
  <c r="D22" i="12" s="1"/>
  <c r="C25" i="12"/>
  <c r="D25" i="12" s="1"/>
  <c r="C26" i="12"/>
  <c r="D26" i="12"/>
  <c r="C27" i="12"/>
  <c r="D27" i="12" s="1"/>
  <c r="B25" i="12"/>
  <c r="B26" i="12"/>
  <c r="B27" i="12"/>
  <c r="C24" i="12"/>
  <c r="B24" i="12"/>
  <c r="C23" i="12"/>
  <c r="B23" i="12"/>
  <c r="E40" i="20"/>
  <c r="D40" i="20"/>
  <c r="C40" i="20"/>
  <c r="B40" i="20"/>
  <c r="E34" i="17"/>
  <c r="D34" i="17"/>
  <c r="C34" i="17"/>
  <c r="B34" i="17"/>
  <c r="E61" i="14"/>
  <c r="E60" i="14"/>
  <c r="E59" i="14"/>
  <c r="E58" i="14"/>
  <c r="E57" i="14"/>
  <c r="E67" i="14" s="1"/>
  <c r="D61" i="14"/>
  <c r="D60" i="14"/>
  <c r="D59" i="14"/>
  <c r="D58" i="14"/>
  <c r="D57" i="14"/>
  <c r="C61" i="14"/>
  <c r="C60" i="14"/>
  <c r="C68" i="14" s="1"/>
  <c r="C59" i="14"/>
  <c r="C58" i="14"/>
  <c r="C57" i="14"/>
  <c r="B61" i="14"/>
  <c r="B60" i="14"/>
  <c r="B59" i="14"/>
  <c r="B58" i="14"/>
  <c r="B57" i="14"/>
  <c r="I19" i="21"/>
  <c r="H19" i="21"/>
  <c r="G19" i="21"/>
  <c r="F19" i="21"/>
  <c r="E19" i="21"/>
  <c r="C67" i="14"/>
  <c r="D24" i="12"/>
  <c r="D23" i="12"/>
  <c r="D18" i="12"/>
  <c r="E68" i="14" l="1"/>
</calcChain>
</file>

<file path=xl/sharedStrings.xml><?xml version="1.0" encoding="utf-8"?>
<sst xmlns="http://schemas.openxmlformats.org/spreadsheetml/2006/main" count="371" uniqueCount="142">
  <si>
    <t>Індекс ПФТС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</si>
  <si>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</si>
  <si>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</si>
  <si>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</si>
  <si>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</si>
  <si>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</si>
  <si>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</si>
  <si>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</si>
  <si>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</si>
  <si>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</si>
  <si>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</si>
  <si>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</si>
  <si>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</si>
  <si>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</si>
  <si>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</si>
  <si>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</si>
  <si>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</si>
  <si>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ТОВ КУА "ТАСК-Інвест"</t>
  </si>
  <si>
    <t>н.д.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</si>
  <si>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</si>
  <si>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</si>
  <si>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</si>
  <si>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</si>
  <si>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</si>
  <si>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</si>
  <si>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</si>
  <si>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</si>
  <si>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</si>
  <si>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</si>
  <si>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</si>
  <si>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</si>
  <si>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</si>
  <si>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</si>
  <si>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</si>
  <si>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</si>
  <si>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</si>
  <si>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</si>
  <si>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</si>
  <si>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</si>
  <si>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</si>
  <si>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</si>
  <si>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</si>
  <si>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</si>
  <si>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</si>
  <si>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</si>
  <si>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</si>
  <si>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</si>
  <si>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</si>
  <si>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</si>
  <si>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</si>
  <si>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</si>
  <si>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</si>
  <si>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</si>
  <si>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</si>
  <si>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</si>
  <si>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</si>
  <si>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</si>
  <si>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</si>
  <si>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</si>
  <si>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</si>
  <si>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</si>
  <si>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</si>
  <si>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</si>
  <si>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</si>
  <si>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</si>
  <si>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</si>
  <si>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</si>
  <si>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</si>
  <si>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</si>
  <si>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</si>
  <si>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</si>
  <si>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</si>
  <si>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</si>
  <si>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</si>
  <si>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</si>
  <si>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</si>
  <si>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</si>
  <si>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</si>
  <si>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</si>
  <si>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</si>
  <si>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</si>
  <si>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</si>
  <si>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</si>
  <si>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</si>
  <si>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</si>
  <si>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</si>
  <si>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3 місяці</t>
  </si>
  <si>
    <t>6 місяців</t>
  </si>
  <si>
    <t>з початку року</t>
  </si>
  <si>
    <t>КІНТО-Казначейський</t>
  </si>
  <si>
    <t>Середнє значення</t>
  </si>
  <si>
    <t>"Золотий" депозит (за офіційним курсом золота)</t>
  </si>
  <si>
    <t>Відкриті фонди. Ренкінг за ВЧА</t>
  </si>
  <si>
    <t>Доходність відкритих фондів. Сортування за датою досягнення нормативів</t>
  </si>
  <si>
    <t>Динаміка відкритих фондів. Ренкінг за чистим притоком</t>
  </si>
  <si>
    <t>Інтервальні фонди. Ренкінг за ВЧА</t>
  </si>
  <si>
    <t>Доходність інтервальних фондів. Сортування за датою досягнення нормативів</t>
  </si>
  <si>
    <t>Динаміка інтервальних фондів. Ренкінг за чистим притоком</t>
  </si>
  <si>
    <t>Закриті фонди. Ренкінг за ВЧА</t>
  </si>
  <si>
    <t>Доходність закритих фондів. Сортування за датою досягнення нормативів</t>
  </si>
  <si>
    <t>Динаміка закритих фондів. Ренкінг за чистим притоком</t>
  </si>
  <si>
    <t>березень</t>
  </si>
  <si>
    <t>ТАСК Ресурс</t>
  </si>
  <si>
    <t>квітень</t>
  </si>
  <si>
    <t>DJI (США)</t>
  </si>
  <si>
    <t>КІНТО-Голд</t>
  </si>
  <si>
    <t>ОТП Класичний</t>
  </si>
  <si>
    <t>ТОВ КУА "ОТП Капітал"</t>
  </si>
  <si>
    <t>http://otpcapital.com.ua/</t>
  </si>
  <si>
    <t>ОТП Фонд Акцій</t>
  </si>
  <si>
    <t>SSE COMPOSITE (Китай)</t>
  </si>
  <si>
    <t>WIG20 (Польща)</t>
  </si>
  <si>
    <t>ЗЕМЕЛЬНИЙ ІНВЕСТИЦІЙНИЙ ФОНД ҐРУНТОВНО</t>
  </si>
  <si>
    <t>закритий строковий недиверсифікований</t>
  </si>
  <si>
    <t>ТОВ "КУА "ІЗІ ЛАЙФ"</t>
  </si>
  <si>
    <t>easylife.com.ua</t>
  </si>
  <si>
    <t>Закритий строковий спеціалізований</t>
  </si>
  <si>
    <t>ПрАТ "КIНТО"</t>
  </si>
  <si>
    <t>www.kinto.com</t>
  </si>
  <si>
    <t>з початку 2026 року</t>
  </si>
  <si>
    <t>Перспектива</t>
  </si>
  <si>
    <t>ПФТС</t>
  </si>
  <si>
    <t>Промінвест-Керамет</t>
  </si>
  <si>
    <t>диверс.</t>
  </si>
  <si>
    <t>ЗАТ КУА "ІНЕКО-ІНВЕСТ"</t>
  </si>
  <si>
    <t>http://www.ineko-invest.com/</t>
  </si>
  <si>
    <t>Центральний інвестиційний фонд</t>
  </si>
  <si>
    <t>ІНЕКО РІАЛ ІСТЕЙТ</t>
  </si>
  <si>
    <t>корпоративний</t>
  </si>
  <si>
    <t>ТОВ "КУА "ІНЕКО-ІНВЕСТ"</t>
  </si>
  <si>
    <t>www.ineko-invest.com</t>
  </si>
  <si>
    <t>ОБЛІГАЦІЙНІ СТРАТЕГІЇ</t>
  </si>
  <si>
    <t>ТОВ "КУА "ІНВЕСТИЦІЙНИЙ КАПІТАЛ УКРАЇНА"</t>
  </si>
  <si>
    <t>http://am.investcapital.com.ua/</t>
  </si>
  <si>
    <t>СОВА</t>
  </si>
  <si>
    <t>ТОВ "КУА "Ф"южн Капітал Партнерз"</t>
  </si>
  <si>
    <t>www.fusioncp.com</t>
  </si>
  <si>
    <t>ІНЕКО-ПРЯМІ ІНВЕСТИЦІЇ</t>
  </si>
  <si>
    <t>ПАТ "КНІФЗТ "ІНЕКО-ПРЯМІ ІНВЕСТИЦІЇ"</t>
  </si>
  <si>
    <t>ПАТ "КНІФЗТ "ІНЕКО РІАЛ ІСТЕЙТ"</t>
  </si>
  <si>
    <t>АТ "ЗНКІФ "ОБЛІГАЦІЙНІ СТРАТЕГІЇ"</t>
  </si>
  <si>
    <t>ПАТ "ЗНКІФ "СОВА"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</si>
</sst>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20" fillId="0" borderId="46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4" fontId="10" fillId="0" borderId="47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48" xfId="4" applyFont="1" applyFill="1" applyBorder="1" applyAlignment="1">
      <alignment vertical="center" wrapText="1"/>
    </xf>
    <xf numFmtId="10" fontId="21" fillId="0" borderId="48" xfId="5" applyNumberFormat="1" applyFont="1" applyFill="1" applyBorder="1" applyAlignment="1">
      <alignment horizontal="center" vertical="center" wrapText="1"/>
    </xf>
    <xf numFmtId="10" fontId="21" fillId="0" borderId="48" xfId="5" applyNumberFormat="1" applyFont="1" applyFill="1" applyBorder="1" applyAlignment="1">
      <alignment horizontal="right" vertical="center" wrapText="1" indent="1"/>
    </xf>
    <xf numFmtId="0" fontId="10" fillId="0" borderId="49" xfId="0" applyFont="1" applyFill="1" applyBorder="1" applyAlignment="1">
      <alignment horizontal="center" vertical="center"/>
    </xf>
    <xf numFmtId="0" fontId="15" fillId="0" borderId="50" xfId="3" applyFont="1" applyFill="1" applyBorder="1" applyAlignment="1">
      <alignment vertical="center" wrapText="1"/>
    </xf>
    <xf numFmtId="4" fontId="15" fillId="0" borderId="51" xfId="3" applyNumberFormat="1" applyFont="1" applyFill="1" applyBorder="1" applyAlignment="1">
      <alignment horizontal="center" vertical="center" wrapText="1"/>
    </xf>
    <xf numFmtId="3" fontId="15" fillId="0" borderId="51" xfId="3" applyNumberFormat="1" applyFont="1" applyFill="1" applyBorder="1" applyAlignment="1">
      <alignment horizontal="center" vertical="center" wrapText="1"/>
    </xf>
    <xf numFmtId="4" fontId="15" fillId="0" borderId="51" xfId="3" applyNumberFormat="1" applyFont="1" applyFill="1" applyBorder="1" applyAlignment="1">
      <alignment horizontal="right" vertical="center" wrapText="1" indent="1"/>
    </xf>
    <xf numFmtId="3" fontId="15" fillId="0" borderId="51" xfId="3" applyNumberFormat="1" applyFont="1" applyFill="1" applyBorder="1" applyAlignment="1">
      <alignment horizontal="right" vertical="center" wrapText="1" indent="1"/>
    </xf>
    <xf numFmtId="3" fontId="10" fillId="0" borderId="51" xfId="0" applyNumberFormat="1" applyFont="1" applyBorder="1" applyAlignment="1">
      <alignment horizontal="right" vertical="center" indent="1"/>
    </xf>
    <xf numFmtId="0" fontId="15" fillId="0" borderId="51" xfId="3" applyFont="1" applyFill="1" applyBorder="1" applyAlignment="1">
      <alignment vertical="center" wrapText="1"/>
    </xf>
    <xf numFmtId="0" fontId="16" fillId="0" borderId="52" xfId="1" applyFont="1" applyFill="1" applyBorder="1" applyAlignment="1" applyProtection="1">
      <alignment vertical="center" wrapText="1"/>
    </xf>
    <xf numFmtId="0" fontId="15" fillId="0" borderId="48" xfId="4" applyFont="1" applyFill="1" applyBorder="1" applyAlignment="1">
      <alignment vertical="center" wrapText="1"/>
    </xf>
    <xf numFmtId="14" fontId="15" fillId="0" borderId="48" xfId="4" applyNumberFormat="1" applyFont="1" applyFill="1" applyBorder="1" applyAlignment="1">
      <alignment horizontal="center" vertical="center" wrapText="1"/>
    </xf>
    <xf numFmtId="10" fontId="15" fillId="0" borderId="48" xfId="5" applyNumberFormat="1" applyFont="1" applyFill="1" applyBorder="1" applyAlignment="1">
      <alignment horizontal="right" vertical="center" wrapText="1" indent="1"/>
    </xf>
    <xf numFmtId="10" fontId="15" fillId="0" borderId="48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 wrapText="1" shrinkToFit="1"/>
    </xf>
    <xf numFmtId="10" fontId="15" fillId="0" borderId="51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0" fontId="15" fillId="0" borderId="53" xfId="4" applyFont="1" applyFill="1" applyBorder="1" applyAlignment="1">
      <alignment horizontal="left" vertical="center" wrapText="1"/>
    </xf>
    <xf numFmtId="10" fontId="15" fillId="0" borderId="54" xfId="5" applyNumberFormat="1" applyFont="1" applyFill="1" applyBorder="1" applyAlignment="1">
      <alignment horizontal="right" vertical="center" indent="1"/>
    </xf>
    <xf numFmtId="14" fontId="15" fillId="0" borderId="0" xfId="4" applyNumberFormat="1" applyFont="1" applyFill="1" applyBorder="1" applyAlignment="1">
      <alignment horizontal="center" vertical="center" wrapText="1"/>
    </xf>
    <xf numFmtId="10" fontId="15" fillId="0" borderId="0" xfId="5" applyNumberFormat="1" applyFont="1" applyFill="1" applyBorder="1" applyAlignment="1">
      <alignment horizontal="right" vertical="center" wrapText="1" indent="1"/>
    </xf>
    <xf numFmtId="10" fontId="15" fillId="0" borderId="0" xfId="7" applyNumberFormat="1" applyFont="1" applyFill="1" applyBorder="1" applyAlignment="1">
      <alignment horizontal="right" vertical="center" wrapText="1" indent="1"/>
    </xf>
    <xf numFmtId="10" fontId="13" fillId="0" borderId="0" xfId="0" applyNumberFormat="1" applyFont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4" fontId="10" fillId="0" borderId="62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horizontal="left" vertical="center" wrapText="1" shrinkToFi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5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58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796D8FE6-D621-46B6-A322-1381B62ECE2A}"/>
    <cellStyle name="Звичайний" xfId="0" builtinId="0"/>
    <cellStyle name="Обычный_Nastya_Otkrit" xfId="2" xr:uid="{E1A76292-ABF4-4C71-90CA-36BBEC4F4E0E}"/>
    <cellStyle name="Обычный_Відкр_1" xfId="3" xr:uid="{527E79EA-DE69-4AFF-B5F4-D0106AA81C27}"/>
    <cellStyle name="Обычный_Відкр_2" xfId="4" xr:uid="{C13578C8-49E6-4F77-907F-EC5FFD2C614B}"/>
    <cellStyle name="Обычный_З_2_28.10" xfId="5" xr:uid="{7D61946D-5A06-4568-894E-5E7F1C4CA9EC}"/>
    <cellStyle name="Обычный_Лист2" xfId="6" xr:uid="{C3EB8D3C-919D-4DB9-8BDF-A9423A4E51E6}"/>
    <cellStyle name="Обычный_Лист5" xfId="7" xr:uid="{1CF1B25B-C7DB-4696-80BA-B9B093C57399}"/>
    <cellStyle name="Открывавшаяся гиперссылка" xfId="8" xr:uid="{DD35A5BE-8866-4081-A60F-8EB427850D6D}"/>
    <cellStyle name="Процентный 2" xfId="10" xr:uid="{FB598A25-37F3-492F-84B2-3A41AD7DECC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328138088569E-2"/>
          <c:y val="0.29119820370899729"/>
          <c:w val="0.94703804116328705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86279827952728E-3"/>
                  <c:y val="2.34313075358678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E7-43E9-8FD5-D9028942580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AE7-43E9-8FD5-D9028942580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AE7-43E9-8FD5-D9028942580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-2.7835603092816186E-3</c:v>
                </c:pt>
                <c:pt idx="1">
                  <c:v>-6.7537760421476523E-2</c:v>
                </c:pt>
                <c:pt idx="2">
                  <c:v>-6.9552873609573518E-2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7-43E9-8FD5-D9028942580F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Перспектива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4616768660933364E-3"/>
                  <c:y val="2.13751375549315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E7-43E9-8FD5-D9028942580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AE7-43E9-8FD5-D9028942580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AE7-43E9-8FD5-D9028942580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2.0206961460531581E-3</c:v>
                </c:pt>
                <c:pt idx="1">
                  <c:v>-3.3425398827110819E-2</c:v>
                </c:pt>
                <c:pt idx="2">
                  <c:v>-0.10213535805874197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E7-43E9-8FD5-D9028942580F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8482847489105834E-4"/>
                  <c:y val="-1.088325369253856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7-43E9-8FD5-D9028942580F}"/>
                </c:ext>
              </c:extLst>
            </c:dLbl>
            <c:dLbl>
              <c:idx val="1"/>
              <c:layout>
                <c:manualLayout>
                  <c:x val="1.3953042552657946E-3"/>
                  <c:y val="-2.755127980675653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E7-43E9-8FD5-D9028942580F}"/>
                </c:ext>
              </c:extLst>
            </c:dLbl>
            <c:dLbl>
              <c:idx val="2"/>
              <c:layout>
                <c:manualLayout>
                  <c:x val="1.9651640126864267E-3"/>
                  <c:y val="-1.773477648821625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E7-43E9-8FD5-D9028942580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AE7-43E9-8FD5-D9028942580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AE7-43E9-8FD5-D9028942580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-2.5721339160927224E-3</c:v>
                </c:pt>
                <c:pt idx="1">
                  <c:v>6.8356878821770476E-3</c:v>
                </c:pt>
                <c:pt idx="2">
                  <c:v>3.25334039548495E-2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E7-43E9-8FD5-D9028942580F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8598390955366917E-3"/>
                  <c:y val="-1.494554909302875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E7-43E9-8FD5-D9028942580F}"/>
                </c:ext>
              </c:extLst>
            </c:dLbl>
            <c:dLbl>
              <c:idx val="1"/>
              <c:layout>
                <c:manualLayout>
                  <c:x val="1.5749713789832143E-3"/>
                  <c:y val="-7.282438469107754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E7-43E9-8FD5-D9028942580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AE7-43E9-8FD5-D9028942580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AE7-43E9-8FD5-D9028942580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E7-43E9-8FD5-D9028942580F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AE7-43E9-8FD5-D9028942580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AE7-43E9-8FD5-D9028942580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AE7-43E9-8FD5-D9028942580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березень</c:v>
                </c:pt>
                <c:pt idx="1">
                  <c:v>квітень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-6.4160562833675827E-2</c:v>
                </c:pt>
                <c:pt idx="1">
                  <c:v>4.6948242494994553E-4</c:v>
                </c:pt>
                <c:pt idx="2">
                  <c:v>2.2718089729088859E-2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AE7-43E9-8FD5-D902894258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845043567"/>
        <c:axId val="1"/>
      </c:barChart>
      <c:catAx>
        <c:axId val="84504356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4"/>
          <c:min val="-0.1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84504356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5294663175344E-2"/>
          <c:y val="0.85826838987915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17021822416364421"/>
          <c:y val="1.3550594233476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534658940893198"/>
          <c:y val="0.17615772503519703"/>
          <c:w val="0.62031448998097261"/>
          <c:h val="0.596226146272974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'інд+дох'!$B$26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0032133023673966E-2"/>
                  <c:y val="-4.390671182869587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C9-4D65-9DF8-7D070F189146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3C9-4D65-9DF8-7D070F189146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3C9-4D65-9DF8-7D070F18914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3C9-4D65-9DF8-7D070F18914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3C9-4D65-9DF8-7D070F189146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3C9-4D65-9DF8-7D070F189146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3C9-4D65-9DF8-7D070F189146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3C9-4D65-9DF8-7D070F189146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3C9-4D65-9DF8-7D070F189146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3C9-4D65-9DF8-7D070F189146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3C9-4D65-9DF8-7D070F189146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3C9-4D65-9DF8-7D070F18914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'інд+дох'!$A$27:$A$37</c:f>
              <c:strCache>
                <c:ptCount val="11"/>
                <c:pt idx="0">
                  <c:v>Перспектива</c:v>
                </c:pt>
                <c:pt idx="1">
                  <c:v>ПФТС</c:v>
                </c:pt>
                <c:pt idx="2">
                  <c:v>FTSE 100  (Великобританія)</c:v>
                </c:pt>
                <c:pt idx="3">
                  <c:v>CAC 40 (Франція)</c:v>
                </c:pt>
                <c:pt idx="4">
                  <c:v>HANG SENG (Гонг-Конг)</c:v>
                </c:pt>
                <c:pt idx="5">
                  <c:v>WIG20 (Польща)</c:v>
                </c:pt>
                <c:pt idx="6">
                  <c:v>SSE COMPOSITE (Китай)</c:v>
                </c:pt>
                <c:pt idx="7">
                  <c:v>DAX (ФРН)</c:v>
                </c:pt>
                <c:pt idx="8">
                  <c:v>DJI (США)</c:v>
                </c:pt>
                <c:pt idx="9">
                  <c:v>S&amp;P 500 (США)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'інд+дох'!$B$27:$B$37</c:f>
              <c:numCache>
                <c:formatCode>0.00%</c:formatCode>
                <c:ptCount val="11"/>
                <c:pt idx="0">
                  <c:v>-6.7537760421476523E-2</c:v>
                </c:pt>
                <c:pt idx="1">
                  <c:v>-3.3425398827110819E-2</c:v>
                </c:pt>
                <c:pt idx="2">
                  <c:v>1.9886109596175316E-2</c:v>
                </c:pt>
                <c:pt idx="3">
                  <c:v>3.8109541585326312E-2</c:v>
                </c:pt>
                <c:pt idx="4">
                  <c:v>3.9873504022488238E-2</c:v>
                </c:pt>
                <c:pt idx="5">
                  <c:v>4.4067684994776535E-2</c:v>
                </c:pt>
                <c:pt idx="6">
                  <c:v>5.6605324960301795E-2</c:v>
                </c:pt>
                <c:pt idx="7">
                  <c:v>7.1090703543732703E-2</c:v>
                </c:pt>
                <c:pt idx="8">
                  <c:v>7.1439838710477765E-2</c:v>
                </c:pt>
                <c:pt idx="9">
                  <c:v>0.10423342503354505</c:v>
                </c:pt>
                <c:pt idx="10">
                  <c:v>0.16099884614751914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C9-4D65-9DF8-7D070F189146}"/>
            </c:ext>
          </c:extLst>
        </c:ser>
        <c:ser>
          <c:idx val="1"/>
          <c:order val="1"/>
          <c:tx>
            <c:strRef>
              <c:f>'інд+дох'!$C$26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'інд+дох'!$A$27:$A$37</c:f>
              <c:strCache>
                <c:ptCount val="11"/>
                <c:pt idx="0">
                  <c:v>Перспектива</c:v>
                </c:pt>
                <c:pt idx="1">
                  <c:v>ПФТС</c:v>
                </c:pt>
                <c:pt idx="2">
                  <c:v>FTSE 100  (Великобританія)</c:v>
                </c:pt>
                <c:pt idx="3">
                  <c:v>CAC 40 (Франція)</c:v>
                </c:pt>
                <c:pt idx="4">
                  <c:v>HANG SENG (Гонг-Конг)</c:v>
                </c:pt>
                <c:pt idx="5">
                  <c:v>WIG20 (Польща)</c:v>
                </c:pt>
                <c:pt idx="6">
                  <c:v>SSE COMPOSITE (Китай)</c:v>
                </c:pt>
                <c:pt idx="7">
                  <c:v>DAX (ФРН)</c:v>
                </c:pt>
                <c:pt idx="8">
                  <c:v>DJI (США)</c:v>
                </c:pt>
                <c:pt idx="9">
                  <c:v>S&amp;P 500 (США)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'інд+дох'!$C$27:$C$37</c:f>
              <c:numCache>
                <c:formatCode>0.00%</c:formatCode>
                <c:ptCount val="11"/>
                <c:pt idx="0">
                  <c:v>-6.9552873609573518E-2</c:v>
                </c:pt>
                <c:pt idx="1">
                  <c:v>-0.10213535805874197</c:v>
                </c:pt>
                <c:pt idx="2">
                  <c:v>4.5053154747880075E-2</c:v>
                </c:pt>
                <c:pt idx="3">
                  <c:v>-4.2530216577704172E-3</c:v>
                </c:pt>
                <c:pt idx="4">
                  <c:v>5.695939297416297E-3</c:v>
                </c:pt>
                <c:pt idx="5">
                  <c:v>9.5467365154741524E-2</c:v>
                </c:pt>
                <c:pt idx="6">
                  <c:v>3.6111307082170141E-2</c:v>
                </c:pt>
                <c:pt idx="7">
                  <c:v>-8.0860222429922635E-3</c:v>
                </c:pt>
                <c:pt idx="8">
                  <c:v>3.3057454036126144E-2</c:v>
                </c:pt>
                <c:pt idx="9">
                  <c:v>5.3102037835074167E-2</c:v>
                </c:pt>
                <c:pt idx="10">
                  <c:v>0.17770227264961802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C9-4D65-9DF8-7D070F1891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845062767"/>
        <c:axId val="1"/>
      </c:barChart>
      <c:catAx>
        <c:axId val="845062767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8"/>
          <c:min val="-0.1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84506276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3472398387940905E-2"/>
          <c:y val="0.87536838748259449"/>
          <c:w val="0.58430678871558628"/>
          <c:h val="6.50428523206881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8955321452927224"/>
          <c:y val="7.4794705468343867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1824353209783766"/>
          <c:y val="0.36566300451190331"/>
          <c:w val="0.21180281433159726"/>
          <c:h val="0.2770174276605328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A6-41D0-B002-625ACCA5764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BA6-41D0-B002-625ACCA5764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BA6-41D0-B002-625ACCA5764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BA6-41D0-B002-625ACCA5764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FBA6-41D0-B002-625ACCA5764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BA6-41D0-B002-625ACCA57646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27748849725721919"/>
                  <c:y val="0.335191087469244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A6-41D0-B002-625ACCA5764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896772522855142"/>
                  <c:y val="0.1856016765325569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A6-41D0-B002-625ACCA5764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0243465006175299"/>
                  <c:y val="0.3822840501715352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A6-41D0-B002-625ACCA5764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8446852562390128"/>
                  <c:y val="0.7645681003430705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A6-41D0-B002-625ACCA5764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1770422149739591"/>
                  <c:y val="0.7507172289600438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A6-41D0-B002-625ACCA5764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5067801443043475"/>
                  <c:y val="0.5623453781508815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A6-41D0-B002-625ACCA5764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9303547635284815"/>
                  <c:y val="0.6232892122361988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A6-41D0-B002-625ACCA5764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9839757291820503"/>
                  <c:y val="0.537413809661433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A6-41D0-B002-625ACCA5764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9705704877686581"/>
                  <c:y val="0.4376875357036418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A6-41D0-B002-625ACCA5764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25201853857177398"/>
                  <c:y val="0.3767437016183246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A6-41D0-B002-625ACCA5764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20644071776624037"/>
                  <c:y val="0.3019489961499807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A6-41D0-B002-625ACCA5764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В_ВЧА!$B$22:$B$27</c:f>
              <c:strCache>
                <c:ptCount val="6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ОТП Фонд Акцій</c:v>
                </c:pt>
              </c:strCache>
            </c:strRef>
          </c:cat>
          <c:val>
            <c:numRef>
              <c:f>В_ВЧА!$C$22:$C$27</c:f>
              <c:numCache>
                <c:formatCode>#,##0.00</c:formatCode>
                <c:ptCount val="6"/>
                <c:pt idx="0">
                  <c:v>7110689.5701000094</c:v>
                </c:pt>
                <c:pt idx="1">
                  <c:v>91554894.329999998</c:v>
                </c:pt>
                <c:pt idx="2">
                  <c:v>41576478.840000004</c:v>
                </c:pt>
                <c:pt idx="3">
                  <c:v>38499914.340000004</c:v>
                </c:pt>
                <c:pt idx="4">
                  <c:v>14755351.67</c:v>
                </c:pt>
                <c:pt idx="5">
                  <c:v>10865388.710000001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A6-41D0-B002-625ACCA5764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BA6-41D0-B002-625ACCA576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FBA6-41D0-B002-625ACCA5764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BA6-41D0-B002-625ACCA5764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BA6-41D0-B002-625ACCA5764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BA6-41D0-B002-625ACCA5764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BA6-41D0-B002-625ACCA5764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В_ВЧА!$B$22:$B$27</c:f>
              <c:strCache>
                <c:ptCount val="6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ОТП Фонд Акцій</c:v>
                </c:pt>
              </c:strCache>
            </c:strRef>
          </c:cat>
          <c:val>
            <c:numRef>
              <c:f>В_ВЧА!$D$22:$D$27</c:f>
              <c:numCache>
                <c:formatCode>0.00%</c:formatCode>
                <c:ptCount val="6"/>
                <c:pt idx="0">
                  <c:v>2.9624797691849815E-2</c:v>
                </c:pt>
                <c:pt idx="1">
                  <c:v>0.38143912703346861</c:v>
                </c:pt>
                <c:pt idx="2">
                  <c:v>0.17321734583290935</c:v>
                </c:pt>
                <c:pt idx="3">
                  <c:v>0.16039965775921311</c:v>
                </c:pt>
                <c:pt idx="4">
                  <c:v>6.1474249970625609E-2</c:v>
                </c:pt>
                <c:pt idx="5">
                  <c:v>4.5267753458196863E-2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BA6-41D0-B002-625ACCA5764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305849239151813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747032077776467E-2"/>
          <c:y val="0.38399560432839297"/>
          <c:w val="0.9032786507843541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FDC-43E6-8CA7-C265078A919C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DFDC-43E6-8CA7-C265078A919C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FDC-43E6-8CA7-C265078A919C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FDC-43E6-8CA7-C265078A919C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FDC-43E6-8CA7-C265078A919C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FDC-43E6-8CA7-C265078A919C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FDC-43E6-8CA7-C265078A919C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FDC-43E6-8CA7-C265078A919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296999600790744"/>
                  <c:y val="0.4065835810535925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DC-43E6-8CA7-C265078A919C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FDC-43E6-8CA7-C265078A919C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FDC-43E6-8CA7-C265078A919C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FDC-43E6-8CA7-C265078A919C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FDC-43E6-8CA7-C265078A919C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FDC-43E6-8CA7-C265078A919C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FDC-43E6-8CA7-C265078A919C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DC-43E6-8CA7-C265078A919C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DFDC-43E6-8CA7-C265078A919C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DFDC-43E6-8CA7-C265078A919C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FDC-43E6-8CA7-C265078A919C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FDC-43E6-8CA7-C265078A919C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FDC-43E6-8CA7-C265078A919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КІНТО-Еквіті</c:v>
                </c:pt>
                <c:pt idx="3">
                  <c:v>КІНТО-Казначейський</c:v>
                </c:pt>
                <c:pt idx="4">
                  <c:v>ОТП Фонд Акцій</c:v>
                </c:pt>
                <c:pt idx="5">
                  <c:v>УНІВЕР.УА/Володимир Великий: Фонд Збалансований</c:v>
                </c:pt>
                <c:pt idx="6">
                  <c:v>Альтус-Збалансований</c:v>
                </c:pt>
                <c:pt idx="7">
                  <c:v>Надбання</c:v>
                </c:pt>
                <c:pt idx="8">
                  <c:v>КІНТО-Класичний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383.4081700000018</c:v>
                </c:pt>
                <c:pt idx="1">
                  <c:v>373.38379000000003</c:v>
                </c:pt>
                <c:pt idx="2">
                  <c:v>22.229580000000073</c:v>
                </c:pt>
                <c:pt idx="3">
                  <c:v>195.96994999999927</c:v>
                </c:pt>
                <c:pt idx="4">
                  <c:v>367.69107000000031</c:v>
                </c:pt>
                <c:pt idx="5">
                  <c:v>-0.69800000000000006</c:v>
                </c:pt>
                <c:pt idx="6">
                  <c:v>-12.362660000000149</c:v>
                </c:pt>
                <c:pt idx="7">
                  <c:v>-40.131370000000111</c:v>
                </c:pt>
                <c:pt idx="8">
                  <c:v>531.59637000000475</c:v>
                </c:pt>
                <c:pt idx="9">
                  <c:v>779.93692999999223</c:v>
                </c:pt>
                <c:pt idx="10">
                  <c:v>512.1590599999995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FDC-43E6-8CA7-C265078A919C}"/>
            </c:ext>
          </c:extLst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1635225342853765E-2"/>
                  <c:y val="0.4271181053492285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FDC-43E6-8CA7-C265078A919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6100280553729493"/>
                  <c:y val="0.457919891792682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FDC-43E6-8CA7-C265078A919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490567602856128"/>
                  <c:y val="0.6406771580238428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FDC-43E6-8CA7-C265078A919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107619166824026"/>
                  <c:y val="0.601661561862134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FDC-43E6-8CA7-C265078A919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119965357881894"/>
                  <c:y val="0.601661561862134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FDC-43E6-8CA7-C265078A919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207899720553522"/>
                  <c:y val="0.601661561862134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FDC-43E6-8CA7-C265078A919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7673774941293909"/>
                  <c:y val="0.5975546570030072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FDC-43E6-8CA7-C265078A919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459356617510522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FDC-43E6-8CA7-C265078A919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3396114636954635"/>
                  <c:y val="0.7063876357698779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FDC-43E6-8CA7-C265078A919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257284484784997"/>
                  <c:y val="0.7002272784811871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FDC-43E6-8CA7-C265078A919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25227690682166"/>
                  <c:y val="0.5544321559821716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FDC-43E6-8CA7-C265078A919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495128452142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FDC-43E6-8CA7-C265078A919C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7006096187892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FDC-43E6-8CA7-C265078A919C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3472736240603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FDC-43E6-8CA7-C265078A919C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5527547907074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FDC-43E6-8CA7-C265078A919C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3170531187296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FDC-43E6-8CA7-C265078A919C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2872656398747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FDC-43E6-8CA7-C265078A919C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8162953223959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FDC-43E6-8CA7-C265078A919C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315970552539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FDC-43E6-8CA7-C265078A919C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816511835633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FDC-43E6-8CA7-C265078A919C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5221012588999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FDC-43E6-8CA7-C265078A919C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90804853937991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FDC-43E6-8CA7-C265078A919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КІНТО-Еквіті</c:v>
                </c:pt>
                <c:pt idx="3">
                  <c:v>КІНТО-Казначейський</c:v>
                </c:pt>
                <c:pt idx="4">
                  <c:v>ОТП Фонд Акцій</c:v>
                </c:pt>
                <c:pt idx="5">
                  <c:v>УНІВЕР.УА/Володимир Великий: Фонд Збалансований</c:v>
                </c:pt>
                <c:pt idx="6">
                  <c:v>Альтус-Збалансований</c:v>
                </c:pt>
                <c:pt idx="7">
                  <c:v>Надбання</c:v>
                </c:pt>
                <c:pt idx="8">
                  <c:v>КІНТО-Класичний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493.63676684011295</c:v>
                </c:pt>
                <c:pt idx="1">
                  <c:v>418.84235898161268</c:v>
                </c:pt>
                <c:pt idx="2">
                  <c:v>9.5743132883326574</c:v>
                </c:pt>
                <c:pt idx="3">
                  <c:v>2.0758719313144125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-4.4609967422096055</c:v>
                </c:pt>
                <c:pt idx="8">
                  <c:v>-94.252483290548412</c:v>
                </c:pt>
                <c:pt idx="9">
                  <c:v>-108.82437729441335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FDC-43E6-8CA7-C265078A91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743979359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5.8202892142590182E-2"/>
                  <c:y val="0.381942151898829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FDC-43E6-8CA7-C265078A919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451292894984067"/>
                  <c:y val="0.394262866476210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FDC-43E6-8CA7-C265078A919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365909771510484"/>
                  <c:y val="0.525683821968281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FDC-43E6-8CA7-C265078A919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0991150361638931"/>
                  <c:y val="0.52157691710915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FDC-43E6-8CA7-C265078A919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8852320209469293"/>
                  <c:y val="0.5092562025317725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FDC-43E6-8CA7-C265078A919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091430915368421"/>
                  <c:y val="0.591394299714316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FDC-43E6-8CA7-C265078A919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254953449653799"/>
                  <c:y val="0.57496668027780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FDC-43E6-8CA7-C265078A919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3796416842007941"/>
                  <c:y val="0.5934477521438800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FDC-43E6-8CA7-C265078A919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81998518224554"/>
                  <c:y val="0.57496668027780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FDC-43E6-8CA7-C265078A919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669932880896177"/>
                  <c:y val="0.5297907268274084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FDC-43E6-8CA7-C265078A919C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DFDC-43E6-8CA7-C265078A919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8482479336319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FDC-43E6-8CA7-C265078A919C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93609477752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FDC-43E6-8CA7-C265078A919C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DFDC-43E6-8CA7-C265078A919C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DFDC-43E6-8CA7-C265078A919C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DFDC-43E6-8CA7-C265078A919C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5227507986147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FDC-43E6-8CA7-C265078A919C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728231965261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FDC-43E6-8CA7-C265078A919C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933713131909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FDC-43E6-8CA7-C265078A919C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DFDC-43E6-8CA7-C265078A919C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DFDC-43E6-8CA7-C265078A919C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DFDC-43E6-8CA7-C265078A91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ВЧА'!$B$57:$B$66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КІНТО-Еквіті</c:v>
                </c:pt>
                <c:pt idx="3">
                  <c:v>КІНТО-Казначейський</c:v>
                </c:pt>
                <c:pt idx="4">
                  <c:v>ОТП Фонд Акцій</c:v>
                </c:pt>
                <c:pt idx="5">
                  <c:v>УНІВЕР.УА/Володимир Великий: Фонд Збалансований</c:v>
                </c:pt>
                <c:pt idx="6">
                  <c:v>Альтус-Збалансований</c:v>
                </c:pt>
                <c:pt idx="7">
                  <c:v>Надбання</c:v>
                </c:pt>
                <c:pt idx="8">
                  <c:v>КІНТО-Класичний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9.3075889649379649E-3</c:v>
                </c:pt>
                <c:pt idx="1">
                  <c:v>7.5369815713769231E-2</c:v>
                </c:pt>
                <c:pt idx="2">
                  <c:v>6.9348932094398606E-3</c:v>
                </c:pt>
                <c:pt idx="3">
                  <c:v>1.3460046159157867E-2</c:v>
                </c:pt>
                <c:pt idx="4">
                  <c:v>3.502587735037873E-2</c:v>
                </c:pt>
                <c:pt idx="5">
                  <c:v>-3.9743973875477429E-4</c:v>
                </c:pt>
                <c:pt idx="6">
                  <c:v>-2.2907637368046073E-3</c:v>
                </c:pt>
                <c:pt idx="7">
                  <c:v>-3.0870289839587596E-2</c:v>
                </c:pt>
                <c:pt idx="8">
                  <c:v>1.4001051361296445E-2</c:v>
                </c:pt>
                <c:pt idx="9">
                  <c:v>8.5919834317652044E-3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DFDC-43E6-8CA7-C265078A91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4397935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800"/>
          <c:min val="-2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397935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541117884653211E-2"/>
          <c:y val="0.75567049407940434"/>
          <c:w val="0.48300841661188476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424331639635486E-2"/>
          <c:y val="1.8162973903528026E-2"/>
          <c:w val="0.96420668914092378"/>
          <c:h val="0.944474642983457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F98-446E-8B34-6C289D38ADC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98-446E-8B34-6C289D38ADC1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98-446E-8B34-6C289D38ADC1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F98-446E-8B34-6C289D38ADC1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98-446E-8B34-6C289D38ADC1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98-446E-8B34-6C289D38ADC1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98-446E-8B34-6C289D38ADC1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Надбання</c:v>
                </c:pt>
                <c:pt idx="1">
                  <c:v>УНIВЕР.УА/Тарас Шевченко: Фонд Заощаджень</c:v>
                </c:pt>
                <c:pt idx="2">
                  <c:v>УНIВЕР.УА/Михайло Грушевський: Фонд Державних Паперiв</c:v>
                </c:pt>
                <c:pt idx="3">
                  <c:v>Альтус-Збалансований</c:v>
                </c:pt>
                <c:pt idx="4">
                  <c:v>УНІВЕР.УА/Володимир Великий: Фонд Збалансований</c:v>
                </c:pt>
                <c:pt idx="5">
                  <c:v>Альтус-Депозит</c:v>
                </c:pt>
                <c:pt idx="6">
                  <c:v>КІНТО-Еквіті</c:v>
                </c:pt>
                <c:pt idx="7">
                  <c:v>ВСІ</c:v>
                </c:pt>
                <c:pt idx="8">
                  <c:v>КІНТО-Казначейський</c:v>
                </c:pt>
                <c:pt idx="9">
                  <c:v>ОТП Класичний</c:v>
                </c:pt>
                <c:pt idx="10">
                  <c:v>Софіївський</c:v>
                </c:pt>
                <c:pt idx="11">
                  <c:v>КІНТО-Класичний</c:v>
                </c:pt>
                <c:pt idx="12">
                  <c:v>ТАСК Ресурс</c:v>
                </c:pt>
                <c:pt idx="13">
                  <c:v>ОТП Фонд Акцій</c:v>
                </c:pt>
                <c:pt idx="14">
                  <c:v>УНІВЕР.УА/Ярослав Мудрий: Фонд Акцiй</c:v>
                </c:pt>
                <c:pt idx="15">
                  <c:v>Середня доходність фондів</c:v>
                </c:pt>
                <c:pt idx="16">
                  <c:v>ПФТС</c:v>
                </c:pt>
                <c:pt idx="17">
                  <c:v>Перспектива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-2.7426467393665499E-2</c:v>
                </c:pt>
                <c:pt idx="1">
                  <c:v>-8.7529877711971515E-3</c:v>
                </c:pt>
                <c:pt idx="2">
                  <c:v>-2.5857008262100134E-3</c:v>
                </c:pt>
                <c:pt idx="3">
                  <c:v>-2.2911759344316218E-3</c:v>
                </c:pt>
                <c:pt idx="4">
                  <c:v>-3.9741844879448429E-4</c:v>
                </c:pt>
                <c:pt idx="5">
                  <c:v>7.3083896833470163E-5</c:v>
                </c:pt>
                <c:pt idx="6">
                  <c:v>8.4033403737082679E-4</c:v>
                </c:pt>
                <c:pt idx="7">
                  <c:v>6.8533867731970233E-3</c:v>
                </c:pt>
                <c:pt idx="8">
                  <c:v>7.4504171748126513E-3</c:v>
                </c:pt>
                <c:pt idx="9">
                  <c:v>9.7916437070655338E-3</c:v>
                </c:pt>
                <c:pt idx="10">
                  <c:v>9.8993226109695964E-3</c:v>
                </c:pt>
                <c:pt idx="11">
                  <c:v>1.5142226760448185E-2</c:v>
                </c:pt>
                <c:pt idx="12">
                  <c:v>1.553322479126229E-2</c:v>
                </c:pt>
                <c:pt idx="13">
                  <c:v>3.5353535353535248E-2</c:v>
                </c:pt>
                <c:pt idx="14">
                  <c:v>4.3051893501459659E-2</c:v>
                </c:pt>
                <c:pt idx="15">
                  <c:v>6.8356878821770476E-3</c:v>
                </c:pt>
                <c:pt idx="16">
                  <c:v>-6.7537760421476523E-2</c:v>
                </c:pt>
                <c:pt idx="17">
                  <c:v>-3.3425398827110799E-2</c:v>
                </c:pt>
                <c:pt idx="18">
                  <c:v>2.5725016658281197E-2</c:v>
                </c:pt>
                <c:pt idx="19">
                  <c:v>7.551067406531331E-3</c:v>
                </c:pt>
                <c:pt idx="20">
                  <c:v>1.0627397260273973E-2</c:v>
                </c:pt>
                <c:pt idx="21">
                  <c:v>6.5798624564197272E-3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98-446E-8B34-6C289D38A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43974079"/>
        <c:axId val="1"/>
      </c:barChart>
      <c:catAx>
        <c:axId val="7439740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5"/>
          <c:min val="-7.0000000000000007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43974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61006488926335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600811275708884E-2"/>
          <c:y val="0.34134477816150738"/>
          <c:w val="0.93042948480154475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710-47C1-98E2-1248D8C6685C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710-47C1-98E2-1248D8C6685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3601064799367908"/>
                  <c:y val="0.234674534986036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10-47C1-98E2-1248D8C6685C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710-47C1-98E2-1248D8C6685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761893821732925"/>
                  <c:y val="0.234674534986036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10-47C1-98E2-1248D8C6685C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710-47C1-98E2-1248D8C6685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22684815549087"/>
                  <c:y val="0.264008851859290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10-47C1-98E2-1248D8C6685C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710-47C1-98E2-1248D8C6685C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710-47C1-98E2-1248D8C6685C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710-47C1-98E2-1248D8C6685C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710-47C1-98E2-1248D8C6685C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710-47C1-98E2-1248D8C6685C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710-47C1-98E2-1248D8C6685C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710-47C1-98E2-1248D8C6685C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710-47C1-98E2-1248D8C6685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ВЧА'!$B$34:$B$35</c:f>
              <c:strCache>
                <c:ptCount val="2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</c:strCache>
            </c:strRef>
          </c:cat>
          <c:val>
            <c:numRef>
              <c:f>'І_динаміка ВЧА'!$C$34:$C$35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710-47C1-98E2-1248D8C6685C}"/>
            </c:ext>
          </c:extLst>
        </c:ser>
        <c:ser>
          <c:idx val="0"/>
          <c:order val="1"/>
          <c:tx>
            <c:strRef>
              <c:f>'І_динаміка ВЧА'!$E$33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34161082546024041"/>
                  <c:y val="0.482682850369006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10-47C1-98E2-1248D8C6685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9522520025170718"/>
                  <c:y val="0.488016362527780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10-47C1-98E2-1248D8C6685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8401216913563324"/>
                  <c:y val="0.2213407545891024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10-47C1-98E2-1248D8C6685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521632692364128"/>
                  <c:y val="0.22400751066848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10-47C1-98E2-1248D8C6685C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710-47C1-98E2-1248D8C6685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482487067095041"/>
                  <c:y val="0.2266742667478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10-47C1-98E2-1248D8C6685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2839464981088"/>
                  <c:y val="0.277342632256224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10-47C1-98E2-1248D8C6685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2864817346995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10-47C1-98E2-1248D8C6685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42872423056764"/>
                  <c:y val="0.5546852645124494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10-47C1-98E2-1248D8C6685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002028189272209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10-47C1-98E2-1248D8C6685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1891286496336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10-47C1-98E2-1248D8C6685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62058612111295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10-47C1-98E2-1248D8C6685C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5710-47C1-98E2-1248D8C6685C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710-47C1-98E2-1248D8C6685C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5710-47C1-98E2-1248D8C6685C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5710-47C1-98E2-1248D8C6685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ВЧА'!$B$34:$B$35</c:f>
              <c:strCache>
                <c:ptCount val="2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</c:strCache>
            </c:strRef>
          </c:cat>
          <c:val>
            <c:numRef>
              <c:f>'І_динаміка ВЧА'!$E$34:$E$35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710-47C1-98E2-1248D8C668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743980319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6160829022365018"/>
                  <c:y val="0.693356580640561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710-47C1-98E2-1248D8C6685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2482296924350775"/>
                  <c:y val="0.6906898245611751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10-47C1-98E2-1248D8C6685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6561158603121752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10-47C1-98E2-1248D8C6685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201559170503012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10-47C1-98E2-1248D8C6685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21987625486764"/>
                  <c:y val="2.66675607938677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10-47C1-98E2-1248D8C6685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362388192868024"/>
                  <c:y val="4.00013411908016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710-47C1-98E2-1248D8C6685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42783689776105"/>
                  <c:y val="0.3626788267966015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710-47C1-98E2-1248D8C6685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2282425356155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710-47C1-98E2-1248D8C6685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279129548587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710-47C1-98E2-1248D8C6685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198255501358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710-47C1-98E2-1248D8C6685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1810158925446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710-47C1-98E2-1248D8C6685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2198762548676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710-47C1-98E2-1248D8C6685C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5710-47C1-98E2-1248D8C6685C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5710-47C1-98E2-1248D8C6685C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5710-47C1-98E2-1248D8C668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ВЧА'!$D$34:$D$35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5710-47C1-98E2-1248D8C668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4398031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-1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3980319"/>
        <c:crosses val="autoZero"/>
        <c:crossBetween val="between"/>
        <c:majorUnit val="1"/>
        <c:minorUnit val="1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960347327412866"/>
          <c:y val="0.81602736029235357"/>
          <c:w val="0.53841706214225249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122689423198233"/>
          <c:y val="6.17303068302188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9794119938603E-2"/>
          <c:y val="0.12592982593364641"/>
          <c:w val="0.92896248455690922"/>
          <c:h val="0.8308899299347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EA-4E1E-92D1-467FA6FA7D91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EA-4E1E-92D1-467FA6FA7D91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EA-4E1E-92D1-467FA6FA7D91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EA-4E1E-92D1-467FA6FA7D91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EA-4E1E-92D1-467FA6FA7D91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0EA-4E1E-92D1-467FA6FA7D91}"/>
              </c:ext>
            </c:extLst>
          </c:dPt>
          <c:cat>
            <c:strRef>
              <c:f>'І_діаграма(дох)'!$A$2:$A$10</c:f>
              <c:strCache>
                <c:ptCount val="9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  <c:pt idx="2">
                  <c:v>Середня доходність фондів</c:v>
                </c:pt>
                <c:pt idx="3">
                  <c:v>ПФТС</c:v>
                </c:pt>
                <c:pt idx="4">
                  <c:v>Перспектива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'І_діаграма(дох)'!$B$2:$B$10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-6.7537760421476523E-2</c:v>
                </c:pt>
                <c:pt idx="4">
                  <c:v>-3.3425398827110819E-2</c:v>
                </c:pt>
                <c:pt idx="5">
                  <c:v>2.5725016658281197E-2</c:v>
                </c:pt>
                <c:pt idx="6">
                  <c:v>7.551067406531331E-3</c:v>
                </c:pt>
                <c:pt idx="7">
                  <c:v>1.0627397260273973E-2</c:v>
                </c:pt>
                <c:pt idx="8">
                  <c:v>6.5798624564197272E-3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EA-4E1E-92D1-467FA6FA7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44000479"/>
        <c:axId val="1"/>
      </c:barChart>
      <c:catAx>
        <c:axId val="7440004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3"/>
          <c:min val="-7.0000000000000007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4400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905918680842464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16613424029136E-2"/>
          <c:y val="0.37871060282132496"/>
          <c:w val="0.9250990242389544"/>
          <c:h val="0.408297368666740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ВЧА'!$C$39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7.1430810350017679E-2"/>
                  <c:y val="0.369834573067700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34-4D10-94CE-09815033DD76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F34-4D10-94CE-09815033DD7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8936794661382185"/>
                  <c:y val="0.680495614444568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4-4D10-94CE-09815033DD7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4413470237219341"/>
                  <c:y val="0.680495614444568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34-4D10-94CE-09815033DD76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F34-4D10-94CE-09815033DD7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4456428707962072"/>
                  <c:y val="0.7840492949035242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4-4D10-94CE-09815033DD7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1921021793596229"/>
                  <c:y val="0.2899503052850769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34-4D10-94CE-09815033DD7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035463848102843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34-4D10-94CE-09815033DD7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018907357810698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34-4D10-94CE-09815033DD7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437207901148899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34-4D10-94CE-09815033DD7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7620540233345116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34-4D10-94CE-09815033DD7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147220157574803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34-4D10-94CE-09815033DD76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581407436172949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4-4D10-94CE-09815033DD76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0296007560161979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4-4D10-94CE-09815033DD76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F34-4D10-94CE-09815033DD76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6780177758639024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34-4D10-94CE-09815033DD7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ВЧА'!$B$40:$B$45</c:f>
              <c:strCache>
                <c:ptCount val="6"/>
                <c:pt idx="0">
                  <c:v>ЗЕМЕЛЬНИЙ ІНВЕСТИЦІЙНИЙ ФОНД ҐРУНТОВНО</c:v>
                </c:pt>
                <c:pt idx="1">
                  <c:v>КІНТО-Голд</c:v>
                </c:pt>
                <c:pt idx="2">
                  <c:v>Індекс Української Біржі</c:v>
                </c:pt>
                <c:pt idx="3">
                  <c:v>ПАТ "КНІФЗТ "ІНЕКО-ПРЯМІ ІНВЕСТИЦІЇ"</c:v>
                </c:pt>
                <c:pt idx="4">
                  <c:v>ПАТ "КНІФЗТ "ІНЕКО РІАЛ ІСТЕЙТ"</c:v>
                </c:pt>
                <c:pt idx="5">
                  <c:v>АТ "ЗНКІФ "ОБЛІГАЦІЙНІ СТРАТЕГІЇ"</c:v>
                </c:pt>
              </c:strCache>
            </c:strRef>
          </c:cat>
          <c:val>
            <c:numRef>
              <c:f>'3_динаміка ВЧА'!$C$40:$C$45</c:f>
              <c:numCache>
                <c:formatCode>#,##0.00</c:formatCode>
                <c:ptCount val="6"/>
                <c:pt idx="0">
                  <c:v>1501.1487500000001</c:v>
                </c:pt>
                <c:pt idx="1">
                  <c:v>54.560410000000154</c:v>
                </c:pt>
                <c:pt idx="2">
                  <c:v>12.2599299999997</c:v>
                </c:pt>
                <c:pt idx="3">
                  <c:v>0</c:v>
                </c:pt>
                <c:pt idx="4">
                  <c:v>0</c:v>
                </c:pt>
                <c:pt idx="5">
                  <c:v>-41.735949999999256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F34-4D10-94CE-09815033DD76}"/>
            </c:ext>
          </c:extLst>
        </c:ser>
        <c:ser>
          <c:idx val="0"/>
          <c:order val="1"/>
          <c:tx>
            <c:strRef>
              <c:f>'3_динаміка ВЧА'!$E$39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FF34-4D10-94CE-09815033DD76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FF34-4D10-94CE-09815033DD76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FF34-4D10-94CE-09815033DD76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FF34-4D10-94CE-09815033DD76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FF34-4D10-94CE-09815033DD76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FF34-4D10-94CE-09815033DD76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FF34-4D10-94CE-09815033DD76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FF34-4D10-94CE-09815033DD7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450387462860564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34-4D10-94CE-09815033DD7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7733528910313354"/>
                  <c:y val="0.497057666202988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F34-4D10-94CE-09815033DD76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FF34-4D10-94CE-09815033DD76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FF34-4D10-94CE-09815033DD76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FF34-4D10-94CE-09815033DD76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FF34-4D10-94CE-09815033DD76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FF34-4D10-94CE-09815033DD76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FF34-4D10-94CE-09815033DD76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1542231781973535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34-4D10-94CE-09815033DD76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ВЧА'!$B$40:$B$45</c:f>
              <c:strCache>
                <c:ptCount val="6"/>
                <c:pt idx="0">
                  <c:v>ЗЕМЕЛЬНИЙ ІНВЕСТИЦІЙНИЙ ФОНД ҐРУНТОВНО</c:v>
                </c:pt>
                <c:pt idx="1">
                  <c:v>КІНТО-Голд</c:v>
                </c:pt>
                <c:pt idx="2">
                  <c:v>Індекс Української Біржі</c:v>
                </c:pt>
                <c:pt idx="3">
                  <c:v>ПАТ "КНІФЗТ "ІНЕКО-ПРЯМІ ІНВЕСТИЦІЇ"</c:v>
                </c:pt>
                <c:pt idx="4">
                  <c:v>ПАТ "КНІФЗТ "ІНЕКО РІАЛ ІСТЕЙТ"</c:v>
                </c:pt>
                <c:pt idx="5">
                  <c:v>АТ "ЗНКІФ "ОБЛІГАЦІЙНІ СТРАТЕГІЇ"</c:v>
                </c:pt>
              </c:strCache>
            </c:strRef>
          </c:cat>
          <c:val>
            <c:numRef>
              <c:f>'3_динаміка ВЧА'!$E$40:$E$45</c:f>
              <c:numCache>
                <c:formatCode>#,##0.00</c:formatCode>
                <c:ptCount val="6"/>
                <c:pt idx="0">
                  <c:v>1350.0747553624342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FF34-4D10-94CE-09815033DD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743970239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ВЧА'!$D$39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554984027208741"/>
                  <c:y val="0.470429576942114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F34-4D10-94CE-09815033DD7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6821568984369382"/>
                  <c:y val="0.6094873764155698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F34-4D10-94CE-09815033DD7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2648395591334082"/>
                  <c:y val="0.689371644198193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F34-4D10-94CE-09815033DD76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FF34-4D10-94CE-09815033DD76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FF34-4D10-94CE-09815033DD76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FF34-4D10-94CE-09815033DD76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FF34-4D10-94CE-09815033DD7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1416490859770101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F34-4D10-94CE-09815033DD7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859269832516789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F34-4D10-94CE-09815033DD7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772683135999142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F34-4D10-94CE-09815033DD7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530932914276714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F34-4D10-94CE-09815033DD7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592684875356144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F34-4D10-94CE-09815033DD76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864527455112113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F34-4D10-94CE-09815033DD76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0640024109357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F34-4D10-94CE-09815033DD76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6178544883104606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F34-4D10-94CE-09815033DD76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6038484470653591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F34-4D10-94CE-09815033DD76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441325595208313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F34-4D10-94CE-09815033DD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ВЧА'!$D$40:$D$45</c:f>
              <c:numCache>
                <c:formatCode>0.00%</c:formatCode>
                <c:ptCount val="6"/>
                <c:pt idx="0">
                  <c:v>4.1173547528606982E-2</c:v>
                </c:pt>
                <c:pt idx="1">
                  <c:v>5.7420732490026149E-3</c:v>
                </c:pt>
                <c:pt idx="2">
                  <c:v>2.8985072299915872E-3</c:v>
                </c:pt>
                <c:pt idx="3">
                  <c:v>0</c:v>
                </c:pt>
                <c:pt idx="4">
                  <c:v>0</c:v>
                </c:pt>
                <c:pt idx="5">
                  <c:v>-2.2646444872735862E-3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FF34-4D10-94CE-09815033DD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4397023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1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397023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838125474661524"/>
          <c:y val="0.86097488610160589"/>
          <c:w val="0.43208637241138143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472421975394602"/>
          <c:y val="7.59902455685266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978711700304604E-2"/>
          <c:y val="0.17629736971898172"/>
          <c:w val="0.95707299131326418"/>
          <c:h val="0.77054109006485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6FF-4AB6-A55A-269B88D107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FF-4AB6-A55A-269B88D107DE}"/>
              </c:ext>
            </c:extLst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6FF-4AB6-A55A-269B88D107DE}"/>
              </c:ext>
            </c:extLst>
          </c:dPt>
          <c:dPt>
            <c:idx val="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FF-4AB6-A55A-269B88D107DE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FF-4AB6-A55A-269B88D107DE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FF-4AB6-A55A-269B88D107DE}"/>
              </c:ext>
            </c:extLst>
          </c:dPt>
          <c:dPt>
            <c:idx val="9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FF-4AB6-A55A-269B88D107DE}"/>
              </c:ext>
            </c:extLst>
          </c:dPt>
          <c:cat>
            <c:strRef>
              <c:f>'З_діаграма(дох)'!$A$2:$A$11</c:f>
              <c:strCache>
                <c:ptCount val="10"/>
                <c:pt idx="0">
                  <c:v>КІНТО-Голд</c:v>
                </c:pt>
                <c:pt idx="1">
                  <c:v>Індекс Української Біржі</c:v>
                </c:pt>
                <c:pt idx="2">
                  <c:v>ЗЕМЕЛЬНИЙ ІНВЕСТИЦІЙНИЙ ФОНД ҐРУНТОВНО</c:v>
                </c:pt>
                <c:pt idx="3">
                  <c:v>Середня доходність фондів</c:v>
                </c:pt>
                <c:pt idx="4">
                  <c:v>ПФТС</c:v>
                </c:pt>
                <c:pt idx="5">
                  <c:v>Перспектива</c:v>
                </c:pt>
                <c:pt idx="6">
                  <c:v>Депозити у євро</c:v>
                </c:pt>
                <c:pt idx="7">
                  <c:v>Депозити у дол. США</c:v>
                </c:pt>
                <c:pt idx="8">
                  <c:v>Депозити у грн.</c:v>
                </c:pt>
                <c:pt idx="9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-0.16115449017080608</c:v>
                </c:pt>
                <c:pt idx="1">
                  <c:v>-1.1548543361276975E-2</c:v>
                </c:pt>
                <c:pt idx="2">
                  <c:v>2.2494075897590893E-2</c:v>
                </c:pt>
                <c:pt idx="3">
                  <c:v>4.6948242494994553E-4</c:v>
                </c:pt>
                <c:pt idx="4">
                  <c:v>-6.7537760421476523E-2</c:v>
                </c:pt>
                <c:pt idx="5">
                  <c:v>-3.3425398827110819E-2</c:v>
                </c:pt>
                <c:pt idx="6">
                  <c:v>2.5725016658281197E-2</c:v>
                </c:pt>
                <c:pt idx="7">
                  <c:v>7.551067406531331E-3</c:v>
                </c:pt>
                <c:pt idx="8">
                  <c:v>1.0627397260273973E-2</c:v>
                </c:pt>
                <c:pt idx="9">
                  <c:v>6.5798624564197272E-3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FF-4AB6-A55A-269B88D1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43975039"/>
        <c:axId val="1"/>
      </c:barChart>
      <c:catAx>
        <c:axId val="74397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17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43975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E8881E11-D07B-D6D1-3EE7-6AC32B60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11</xdr:col>
      <xdr:colOff>561975</xdr:colOff>
      <xdr:row>43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9D130518-BACA-EB82-4A9D-D4BA08843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20</xdr:row>
      <xdr:rowOff>171450</xdr:rowOff>
    </xdr:from>
    <xdr:to>
      <xdr:col>9</xdr:col>
      <xdr:colOff>133350</xdr:colOff>
      <xdr:row>39</xdr:row>
      <xdr:rowOff>171450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180DFAC9-8321-7554-60A8-9260B7E1E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104775</xdr:rowOff>
    </xdr:from>
    <xdr:to>
      <xdr:col>7</xdr:col>
      <xdr:colOff>38100</xdr:colOff>
      <xdr:row>50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1F5D7A81-116B-1751-F995-AF39E2FCC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76200</xdr:rowOff>
    </xdr:from>
    <xdr:to>
      <xdr:col>18</xdr:col>
      <xdr:colOff>180975</xdr:colOff>
      <xdr:row>52</xdr:row>
      <xdr:rowOff>104775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83E9E643-B996-4165-DCEA-81C35282C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E31670B8-124F-2A86-A429-07CE14AE6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47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A3539283-336C-3222-213E-1672A3C4D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123825</xdr:rowOff>
    </xdr:from>
    <xdr:to>
      <xdr:col>9</xdr:col>
      <xdr:colOff>295275</xdr:colOff>
      <xdr:row>33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6426D5FB-2D84-BA2F-FBA7-1E9202D29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38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2B9D8B0B-BEEB-483A-F7B1-CABF793A1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A1A8-579D-42F8-B2A1-97A26CC88FE6}">
  <sheetPr>
    <tabColor indexed="9"/>
  </sheetPr>
  <dimension ref="A1:N39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1" t="s">
        <v>81</v>
      </c>
      <c r="B1" s="71"/>
      <c r="C1" s="71"/>
      <c r="D1" s="72"/>
      <c r="E1" s="72"/>
      <c r="F1" s="72"/>
    </row>
    <row r="2" spans="1:14" ht="15.75" thickBot="1" x14ac:dyDescent="0.25">
      <c r="A2" s="25" t="s">
        <v>48</v>
      </c>
      <c r="B2" s="25" t="s">
        <v>0</v>
      </c>
      <c r="C2" s="25" t="s">
        <v>120</v>
      </c>
      <c r="D2" s="25" t="s">
        <v>1</v>
      </c>
      <c r="E2" s="25" t="s">
        <v>2</v>
      </c>
      <c r="F2" s="25" t="s">
        <v>3</v>
      </c>
      <c r="G2" s="2"/>
      <c r="I2" s="1"/>
    </row>
    <row r="3" spans="1:14" ht="14.25" x14ac:dyDescent="0.2">
      <c r="A3" s="85" t="s">
        <v>101</v>
      </c>
      <c r="B3" s="86">
        <v>-2.7835603092816186E-3</v>
      </c>
      <c r="C3" s="86">
        <v>2.0206961460531581E-3</v>
      </c>
      <c r="D3" s="86">
        <v>-2.5721339160927224E-3</v>
      </c>
      <c r="E3" s="86" t="s">
        <v>18</v>
      </c>
      <c r="F3" s="86">
        <v>-6.4160562833675827E-2</v>
      </c>
      <c r="G3" s="58"/>
      <c r="H3" s="58"/>
      <c r="I3" s="2"/>
      <c r="J3" s="2"/>
      <c r="K3" s="2"/>
      <c r="L3" s="2"/>
    </row>
    <row r="4" spans="1:14" ht="14.25" x14ac:dyDescent="0.2">
      <c r="A4" s="85" t="s">
        <v>103</v>
      </c>
      <c r="B4" s="86">
        <v>-6.7537760421476523E-2</v>
      </c>
      <c r="C4" s="86">
        <v>-3.3425398827110819E-2</v>
      </c>
      <c r="D4" s="86">
        <v>6.8356878821770476E-3</v>
      </c>
      <c r="E4" s="86">
        <v>0</v>
      </c>
      <c r="F4" s="86">
        <v>4.6948242494994553E-4</v>
      </c>
      <c r="G4" s="58"/>
      <c r="H4" s="58"/>
      <c r="I4" s="2"/>
      <c r="J4" s="2"/>
      <c r="K4" s="2"/>
      <c r="L4" s="2"/>
    </row>
    <row r="5" spans="1:14" ht="15" thickBot="1" x14ac:dyDescent="0.25">
      <c r="A5" s="75" t="s">
        <v>119</v>
      </c>
      <c r="B5" s="77">
        <v>-6.9552873609573518E-2</v>
      </c>
      <c r="C5" s="77">
        <v>-0.10213535805874197</v>
      </c>
      <c r="D5" s="77">
        <v>3.25334039548495E-2</v>
      </c>
      <c r="E5" s="77">
        <v>0</v>
      </c>
      <c r="F5" s="77">
        <v>2.2718089729088859E-2</v>
      </c>
      <c r="G5" s="58"/>
      <c r="H5" s="58"/>
      <c r="I5" s="2"/>
      <c r="J5" s="2"/>
      <c r="K5" s="2"/>
      <c r="L5" s="2"/>
    </row>
    <row r="6" spans="1:14" ht="14.25" x14ac:dyDescent="0.2">
      <c r="A6" s="54"/>
      <c r="B6" s="55"/>
      <c r="C6" s="55"/>
      <c r="D6" s="55"/>
      <c r="E6" s="55"/>
      <c r="F6" s="55"/>
      <c r="G6" s="58"/>
      <c r="H6" s="58"/>
      <c r="I6" s="2"/>
      <c r="J6" s="2"/>
      <c r="K6" s="2"/>
      <c r="L6" s="2"/>
    </row>
    <row r="7" spans="1:14" ht="14.25" x14ac:dyDescent="0.2">
      <c r="A7" s="54"/>
      <c r="B7" s="55"/>
      <c r="C7" s="55"/>
      <c r="D7" s="55"/>
      <c r="E7" s="55"/>
      <c r="F7" s="55"/>
      <c r="G7" s="58"/>
      <c r="H7" s="58"/>
      <c r="I7" s="2"/>
      <c r="J7" s="2"/>
      <c r="K7" s="2"/>
      <c r="L7" s="2"/>
    </row>
    <row r="8" spans="1:14" ht="14.25" x14ac:dyDescent="0.2">
      <c r="A8" s="69"/>
      <c r="B8" s="68"/>
      <c r="C8" s="68"/>
      <c r="D8" s="70"/>
      <c r="E8" s="70"/>
      <c r="F8" s="70"/>
      <c r="G8" s="10"/>
      <c r="J8" s="2"/>
      <c r="K8" s="2"/>
      <c r="L8" s="2"/>
      <c r="M8" s="2"/>
      <c r="N8" s="2"/>
    </row>
    <row r="9" spans="1:14" ht="14.25" x14ac:dyDescent="0.2">
      <c r="A9" s="69"/>
      <c r="B9" s="70"/>
      <c r="C9" s="70"/>
      <c r="D9" s="70"/>
      <c r="E9" s="70"/>
      <c r="F9" s="70"/>
      <c r="J9" s="4"/>
      <c r="K9" s="4"/>
      <c r="L9" s="4"/>
      <c r="M9" s="4"/>
      <c r="N9" s="4"/>
    </row>
    <row r="10" spans="1:14" ht="14.25" x14ac:dyDescent="0.2">
      <c r="A10" s="69"/>
      <c r="B10" s="70"/>
      <c r="C10" s="70"/>
      <c r="D10" s="70"/>
      <c r="E10" s="70"/>
      <c r="F10" s="70"/>
    </row>
    <row r="11" spans="1:14" ht="14.25" x14ac:dyDescent="0.2">
      <c r="A11" s="69"/>
      <c r="B11" s="70"/>
      <c r="C11" s="70"/>
      <c r="D11" s="70"/>
      <c r="E11" s="70"/>
      <c r="F11" s="70"/>
    </row>
    <row r="12" spans="1:14" ht="14.25" x14ac:dyDescent="0.2">
      <c r="A12" s="69"/>
      <c r="B12" s="70"/>
      <c r="C12" s="70"/>
      <c r="D12" s="70"/>
      <c r="E12" s="70"/>
      <c r="F12" s="70"/>
      <c r="N12" s="10"/>
    </row>
    <row r="13" spans="1:14" ht="14.25" x14ac:dyDescent="0.2">
      <c r="A13" s="69"/>
      <c r="B13" s="70"/>
      <c r="C13" s="70"/>
      <c r="D13" s="70"/>
      <c r="E13" s="70"/>
      <c r="F13" s="70"/>
    </row>
    <row r="14" spans="1:14" ht="14.25" x14ac:dyDescent="0.2">
      <c r="A14" s="69"/>
      <c r="B14" s="70"/>
      <c r="C14" s="70"/>
      <c r="D14" s="70"/>
      <c r="E14" s="70"/>
      <c r="F14" s="70"/>
    </row>
    <row r="15" spans="1:14" ht="14.25" x14ac:dyDescent="0.2">
      <c r="A15" s="69"/>
      <c r="B15" s="70"/>
      <c r="C15" s="70"/>
      <c r="D15" s="70"/>
      <c r="E15" s="70"/>
      <c r="F15" s="70"/>
    </row>
    <row r="16" spans="1:14" ht="14.25" x14ac:dyDescent="0.2">
      <c r="A16" s="69"/>
      <c r="B16" s="70"/>
      <c r="C16" s="70"/>
      <c r="D16" s="70"/>
      <c r="E16" s="70"/>
      <c r="F16" s="70"/>
    </row>
    <row r="17" spans="1:6" ht="14.25" x14ac:dyDescent="0.2">
      <c r="A17" s="69"/>
      <c r="B17" s="70"/>
      <c r="C17" s="70"/>
      <c r="D17" s="70"/>
      <c r="E17" s="70"/>
      <c r="F17" s="70"/>
    </row>
    <row r="18" spans="1:6" ht="14.25" x14ac:dyDescent="0.2">
      <c r="A18" s="69"/>
      <c r="B18" s="70"/>
      <c r="C18" s="70"/>
      <c r="D18" s="70"/>
      <c r="E18" s="70"/>
      <c r="F18" s="70"/>
    </row>
    <row r="19" spans="1:6" ht="14.25" x14ac:dyDescent="0.2">
      <c r="A19" s="69"/>
      <c r="B19" s="70"/>
      <c r="C19" s="70"/>
      <c r="D19" s="70"/>
      <c r="E19" s="70"/>
      <c r="F19" s="70"/>
    </row>
    <row r="20" spans="1:6" ht="14.25" x14ac:dyDescent="0.2">
      <c r="A20" s="69"/>
      <c r="B20" s="70"/>
      <c r="C20" s="70"/>
      <c r="D20" s="70"/>
      <c r="E20" s="70"/>
      <c r="F20" s="70"/>
    </row>
    <row r="21" spans="1:6" ht="14.25" x14ac:dyDescent="0.2">
      <c r="A21" s="69"/>
      <c r="B21" s="70"/>
      <c r="C21" s="70"/>
      <c r="D21" s="70"/>
      <c r="E21" s="70"/>
      <c r="F21" s="70"/>
    </row>
    <row r="22" spans="1:6" ht="14.25" x14ac:dyDescent="0.2">
      <c r="A22" s="69"/>
      <c r="B22" s="70"/>
      <c r="C22" s="70"/>
      <c r="D22" s="70"/>
      <c r="E22" s="70"/>
      <c r="F22" s="70"/>
    </row>
    <row r="23" spans="1:6" ht="14.25" x14ac:dyDescent="0.2">
      <c r="A23" s="69"/>
      <c r="B23" s="70"/>
      <c r="C23" s="70"/>
      <c r="D23" s="70"/>
      <c r="E23" s="70"/>
      <c r="F23" s="70"/>
    </row>
    <row r="24" spans="1:6" ht="14.25" x14ac:dyDescent="0.2">
      <c r="A24" s="69"/>
      <c r="B24" s="70"/>
      <c r="C24" s="70"/>
      <c r="D24" s="70"/>
      <c r="E24" s="70"/>
      <c r="F24" s="70"/>
    </row>
    <row r="25" spans="1:6" ht="15" thickBot="1" x14ac:dyDescent="0.25">
      <c r="A25" s="69"/>
      <c r="B25" s="70"/>
      <c r="C25" s="70"/>
      <c r="D25" s="70"/>
      <c r="E25" s="70"/>
      <c r="F25" s="70"/>
    </row>
    <row r="26" spans="1:6" ht="30.75" thickBot="1" x14ac:dyDescent="0.25">
      <c r="A26" s="25" t="s">
        <v>71</v>
      </c>
      <c r="B26" s="18" t="s">
        <v>76</v>
      </c>
      <c r="C26" s="18" t="s">
        <v>58</v>
      </c>
      <c r="D26" s="74"/>
      <c r="E26" s="70"/>
      <c r="F26" s="70"/>
    </row>
    <row r="27" spans="1:6" ht="14.25" x14ac:dyDescent="0.2">
      <c r="A27" s="27" t="s">
        <v>120</v>
      </c>
      <c r="B27" s="28">
        <v>-6.7537760421476523E-2</v>
      </c>
      <c r="C27" s="65">
        <v>-6.9552873609573518E-2</v>
      </c>
      <c r="D27" s="74"/>
      <c r="E27" s="70"/>
      <c r="F27" s="70"/>
    </row>
    <row r="28" spans="1:6" ht="14.25" x14ac:dyDescent="0.2">
      <c r="A28" s="27" t="s">
        <v>121</v>
      </c>
      <c r="B28" s="28">
        <v>-3.3425398827110819E-2</v>
      </c>
      <c r="C28" s="65">
        <v>-0.10213535805874197</v>
      </c>
      <c r="D28" s="74"/>
      <c r="E28" s="70"/>
      <c r="F28" s="70"/>
    </row>
    <row r="29" spans="1:6" ht="14.25" x14ac:dyDescent="0.2">
      <c r="A29" s="27" t="s">
        <v>5</v>
      </c>
      <c r="B29" s="28">
        <v>1.9886109596175316E-2</v>
      </c>
      <c r="C29" s="65">
        <v>4.5053154747880075E-2</v>
      </c>
      <c r="D29" s="74"/>
      <c r="E29" s="70"/>
      <c r="F29" s="70"/>
    </row>
    <row r="30" spans="1:6" ht="14.25" x14ac:dyDescent="0.2">
      <c r="A30" s="27" t="s">
        <v>4</v>
      </c>
      <c r="B30" s="28">
        <v>3.8109541585326312E-2</v>
      </c>
      <c r="C30" s="65">
        <v>-4.2530216577704172E-3</v>
      </c>
      <c r="D30" s="74"/>
      <c r="E30" s="70"/>
      <c r="F30" s="70"/>
    </row>
    <row r="31" spans="1:6" ht="14.25" x14ac:dyDescent="0.2">
      <c r="A31" s="27" t="s">
        <v>6</v>
      </c>
      <c r="B31" s="28">
        <v>3.9873504022488238E-2</v>
      </c>
      <c r="C31" s="65">
        <v>5.695939297416297E-3</v>
      </c>
      <c r="D31" s="74"/>
      <c r="E31" s="70"/>
      <c r="F31" s="70"/>
    </row>
    <row r="32" spans="1:6" ht="14.25" x14ac:dyDescent="0.2">
      <c r="A32" s="27" t="s">
        <v>111</v>
      </c>
      <c r="B32" s="28">
        <v>4.4067684994776535E-2</v>
      </c>
      <c r="C32" s="65">
        <v>9.5467365154741524E-2</v>
      </c>
      <c r="D32" s="74"/>
      <c r="E32" s="70"/>
      <c r="F32" s="70"/>
    </row>
    <row r="33" spans="1:6" ht="14.25" x14ac:dyDescent="0.2">
      <c r="A33" s="27" t="s">
        <v>110</v>
      </c>
      <c r="B33" s="28">
        <v>5.6605324960301795E-2</v>
      </c>
      <c r="C33" s="65">
        <v>3.6111307082170141E-2</v>
      </c>
      <c r="D33" s="74"/>
      <c r="E33" s="70"/>
      <c r="F33" s="70"/>
    </row>
    <row r="34" spans="1:6" ht="14.25" x14ac:dyDescent="0.2">
      <c r="A34" s="27" t="s">
        <v>8</v>
      </c>
      <c r="B34" s="28">
        <v>7.1090703543732703E-2</v>
      </c>
      <c r="C34" s="65">
        <v>-8.0860222429922635E-3</v>
      </c>
      <c r="D34" s="74"/>
      <c r="E34" s="70"/>
      <c r="F34" s="70"/>
    </row>
    <row r="35" spans="1:6" ht="14.25" x14ac:dyDescent="0.2">
      <c r="A35" s="27" t="s">
        <v>104</v>
      </c>
      <c r="B35" s="28">
        <v>7.1439838710477765E-2</v>
      </c>
      <c r="C35" s="65">
        <v>3.3057454036126144E-2</v>
      </c>
      <c r="D35" s="74"/>
      <c r="E35" s="70"/>
      <c r="F35" s="70"/>
    </row>
    <row r="36" spans="1:6" ht="14.25" x14ac:dyDescent="0.2">
      <c r="A36" s="27" t="s">
        <v>9</v>
      </c>
      <c r="B36" s="28">
        <v>0.10423342503354505</v>
      </c>
      <c r="C36" s="65">
        <v>5.3102037835074167E-2</v>
      </c>
      <c r="D36" s="74"/>
      <c r="E36" s="70"/>
      <c r="F36" s="70"/>
    </row>
    <row r="37" spans="1:6" ht="15" thickBot="1" x14ac:dyDescent="0.25">
      <c r="A37" s="75" t="s">
        <v>7</v>
      </c>
      <c r="B37" s="76">
        <v>0.16099884614751914</v>
      </c>
      <c r="C37" s="77">
        <v>0.17770227264961802</v>
      </c>
      <c r="D37" s="74"/>
      <c r="E37" s="70"/>
      <c r="F37" s="70"/>
    </row>
    <row r="38" spans="1:6" ht="14.25" x14ac:dyDescent="0.2">
      <c r="A38" s="69"/>
      <c r="B38" s="70"/>
      <c r="C38" s="70"/>
      <c r="D38" s="74"/>
      <c r="E38" s="70"/>
      <c r="F38" s="70"/>
    </row>
    <row r="39" spans="1:6" ht="14.25" x14ac:dyDescent="0.2">
      <c r="A39" s="69"/>
      <c r="B39" s="70"/>
      <c r="C39" s="70"/>
      <c r="D39" s="74"/>
      <c r="E39" s="70"/>
      <c r="F39" s="70"/>
    </row>
  </sheetData>
  <autoFilter ref="A26:C26" xr:uid="{D8400841-A334-4335-A7F6-EA668F01D894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6EC8-5B68-4DFA-999E-411A4592469F}">
  <sheetPr>
    <tabColor indexed="43"/>
    <pageSetUpPr fitToPage="1"/>
  </sheetPr>
  <dimension ref="A1:K11"/>
  <sheetViews>
    <sheetView zoomScale="85" workbookViewId="0">
      <selection activeCell="A3" sqref="A3"/>
    </sheetView>
  </sheetViews>
  <sheetFormatPr defaultRowHeight="14.25" x14ac:dyDescent="0.2"/>
  <cols>
    <col min="1" max="1" width="4.7109375" style="31" customWidth="1"/>
    <col min="2" max="2" width="53.85546875" style="29" bestFit="1" customWidth="1"/>
    <col min="3" max="3" width="12.7109375" style="31" customWidth="1"/>
    <col min="4" max="4" width="42.42578125" style="31" bestFit="1" customWidth="1"/>
    <col min="5" max="5" width="19.28515625" style="6" bestFit="1" customWidth="1"/>
    <col min="6" max="6" width="14.7109375" style="12" customWidth="1"/>
    <col min="7" max="7" width="14.7109375" style="6" customWidth="1"/>
    <col min="8" max="8" width="12.7109375" style="12" customWidth="1"/>
    <col min="9" max="9" width="21.7109375" style="29" bestFit="1" customWidth="1"/>
    <col min="10" max="10" width="22.28515625" style="29" bestFit="1" customWidth="1"/>
    <col min="11" max="11" width="35.85546875" style="29" customWidth="1"/>
    <col min="12" max="16384" width="9.140625" style="29"/>
  </cols>
  <sheetData>
    <row r="1" spans="1:11" ht="16.5" thickBot="1" x14ac:dyDescent="0.25">
      <c r="A1" s="187" t="s">
        <v>98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1" ht="30.75" thickBot="1" x14ac:dyDescent="0.25">
      <c r="A2" s="15" t="s">
        <v>33</v>
      </c>
      <c r="B2" s="48" t="s">
        <v>20</v>
      </c>
      <c r="C2" s="18" t="s">
        <v>30</v>
      </c>
      <c r="D2" s="18" t="s">
        <v>31</v>
      </c>
      <c r="E2" s="17" t="s">
        <v>34</v>
      </c>
      <c r="F2" s="17" t="s">
        <v>53</v>
      </c>
      <c r="G2" s="17" t="s">
        <v>54</v>
      </c>
      <c r="H2" s="18" t="s">
        <v>55</v>
      </c>
      <c r="I2" s="18" t="s">
        <v>13</v>
      </c>
      <c r="J2" s="18" t="s">
        <v>14</v>
      </c>
    </row>
    <row r="3" spans="1:11" ht="14.25" customHeight="1" x14ac:dyDescent="0.2">
      <c r="A3" s="21">
        <v>1</v>
      </c>
      <c r="B3" s="81" t="s">
        <v>112</v>
      </c>
      <c r="C3" s="108" t="s">
        <v>32</v>
      </c>
      <c r="D3" s="109" t="s">
        <v>113</v>
      </c>
      <c r="E3" s="82">
        <v>37960206.57</v>
      </c>
      <c r="F3" s="83">
        <v>30101</v>
      </c>
      <c r="G3" s="82">
        <v>1261.0944999999999</v>
      </c>
      <c r="H3" s="52">
        <v>1000</v>
      </c>
      <c r="I3" s="81" t="s">
        <v>114</v>
      </c>
      <c r="J3" s="84" t="s">
        <v>115</v>
      </c>
      <c r="K3" s="49"/>
    </row>
    <row r="4" spans="1:11" ht="14.25" customHeight="1" x14ac:dyDescent="0.2">
      <c r="A4" s="142">
        <v>2</v>
      </c>
      <c r="B4" s="162" t="s">
        <v>127</v>
      </c>
      <c r="C4" s="163" t="s">
        <v>128</v>
      </c>
      <c r="D4" s="164" t="s">
        <v>113</v>
      </c>
      <c r="E4" s="165">
        <v>19564140.420000002</v>
      </c>
      <c r="F4" s="166">
        <v>7548</v>
      </c>
      <c r="G4" s="165">
        <v>2591.9634999999998</v>
      </c>
      <c r="H4" s="167">
        <v>100</v>
      </c>
      <c r="I4" s="168" t="s">
        <v>129</v>
      </c>
      <c r="J4" s="169" t="s">
        <v>130</v>
      </c>
      <c r="K4" s="49"/>
    </row>
    <row r="5" spans="1:11" ht="14.25" customHeight="1" x14ac:dyDescent="0.2">
      <c r="A5" s="142">
        <v>3</v>
      </c>
      <c r="B5" s="162" t="s">
        <v>131</v>
      </c>
      <c r="C5" s="163" t="s">
        <v>128</v>
      </c>
      <c r="D5" s="164" t="s">
        <v>113</v>
      </c>
      <c r="E5" s="165">
        <v>18387624.699999999</v>
      </c>
      <c r="F5" s="166">
        <v>863</v>
      </c>
      <c r="G5" s="165">
        <v>21306.6335</v>
      </c>
      <c r="H5" s="167">
        <v>5000</v>
      </c>
      <c r="I5" s="168" t="s">
        <v>132</v>
      </c>
      <c r="J5" s="169" t="s">
        <v>133</v>
      </c>
      <c r="K5" s="49"/>
    </row>
    <row r="6" spans="1:11" ht="14.25" customHeight="1" x14ac:dyDescent="0.2">
      <c r="A6" s="142">
        <v>4</v>
      </c>
      <c r="B6" s="162" t="s">
        <v>134</v>
      </c>
      <c r="C6" s="163" t="s">
        <v>128</v>
      </c>
      <c r="D6" s="164" t="s">
        <v>113</v>
      </c>
      <c r="E6" s="165">
        <v>11901350.24</v>
      </c>
      <c r="F6" s="166">
        <v>14045430</v>
      </c>
      <c r="G6" s="165">
        <v>0.84730000000000005</v>
      </c>
      <c r="H6" s="167">
        <v>1</v>
      </c>
      <c r="I6" s="168" t="s">
        <v>135</v>
      </c>
      <c r="J6" s="169" t="s">
        <v>136</v>
      </c>
      <c r="K6" s="49"/>
    </row>
    <row r="7" spans="1:11" ht="14.25" customHeight="1" x14ac:dyDescent="0.2">
      <c r="A7" s="142">
        <v>5</v>
      </c>
      <c r="B7" s="162" t="s">
        <v>105</v>
      </c>
      <c r="C7" s="163" t="s">
        <v>32</v>
      </c>
      <c r="D7" s="164" t="s">
        <v>116</v>
      </c>
      <c r="E7" s="165">
        <v>9556426.3100000005</v>
      </c>
      <c r="F7" s="166">
        <v>181502</v>
      </c>
      <c r="G7" s="165">
        <v>52.651899999999998</v>
      </c>
      <c r="H7" s="167">
        <v>10</v>
      </c>
      <c r="I7" s="168" t="s">
        <v>117</v>
      </c>
      <c r="J7" s="169" t="s">
        <v>118</v>
      </c>
      <c r="K7" s="49"/>
    </row>
    <row r="8" spans="1:11" ht="14.25" customHeight="1" x14ac:dyDescent="0.2">
      <c r="A8" s="142">
        <v>6</v>
      </c>
      <c r="B8" s="162" t="s">
        <v>70</v>
      </c>
      <c r="C8" s="163" t="s">
        <v>32</v>
      </c>
      <c r="D8" s="164" t="s">
        <v>113</v>
      </c>
      <c r="E8" s="165">
        <v>4241999.25</v>
      </c>
      <c r="F8" s="166">
        <v>152637</v>
      </c>
      <c r="G8" s="165">
        <v>27.791399999999999</v>
      </c>
      <c r="H8" s="167">
        <v>100</v>
      </c>
      <c r="I8" s="168" t="s">
        <v>117</v>
      </c>
      <c r="J8" s="169" t="s">
        <v>118</v>
      </c>
      <c r="K8" s="49"/>
    </row>
    <row r="9" spans="1:11" ht="14.25" customHeight="1" x14ac:dyDescent="0.2">
      <c r="A9" s="142">
        <v>7</v>
      </c>
      <c r="B9" s="162" t="s">
        <v>137</v>
      </c>
      <c r="C9" s="163" t="s">
        <v>128</v>
      </c>
      <c r="D9" s="164" t="s">
        <v>113</v>
      </c>
      <c r="E9" s="165">
        <v>372831.24</v>
      </c>
      <c r="F9" s="166">
        <v>8107</v>
      </c>
      <c r="G9" s="165">
        <v>45.988799999999998</v>
      </c>
      <c r="H9" s="167">
        <v>100</v>
      </c>
      <c r="I9" s="168" t="s">
        <v>129</v>
      </c>
      <c r="J9" s="169" t="s">
        <v>130</v>
      </c>
      <c r="K9" s="49"/>
    </row>
    <row r="10" spans="1:11" ht="15.75" thickBot="1" x14ac:dyDescent="0.25">
      <c r="A10" s="188" t="s">
        <v>40</v>
      </c>
      <c r="B10" s="189"/>
      <c r="C10" s="110" t="s">
        <v>41</v>
      </c>
      <c r="D10" s="110" t="s">
        <v>41</v>
      </c>
      <c r="E10" s="96">
        <f>SUM(E3:E9)</f>
        <v>101984578.72999999</v>
      </c>
      <c r="F10" s="97">
        <f>SUM(F3:F9)</f>
        <v>14426188</v>
      </c>
      <c r="G10" s="110" t="s">
        <v>41</v>
      </c>
      <c r="H10" s="110" t="s">
        <v>41</v>
      </c>
      <c r="I10" s="110" t="s">
        <v>41</v>
      </c>
      <c r="J10" s="110" t="s">
        <v>41</v>
      </c>
    </row>
    <row r="11" spans="1:11" ht="15" thickBot="1" x14ac:dyDescent="0.25">
      <c r="A11" s="205"/>
      <c r="B11" s="205"/>
      <c r="C11" s="205"/>
      <c r="D11" s="205"/>
      <c r="E11" s="205"/>
      <c r="F11" s="205"/>
      <c r="G11" s="205"/>
      <c r="H11" s="205"/>
      <c r="I11" s="156"/>
      <c r="J11" s="156"/>
    </row>
  </sheetData>
  <mergeCells count="3">
    <mergeCell ref="A1:J1"/>
    <mergeCell ref="A10:B10"/>
    <mergeCell ref="A11:H11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AC67-27F7-4726-A97A-03190FA520C5}">
  <sheetPr>
    <tabColor indexed="43"/>
    <pageSetUpPr fitToPage="1"/>
  </sheetPr>
  <dimension ref="A1:K17"/>
  <sheetViews>
    <sheetView zoomScale="85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53.85546875" style="31" bestFit="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1" width="21.42578125" style="31" bestFit="1" customWidth="1"/>
    <col min="12" max="16384" width="9.140625" style="31"/>
  </cols>
  <sheetData>
    <row r="1" spans="1:11" s="50" customFormat="1" ht="16.5" thickBot="1" x14ac:dyDescent="0.25">
      <c r="A1" s="203" t="s">
        <v>99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1" s="22" customFormat="1" ht="15.75" customHeight="1" thickBot="1" x14ac:dyDescent="0.25">
      <c r="A2" s="194" t="s">
        <v>33</v>
      </c>
      <c r="B2" s="100"/>
      <c r="C2" s="101"/>
      <c r="D2" s="102"/>
      <c r="E2" s="196" t="s">
        <v>57</v>
      </c>
      <c r="F2" s="196"/>
      <c r="G2" s="196"/>
      <c r="H2" s="196"/>
      <c r="I2" s="196"/>
      <c r="J2" s="196"/>
      <c r="K2" s="196"/>
    </row>
    <row r="3" spans="1:11" s="22" customFormat="1" ht="60.75" thickBot="1" x14ac:dyDescent="0.25">
      <c r="A3" s="195"/>
      <c r="B3" s="103" t="s">
        <v>20</v>
      </c>
      <c r="C3" s="26" t="s">
        <v>10</v>
      </c>
      <c r="D3" s="26" t="s">
        <v>11</v>
      </c>
      <c r="E3" s="17" t="s">
        <v>77</v>
      </c>
      <c r="F3" s="17" t="s">
        <v>86</v>
      </c>
      <c r="G3" s="17" t="s">
        <v>87</v>
      </c>
      <c r="H3" s="17" t="s">
        <v>75</v>
      </c>
      <c r="I3" s="17" t="s">
        <v>88</v>
      </c>
      <c r="J3" s="17" t="s">
        <v>42</v>
      </c>
      <c r="K3" s="18" t="s">
        <v>78</v>
      </c>
    </row>
    <row r="4" spans="1:11" s="22" customFormat="1" collapsed="1" x14ac:dyDescent="0.2">
      <c r="A4" s="21">
        <v>1</v>
      </c>
      <c r="B4" s="27" t="s">
        <v>131</v>
      </c>
      <c r="C4" s="104">
        <v>38958</v>
      </c>
      <c r="D4" s="104">
        <v>38958</v>
      </c>
      <c r="E4" s="98">
        <v>-2.2646458123731783E-3</v>
      </c>
      <c r="F4" s="98" t="s">
        <v>18</v>
      </c>
      <c r="G4" s="98">
        <v>9.9252836752589335E-2</v>
      </c>
      <c r="H4" s="98">
        <v>8.5033706186599334E-2</v>
      </c>
      <c r="I4" s="98">
        <v>7.3417487413753202E-2</v>
      </c>
      <c r="J4" s="105">
        <v>3.2613266999999997</v>
      </c>
      <c r="K4" s="118">
        <v>7.6429284595700198E-2</v>
      </c>
    </row>
    <row r="5" spans="1:11" s="22" customFormat="1" x14ac:dyDescent="0.2">
      <c r="A5" s="157">
        <v>2</v>
      </c>
      <c r="B5" s="170" t="s">
        <v>137</v>
      </c>
      <c r="C5" s="171">
        <v>39311</v>
      </c>
      <c r="D5" s="171">
        <v>39563</v>
      </c>
      <c r="E5" s="172">
        <v>0</v>
      </c>
      <c r="F5" s="172" t="s">
        <v>18</v>
      </c>
      <c r="G5" s="172">
        <v>0</v>
      </c>
      <c r="H5" s="172">
        <v>0</v>
      </c>
      <c r="I5" s="172">
        <v>0</v>
      </c>
      <c r="J5" s="173">
        <v>-0.54011200000000004</v>
      </c>
      <c r="K5" s="174">
        <v>-4.2179590239357245E-2</v>
      </c>
    </row>
    <row r="6" spans="1:11" s="22" customFormat="1" x14ac:dyDescent="0.2">
      <c r="A6" s="157">
        <v>3</v>
      </c>
      <c r="B6" s="170" t="s">
        <v>127</v>
      </c>
      <c r="C6" s="171">
        <v>39311</v>
      </c>
      <c r="D6" s="171">
        <v>39563</v>
      </c>
      <c r="E6" s="172">
        <v>0</v>
      </c>
      <c r="F6" s="172" t="s">
        <v>18</v>
      </c>
      <c r="G6" s="172">
        <v>0</v>
      </c>
      <c r="H6" s="172">
        <v>0</v>
      </c>
      <c r="I6" s="172">
        <v>0</v>
      </c>
      <c r="J6" s="173">
        <v>24.919635</v>
      </c>
      <c r="K6" s="174">
        <v>0.19791913704089059</v>
      </c>
    </row>
    <row r="7" spans="1:11" s="22" customFormat="1" x14ac:dyDescent="0.2">
      <c r="A7" s="157">
        <v>4</v>
      </c>
      <c r="B7" s="170" t="s">
        <v>134</v>
      </c>
      <c r="C7" s="171">
        <v>39692</v>
      </c>
      <c r="D7" s="171">
        <v>39692</v>
      </c>
      <c r="E7" s="172">
        <v>-7.1478790719474716E-3</v>
      </c>
      <c r="F7" s="172" t="s">
        <v>18</v>
      </c>
      <c r="G7" s="172">
        <v>-0.54612170559245765</v>
      </c>
      <c r="H7" s="172">
        <v>-0.54682569396159808</v>
      </c>
      <c r="I7" s="172">
        <v>5.1501613303549298E-2</v>
      </c>
      <c r="J7" s="173">
        <v>-0.15269999999999995</v>
      </c>
      <c r="K7" s="174">
        <v>-9.3330219517938628E-3</v>
      </c>
    </row>
    <row r="8" spans="1:11" s="22" customFormat="1" x14ac:dyDescent="0.2">
      <c r="A8" s="157">
        <v>5</v>
      </c>
      <c r="B8" s="170" t="s">
        <v>70</v>
      </c>
      <c r="C8" s="171">
        <v>40555</v>
      </c>
      <c r="D8" s="171">
        <v>40626</v>
      </c>
      <c r="E8" s="172">
        <v>2.8977557729574777E-3</v>
      </c>
      <c r="F8" s="172">
        <v>-1.1548543361276975E-2</v>
      </c>
      <c r="G8" s="172">
        <v>-5.4680398794740848E-3</v>
      </c>
      <c r="H8" s="172">
        <v>8.9521285562512043E-2</v>
      </c>
      <c r="I8" s="172">
        <v>-8.1973941065840439E-3</v>
      </c>
      <c r="J8" s="173">
        <v>-0.72208600000000001</v>
      </c>
      <c r="K8" s="174">
        <v>-8.1238221621263818E-2</v>
      </c>
    </row>
    <row r="9" spans="1:11" s="22" customFormat="1" x14ac:dyDescent="0.2">
      <c r="A9" s="157">
        <v>6</v>
      </c>
      <c r="B9" s="170" t="s">
        <v>105</v>
      </c>
      <c r="C9" s="171">
        <v>41848</v>
      </c>
      <c r="D9" s="171">
        <v>42032</v>
      </c>
      <c r="E9" s="172">
        <v>5.7419777541340977E-3</v>
      </c>
      <c r="F9" s="172">
        <v>-0.16115449017080608</v>
      </c>
      <c r="G9" s="172">
        <v>0.19497470557929764</v>
      </c>
      <c r="H9" s="172">
        <v>0.4306298619960709</v>
      </c>
      <c r="I9" s="172">
        <v>6.8360425218483512E-2</v>
      </c>
      <c r="J9" s="173">
        <v>4.2651899999999996</v>
      </c>
      <c r="K9" s="174">
        <v>0.15895663003920424</v>
      </c>
    </row>
    <row r="10" spans="1:11" s="22" customFormat="1" x14ac:dyDescent="0.2">
      <c r="A10" s="157">
        <v>7</v>
      </c>
      <c r="B10" s="170" t="s">
        <v>112</v>
      </c>
      <c r="C10" s="171">
        <v>45198</v>
      </c>
      <c r="D10" s="171">
        <v>45449</v>
      </c>
      <c r="E10" s="172">
        <v>4.0591683318786931E-3</v>
      </c>
      <c r="F10" s="172">
        <v>2.2494075897590893E-2</v>
      </c>
      <c r="G10" s="172">
        <v>0.12402363891472201</v>
      </c>
      <c r="H10" s="172">
        <v>0.1683691058180512</v>
      </c>
      <c r="I10" s="172">
        <v>-2.6055503725579965E-2</v>
      </c>
      <c r="J10" s="173">
        <v>0.26109450000000001</v>
      </c>
      <c r="K10" s="174">
        <v>0.12996066851030297</v>
      </c>
    </row>
    <row r="11" spans="1:11" s="22" customFormat="1" ht="15.75" collapsed="1" thickBot="1" x14ac:dyDescent="0.25">
      <c r="A11" s="157"/>
      <c r="B11" s="158" t="s">
        <v>90</v>
      </c>
      <c r="C11" s="159" t="s">
        <v>41</v>
      </c>
      <c r="D11" s="159" t="s">
        <v>41</v>
      </c>
      <c r="E11" s="160">
        <f>AVERAGE(E4:E10)</f>
        <v>4.6948242494994553E-4</v>
      </c>
      <c r="F11" s="160">
        <f>AVERAGE(F4:F10)</f>
        <v>-5.0069652544830721E-2</v>
      </c>
      <c r="G11" s="160">
        <f>AVERAGE(G4:G10)</f>
        <v>-1.9048366317903249E-2</v>
      </c>
      <c r="H11" s="160">
        <f>AVERAGE(H4:H10)</f>
        <v>3.2389752228805059E-2</v>
      </c>
      <c r="I11" s="160">
        <f>AVERAGE(I4:I10)</f>
        <v>2.2718089729088859E-2</v>
      </c>
      <c r="J11" s="159" t="s">
        <v>41</v>
      </c>
      <c r="K11" s="160">
        <f>AVERAGE(K4:K10)</f>
        <v>6.1502126624811866E-2</v>
      </c>
    </row>
    <row r="12" spans="1:11" s="22" customFormat="1" hidden="1" x14ac:dyDescent="0.2">
      <c r="A12" s="208" t="s">
        <v>79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</row>
    <row r="13" spans="1:11" s="22" customFormat="1" ht="15" hidden="1" thickBot="1" x14ac:dyDescent="0.25">
      <c r="A13" s="207" t="s">
        <v>80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11" s="22" customFormat="1" ht="15.75" hidden="1" customHeight="1" x14ac:dyDescent="0.2">
      <c r="C14" s="64"/>
      <c r="D14" s="64"/>
    </row>
    <row r="15" spans="1:11" ht="15" thickBot="1" x14ac:dyDescent="0.25">
      <c r="A15" s="206"/>
      <c r="B15" s="206"/>
      <c r="C15" s="206"/>
      <c r="D15" s="206"/>
      <c r="E15" s="206"/>
      <c r="F15" s="206"/>
      <c r="G15" s="206"/>
      <c r="H15" s="206"/>
      <c r="I15" s="161"/>
      <c r="J15" s="161"/>
      <c r="K15" s="161"/>
    </row>
    <row r="16" spans="1:11" x14ac:dyDescent="0.2">
      <c r="B16" s="29"/>
      <c r="C16" s="106"/>
      <c r="E16" s="106"/>
    </row>
    <row r="17" spans="5:6" x14ac:dyDescent="0.2">
      <c r="E17" s="106"/>
      <c r="F17" s="106"/>
    </row>
  </sheetData>
  <mergeCells count="6">
    <mergeCell ref="A15:H15"/>
    <mergeCell ref="A13:K13"/>
    <mergeCell ref="A1:J1"/>
    <mergeCell ref="A2:A3"/>
    <mergeCell ref="E2:K2"/>
    <mergeCell ref="A12:K12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8724-4748-409F-A7FF-6E127BB8459A}">
  <sheetPr>
    <tabColor indexed="43"/>
  </sheetPr>
  <dimension ref="A1:H121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3.85546875" style="20" bestFit="1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8" s="29" customFormat="1" ht="16.5" thickBot="1" x14ac:dyDescent="0.25">
      <c r="A1" s="199" t="s">
        <v>100</v>
      </c>
      <c r="B1" s="199"/>
      <c r="C1" s="199"/>
      <c r="D1" s="199"/>
      <c r="E1" s="199"/>
      <c r="F1" s="199"/>
      <c r="G1" s="199"/>
    </row>
    <row r="2" spans="1:8" s="29" customFormat="1" ht="15.75" customHeight="1" thickBot="1" x14ac:dyDescent="0.25">
      <c r="A2" s="212" t="s">
        <v>33</v>
      </c>
      <c r="B2" s="88"/>
      <c r="C2" s="200" t="s">
        <v>21</v>
      </c>
      <c r="D2" s="209"/>
      <c r="E2" s="210" t="s">
        <v>56</v>
      </c>
      <c r="F2" s="211"/>
      <c r="G2" s="89"/>
    </row>
    <row r="3" spans="1:8" s="29" customFormat="1" ht="45.75" thickBot="1" x14ac:dyDescent="0.25">
      <c r="A3" s="195"/>
      <c r="B3" s="35" t="s">
        <v>20</v>
      </c>
      <c r="C3" s="35" t="s">
        <v>43</v>
      </c>
      <c r="D3" s="35" t="s">
        <v>23</v>
      </c>
      <c r="E3" s="35" t="s">
        <v>24</v>
      </c>
      <c r="F3" s="35" t="s">
        <v>23</v>
      </c>
      <c r="G3" s="36" t="s">
        <v>84</v>
      </c>
    </row>
    <row r="4" spans="1:8" s="29" customFormat="1" x14ac:dyDescent="0.2">
      <c r="A4" s="21">
        <v>1</v>
      </c>
      <c r="B4" s="37" t="s">
        <v>112</v>
      </c>
      <c r="C4" s="38">
        <v>1501.1487500000001</v>
      </c>
      <c r="D4" s="98">
        <v>4.1173547528606982E-2</v>
      </c>
      <c r="E4" s="39">
        <v>1073</v>
      </c>
      <c r="F4" s="98">
        <v>3.696431032106931E-2</v>
      </c>
      <c r="G4" s="40">
        <v>1350.0747553624342</v>
      </c>
    </row>
    <row r="5" spans="1:8" s="29" customFormat="1" x14ac:dyDescent="0.2">
      <c r="A5" s="21">
        <v>2</v>
      </c>
      <c r="B5" s="175" t="s">
        <v>105</v>
      </c>
      <c r="C5" s="152">
        <v>54.560410000000154</v>
      </c>
      <c r="D5" s="176">
        <v>5.7420732490026149E-3</v>
      </c>
      <c r="E5" s="177">
        <v>0</v>
      </c>
      <c r="F5" s="176">
        <v>0</v>
      </c>
      <c r="G5" s="41">
        <v>0</v>
      </c>
    </row>
    <row r="6" spans="1:8" s="29" customFormat="1" x14ac:dyDescent="0.2">
      <c r="A6" s="21">
        <v>3</v>
      </c>
      <c r="B6" s="175" t="s">
        <v>70</v>
      </c>
      <c r="C6" s="152">
        <v>12.2599299999997</v>
      </c>
      <c r="D6" s="176">
        <v>2.8985072299915872E-3</v>
      </c>
      <c r="E6" s="177">
        <v>0</v>
      </c>
      <c r="F6" s="176">
        <v>0</v>
      </c>
      <c r="G6" s="41">
        <v>0</v>
      </c>
    </row>
    <row r="7" spans="1:8" s="29" customFormat="1" x14ac:dyDescent="0.2">
      <c r="A7" s="21">
        <v>4</v>
      </c>
      <c r="B7" s="175" t="s">
        <v>138</v>
      </c>
      <c r="C7" s="152">
        <v>0</v>
      </c>
      <c r="D7" s="176">
        <v>0</v>
      </c>
      <c r="E7" s="177">
        <v>0</v>
      </c>
      <c r="F7" s="176">
        <v>0</v>
      </c>
      <c r="G7" s="41">
        <v>0</v>
      </c>
    </row>
    <row r="8" spans="1:8" s="29" customFormat="1" x14ac:dyDescent="0.2">
      <c r="A8" s="21">
        <v>5</v>
      </c>
      <c r="B8" s="175" t="s">
        <v>139</v>
      </c>
      <c r="C8" s="152">
        <v>0</v>
      </c>
      <c r="D8" s="176">
        <v>0</v>
      </c>
      <c r="E8" s="177">
        <v>0</v>
      </c>
      <c r="F8" s="176">
        <v>0</v>
      </c>
      <c r="G8" s="41">
        <v>0</v>
      </c>
    </row>
    <row r="9" spans="1:8" s="29" customFormat="1" x14ac:dyDescent="0.2">
      <c r="A9" s="21">
        <v>6</v>
      </c>
      <c r="B9" s="175" t="s">
        <v>140</v>
      </c>
      <c r="C9" s="152">
        <v>-41.735949999999256</v>
      </c>
      <c r="D9" s="176">
        <v>-2.2646444872735862E-3</v>
      </c>
      <c r="E9" s="177">
        <v>0</v>
      </c>
      <c r="F9" s="176">
        <v>0</v>
      </c>
      <c r="G9" s="41">
        <v>0</v>
      </c>
    </row>
    <row r="10" spans="1:8" s="29" customFormat="1" x14ac:dyDescent="0.2">
      <c r="A10" s="21">
        <v>7</v>
      </c>
      <c r="B10" s="175" t="s">
        <v>141</v>
      </c>
      <c r="C10" s="152">
        <v>-84.51</v>
      </c>
      <c r="D10" s="176">
        <v>-7.0508080611492259E-3</v>
      </c>
      <c r="E10" s="177">
        <v>0</v>
      </c>
      <c r="F10" s="176">
        <v>0</v>
      </c>
      <c r="G10" s="41">
        <v>0</v>
      </c>
    </row>
    <row r="11" spans="1:8" s="29" customFormat="1" ht="15.75" thickBot="1" x14ac:dyDescent="0.25">
      <c r="A11" s="113"/>
      <c r="B11" s="90" t="s">
        <v>40</v>
      </c>
      <c r="C11" s="91">
        <v>1441.7231400000005</v>
      </c>
      <c r="D11" s="95">
        <v>1.4339389224025527E-2</v>
      </c>
      <c r="E11" s="92">
        <v>1073</v>
      </c>
      <c r="F11" s="95">
        <v>7.438415568957336E-5</v>
      </c>
      <c r="G11" s="114">
        <v>1350.0747553624342</v>
      </c>
    </row>
    <row r="12" spans="1:8" s="29" customFormat="1" ht="15" customHeight="1" thickBot="1" x14ac:dyDescent="0.25">
      <c r="A12" s="190"/>
      <c r="B12" s="190"/>
      <c r="C12" s="190"/>
      <c r="D12" s="190"/>
      <c r="E12" s="190"/>
      <c r="F12" s="190"/>
      <c r="G12" s="190"/>
      <c r="H12" s="7"/>
    </row>
    <row r="13" spans="1:8" s="29" customFormat="1" x14ac:dyDescent="0.2">
      <c r="D13" s="6"/>
    </row>
    <row r="14" spans="1:8" s="29" customFormat="1" x14ac:dyDescent="0.2">
      <c r="D14" s="6"/>
    </row>
    <row r="15" spans="1:8" s="29" customFormat="1" x14ac:dyDescent="0.2">
      <c r="D15" s="6"/>
    </row>
    <row r="16" spans="1:8" s="29" customFormat="1" x14ac:dyDescent="0.2">
      <c r="D16" s="6"/>
    </row>
    <row r="17" spans="4:4" s="29" customFormat="1" x14ac:dyDescent="0.2">
      <c r="D17" s="6"/>
    </row>
    <row r="18" spans="4:4" s="29" customFormat="1" x14ac:dyDescent="0.2">
      <c r="D18" s="6"/>
    </row>
    <row r="19" spans="4:4" s="29" customFormat="1" x14ac:dyDescent="0.2">
      <c r="D19" s="6"/>
    </row>
    <row r="20" spans="4:4" s="29" customFormat="1" x14ac:dyDescent="0.2">
      <c r="D20" s="6"/>
    </row>
    <row r="21" spans="4:4" s="29" customFormat="1" x14ac:dyDescent="0.2">
      <c r="D21" s="6"/>
    </row>
    <row r="22" spans="4:4" s="29" customFormat="1" x14ac:dyDescent="0.2">
      <c r="D22" s="6"/>
    </row>
    <row r="23" spans="4:4" s="29" customFormat="1" x14ac:dyDescent="0.2">
      <c r="D23" s="6"/>
    </row>
    <row r="24" spans="4:4" s="29" customFormat="1" x14ac:dyDescent="0.2">
      <c r="D24" s="6"/>
    </row>
    <row r="25" spans="4:4" s="29" customFormat="1" x14ac:dyDescent="0.2">
      <c r="D25" s="6"/>
    </row>
    <row r="26" spans="4:4" s="29" customFormat="1" x14ac:dyDescent="0.2">
      <c r="D26" s="6"/>
    </row>
    <row r="27" spans="4:4" s="29" customFormat="1" x14ac:dyDescent="0.2">
      <c r="D27" s="6"/>
    </row>
    <row r="28" spans="4:4" s="29" customFormat="1" x14ac:dyDescent="0.2">
      <c r="D28" s="6"/>
    </row>
    <row r="29" spans="4:4" s="29" customFormat="1" x14ac:dyDescent="0.2">
      <c r="D29" s="6"/>
    </row>
    <row r="30" spans="4:4" s="29" customFormat="1" x14ac:dyDescent="0.2">
      <c r="D30" s="6"/>
    </row>
    <row r="31" spans="4:4" s="29" customFormat="1" x14ac:dyDescent="0.2">
      <c r="D31" s="6"/>
    </row>
    <row r="32" spans="4:4" s="29" customFormat="1" x14ac:dyDescent="0.2">
      <c r="D32" s="6"/>
    </row>
    <row r="33" spans="2:6" s="29" customFormat="1" ht="15" thickBot="1" x14ac:dyDescent="0.25">
      <c r="B33" s="79"/>
      <c r="C33" s="79"/>
      <c r="D33" s="80"/>
      <c r="E33" s="79"/>
    </row>
    <row r="34" spans="2:6" s="29" customFormat="1" x14ac:dyDescent="0.2"/>
    <row r="35" spans="2:6" s="29" customFormat="1" x14ac:dyDescent="0.2"/>
    <row r="36" spans="2:6" s="29" customFormat="1" x14ac:dyDescent="0.2"/>
    <row r="37" spans="2:6" s="29" customFormat="1" x14ac:dyDescent="0.2"/>
    <row r="38" spans="2:6" s="29" customFormat="1" x14ac:dyDescent="0.2"/>
    <row r="39" spans="2:6" s="29" customFormat="1" ht="30.75" thickBot="1" x14ac:dyDescent="0.25">
      <c r="B39" s="47" t="s">
        <v>20</v>
      </c>
      <c r="C39" s="35" t="s">
        <v>46</v>
      </c>
      <c r="D39" s="35" t="s">
        <v>47</v>
      </c>
      <c r="E39" s="36" t="s">
        <v>44</v>
      </c>
    </row>
    <row r="40" spans="2:6" s="29" customFormat="1" x14ac:dyDescent="0.2">
      <c r="B40" s="37" t="str">
        <f t="shared" ref="B40:D46" si="0">B4</f>
        <v>ЗЕМЕЛЬНИЙ ІНВЕСТИЦІЙНИЙ ФОНД ҐРУНТОВНО</v>
      </c>
      <c r="C40" s="38">
        <f t="shared" si="0"/>
        <v>1501.1487500000001</v>
      </c>
      <c r="D40" s="151">
        <f t="shared" si="0"/>
        <v>4.1173547528606982E-2</v>
      </c>
      <c r="E40" s="40">
        <f t="shared" ref="E40:E46" si="1">G4</f>
        <v>1350.0747553624342</v>
      </c>
    </row>
    <row r="41" spans="2:6" x14ac:dyDescent="0.2">
      <c r="B41" s="37" t="str">
        <f t="shared" si="0"/>
        <v>КІНТО-Голд</v>
      </c>
      <c r="C41" s="38">
        <f t="shared" si="0"/>
        <v>54.560410000000154</v>
      </c>
      <c r="D41" s="151">
        <f t="shared" si="0"/>
        <v>5.7420732490026149E-3</v>
      </c>
      <c r="E41" s="40">
        <f t="shared" si="1"/>
        <v>0</v>
      </c>
      <c r="F41" s="19"/>
    </row>
    <row r="42" spans="2:6" x14ac:dyDescent="0.2">
      <c r="B42" s="37" t="str">
        <f t="shared" si="0"/>
        <v>Індекс Української Біржі</v>
      </c>
      <c r="C42" s="38">
        <f t="shared" si="0"/>
        <v>12.2599299999997</v>
      </c>
      <c r="D42" s="151">
        <f t="shared" si="0"/>
        <v>2.8985072299915872E-3</v>
      </c>
      <c r="E42" s="40">
        <f t="shared" si="1"/>
        <v>0</v>
      </c>
      <c r="F42" s="19"/>
    </row>
    <row r="43" spans="2:6" x14ac:dyDescent="0.2">
      <c r="B43" s="37" t="str">
        <f t="shared" si="0"/>
        <v>ПАТ "КНІФЗТ "ІНЕКО-ПРЯМІ ІНВЕСТИЦІЇ"</v>
      </c>
      <c r="C43" s="38">
        <f t="shared" si="0"/>
        <v>0</v>
      </c>
      <c r="D43" s="151">
        <f t="shared" si="0"/>
        <v>0</v>
      </c>
      <c r="E43" s="40">
        <f t="shared" si="1"/>
        <v>0</v>
      </c>
      <c r="F43" s="19"/>
    </row>
    <row r="44" spans="2:6" x14ac:dyDescent="0.2">
      <c r="B44" s="37" t="str">
        <f t="shared" si="0"/>
        <v>ПАТ "КНІФЗТ "ІНЕКО РІАЛ ІСТЕЙТ"</v>
      </c>
      <c r="C44" s="38">
        <f t="shared" si="0"/>
        <v>0</v>
      </c>
      <c r="D44" s="151">
        <f t="shared" si="0"/>
        <v>0</v>
      </c>
      <c r="E44" s="40">
        <f t="shared" si="1"/>
        <v>0</v>
      </c>
      <c r="F44" s="19"/>
    </row>
    <row r="45" spans="2:6" x14ac:dyDescent="0.2">
      <c r="B45" s="37" t="str">
        <f t="shared" si="0"/>
        <v>АТ "ЗНКІФ "ОБЛІГАЦІЙНІ СТРАТЕГІЇ"</v>
      </c>
      <c r="C45" s="38">
        <f t="shared" si="0"/>
        <v>-41.735949999999256</v>
      </c>
      <c r="D45" s="151">
        <f t="shared" si="0"/>
        <v>-2.2646444872735862E-3</v>
      </c>
      <c r="E45" s="40">
        <f t="shared" si="1"/>
        <v>0</v>
      </c>
      <c r="F45" s="19"/>
    </row>
    <row r="46" spans="2:6" x14ac:dyDescent="0.2">
      <c r="B46" s="37" t="str">
        <f t="shared" si="0"/>
        <v>ПАТ "ЗНКІФ "СОВА"</v>
      </c>
      <c r="C46" s="38">
        <f t="shared" si="0"/>
        <v>-84.51</v>
      </c>
      <c r="D46" s="151">
        <f t="shared" si="0"/>
        <v>-7.0508080611492259E-3</v>
      </c>
      <c r="E46" s="40">
        <f t="shared" si="1"/>
        <v>0</v>
      </c>
      <c r="F46" s="19"/>
    </row>
    <row r="47" spans="2:6" x14ac:dyDescent="0.2">
      <c r="B47" s="29"/>
      <c r="C47" s="29"/>
      <c r="D47" s="6"/>
      <c r="F47" s="19"/>
    </row>
    <row r="48" spans="2:6" x14ac:dyDescent="0.2">
      <c r="B48" s="29"/>
      <c r="C48" s="29"/>
      <c r="D48" s="6"/>
      <c r="F48" s="19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  <row r="118" spans="2:4" x14ac:dyDescent="0.2">
      <c r="B118" s="29"/>
      <c r="C118" s="29"/>
      <c r="D118" s="6"/>
    </row>
    <row r="119" spans="2:4" x14ac:dyDescent="0.2">
      <c r="B119" s="29"/>
      <c r="C119" s="29"/>
      <c r="D119" s="6"/>
    </row>
    <row r="120" spans="2:4" x14ac:dyDescent="0.2">
      <c r="B120" s="29"/>
      <c r="C120" s="29"/>
      <c r="D120" s="6"/>
    </row>
    <row r="121" spans="2:4" x14ac:dyDescent="0.2">
      <c r="B121" s="29"/>
      <c r="C121" s="29"/>
      <c r="D121" s="6"/>
    </row>
  </sheetData>
  <mergeCells count="5">
    <mergeCell ref="A1:G1"/>
    <mergeCell ref="A12:G12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38B2-7725-4DE7-A50D-5FEF027FC1F7}">
  <sheetPr>
    <tabColor indexed="43"/>
  </sheetPr>
  <dimension ref="A1:D15"/>
  <sheetViews>
    <sheetView zoomScale="85" workbookViewId="0">
      <selection activeCell="A6" sqref="A6:B11"/>
    </sheetView>
  </sheetViews>
  <sheetFormatPr defaultRowHeight="12.75" x14ac:dyDescent="0.2"/>
  <cols>
    <col min="1" max="1" width="53.8554687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20</v>
      </c>
      <c r="B1" s="67" t="s">
        <v>73</v>
      </c>
      <c r="C1" s="10"/>
      <c r="D1" s="10"/>
    </row>
    <row r="2" spans="1:4" ht="14.25" x14ac:dyDescent="0.2">
      <c r="A2" s="27" t="s">
        <v>105</v>
      </c>
      <c r="B2" s="135">
        <v>-0.16115449017080608</v>
      </c>
      <c r="C2" s="10"/>
      <c r="D2" s="10"/>
    </row>
    <row r="3" spans="1:4" ht="14.25" x14ac:dyDescent="0.2">
      <c r="A3" s="27" t="s">
        <v>70</v>
      </c>
      <c r="B3" s="136">
        <v>-1.1548543361276975E-2</v>
      </c>
      <c r="C3" s="10"/>
      <c r="D3" s="10"/>
    </row>
    <row r="4" spans="1:4" ht="14.25" x14ac:dyDescent="0.2">
      <c r="A4" s="27" t="s">
        <v>112</v>
      </c>
      <c r="B4" s="136">
        <v>2.2494075897590893E-2</v>
      </c>
      <c r="C4" s="10"/>
      <c r="D4" s="10"/>
    </row>
    <row r="5" spans="1:4" ht="14.25" x14ac:dyDescent="0.2">
      <c r="A5" s="27" t="s">
        <v>25</v>
      </c>
      <c r="B5" s="136">
        <v>4.6948242494994553E-4</v>
      </c>
      <c r="C5" s="10"/>
      <c r="D5" s="10"/>
    </row>
    <row r="6" spans="1:4" ht="14.25" x14ac:dyDescent="0.2">
      <c r="A6" s="27" t="s">
        <v>121</v>
      </c>
      <c r="B6" s="136">
        <v>-6.7537760421476523E-2</v>
      </c>
      <c r="C6" s="10"/>
      <c r="D6" s="10"/>
    </row>
    <row r="7" spans="1:4" ht="14.25" x14ac:dyDescent="0.2">
      <c r="A7" s="27" t="s">
        <v>120</v>
      </c>
      <c r="B7" s="136">
        <v>-3.3425398827110819E-2</v>
      </c>
      <c r="C7" s="10"/>
      <c r="D7" s="10"/>
    </row>
    <row r="8" spans="1:4" ht="14.25" x14ac:dyDescent="0.2">
      <c r="A8" s="27" t="s">
        <v>26</v>
      </c>
      <c r="B8" s="136">
        <v>2.5725016658281197E-2</v>
      </c>
      <c r="C8" s="10"/>
      <c r="D8" s="10"/>
    </row>
    <row r="9" spans="1:4" ht="14.25" x14ac:dyDescent="0.2">
      <c r="A9" s="27" t="s">
        <v>27</v>
      </c>
      <c r="B9" s="136">
        <v>7.551067406531331E-3</v>
      </c>
      <c r="C9" s="10"/>
      <c r="D9" s="10"/>
    </row>
    <row r="10" spans="1:4" ht="14.25" x14ac:dyDescent="0.2">
      <c r="A10" s="27" t="s">
        <v>28</v>
      </c>
      <c r="B10" s="136">
        <v>1.0627397260273973E-2</v>
      </c>
      <c r="C10" s="10"/>
      <c r="D10" s="10"/>
    </row>
    <row r="11" spans="1:4" ht="15" thickBot="1" x14ac:dyDescent="0.25">
      <c r="A11" s="75" t="s">
        <v>91</v>
      </c>
      <c r="B11" s="137">
        <v>6.5798624564197272E-3</v>
      </c>
      <c r="C11" s="10"/>
      <c r="D11" s="10"/>
    </row>
    <row r="12" spans="1:4" x14ac:dyDescent="0.2">
      <c r="C12" s="10"/>
      <c r="D12" s="10"/>
    </row>
    <row r="13" spans="1:4" x14ac:dyDescent="0.2">
      <c r="A13" s="10"/>
      <c r="B13" s="10"/>
      <c r="C13" s="10"/>
      <c r="D13" s="10"/>
    </row>
    <row r="14" spans="1:4" x14ac:dyDescent="0.2">
      <c r="B14" s="10"/>
      <c r="C14" s="10"/>
      <c r="D14" s="10"/>
    </row>
    <row r="15" spans="1:4" x14ac:dyDescent="0.2">
      <c r="C15" s="10"/>
    </row>
  </sheetData>
  <autoFilter ref="A1:B1" xr:uid="{89593A22-25D8-42C5-B640-611A7A735B59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3C1F-E45A-4955-8EFF-377CB305749D}">
  <sheetPr>
    <tabColor indexed="42"/>
  </sheetPr>
  <dimension ref="A1:I27"/>
  <sheetViews>
    <sheetView zoomScale="85" zoomScaleNormal="40" workbookViewId="0">
      <selection activeCell="B3" sqref="B3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87" t="s">
        <v>92</v>
      </c>
      <c r="B1" s="187"/>
      <c r="C1" s="187"/>
      <c r="D1" s="187"/>
      <c r="E1" s="187"/>
      <c r="F1" s="187"/>
      <c r="G1" s="187"/>
      <c r="H1" s="187"/>
      <c r="I1" s="13"/>
    </row>
    <row r="2" spans="1:9" ht="30.75" thickBot="1" x14ac:dyDescent="0.25">
      <c r="A2" s="15" t="s">
        <v>33</v>
      </c>
      <c r="B2" s="16" t="s">
        <v>74</v>
      </c>
      <c r="C2" s="17" t="s">
        <v>34</v>
      </c>
      <c r="D2" s="17" t="s">
        <v>35</v>
      </c>
      <c r="E2" s="17" t="s">
        <v>36</v>
      </c>
      <c r="F2" s="17" t="s">
        <v>12</v>
      </c>
      <c r="G2" s="17" t="s">
        <v>13</v>
      </c>
      <c r="H2" s="18" t="s">
        <v>14</v>
      </c>
      <c r="I2" s="19"/>
    </row>
    <row r="3" spans="1:9" x14ac:dyDescent="0.2">
      <c r="A3" s="21">
        <v>1</v>
      </c>
      <c r="B3" s="81" t="s">
        <v>106</v>
      </c>
      <c r="C3" s="82">
        <v>91554894.329999998</v>
      </c>
      <c r="D3" s="83">
        <v>10093</v>
      </c>
      <c r="E3" s="82">
        <v>9071.1299999999992</v>
      </c>
      <c r="F3" s="83">
        <v>1000</v>
      </c>
      <c r="G3" s="81" t="s">
        <v>107</v>
      </c>
      <c r="H3" s="84" t="s">
        <v>108</v>
      </c>
      <c r="I3" s="19"/>
    </row>
    <row r="4" spans="1:9" x14ac:dyDescent="0.2">
      <c r="A4" s="21">
        <v>2</v>
      </c>
      <c r="B4" s="81" t="s">
        <v>67</v>
      </c>
      <c r="C4" s="82">
        <v>41576478.840000004</v>
      </c>
      <c r="D4" s="83">
        <v>3734</v>
      </c>
      <c r="E4" s="82">
        <v>11134.568499999999</v>
      </c>
      <c r="F4" s="83">
        <v>1000</v>
      </c>
      <c r="G4" s="81" t="s">
        <v>16</v>
      </c>
      <c r="H4" s="84" t="s">
        <v>38</v>
      </c>
      <c r="I4" s="19"/>
    </row>
    <row r="5" spans="1:9" ht="14.25" customHeight="1" x14ac:dyDescent="0.2">
      <c r="A5" s="21">
        <v>3</v>
      </c>
      <c r="B5" s="81" t="s">
        <v>62</v>
      </c>
      <c r="C5" s="82">
        <v>38499914.340000004</v>
      </c>
      <c r="D5" s="83">
        <v>44243</v>
      </c>
      <c r="E5" s="82">
        <v>870.19219999999996</v>
      </c>
      <c r="F5" s="83">
        <v>100</v>
      </c>
      <c r="G5" s="81" t="s">
        <v>82</v>
      </c>
      <c r="H5" s="84" t="s">
        <v>63</v>
      </c>
      <c r="I5" s="19"/>
    </row>
    <row r="6" spans="1:9" x14ac:dyDescent="0.2">
      <c r="A6" s="21">
        <v>4</v>
      </c>
      <c r="B6" s="81" t="s">
        <v>89</v>
      </c>
      <c r="C6" s="82">
        <v>14755351.67</v>
      </c>
      <c r="D6" s="83">
        <v>13648</v>
      </c>
      <c r="E6" s="82">
        <v>1081.1366</v>
      </c>
      <c r="F6" s="83">
        <v>100</v>
      </c>
      <c r="G6" s="81" t="s">
        <v>82</v>
      </c>
      <c r="H6" s="84" t="s">
        <v>63</v>
      </c>
      <c r="I6" s="19"/>
    </row>
    <row r="7" spans="1:9" ht="14.25" customHeight="1" x14ac:dyDescent="0.2">
      <c r="A7" s="21">
        <v>5</v>
      </c>
      <c r="B7" s="81" t="s">
        <v>109</v>
      </c>
      <c r="C7" s="82">
        <v>10865388.710000001</v>
      </c>
      <c r="D7" s="83">
        <v>5299541</v>
      </c>
      <c r="E7" s="82">
        <v>2.0499999999999998</v>
      </c>
      <c r="F7" s="83">
        <v>1</v>
      </c>
      <c r="G7" s="81" t="s">
        <v>107</v>
      </c>
      <c r="H7" s="84" t="s">
        <v>108</v>
      </c>
      <c r="I7" s="19"/>
    </row>
    <row r="8" spans="1:9" x14ac:dyDescent="0.2">
      <c r="A8" s="21">
        <v>6</v>
      </c>
      <c r="B8" s="81" t="s">
        <v>66</v>
      </c>
      <c r="C8" s="82">
        <v>10649875.060000001</v>
      </c>
      <c r="D8" s="83">
        <v>8326</v>
      </c>
      <c r="E8" s="82">
        <v>1279.1106</v>
      </c>
      <c r="F8" s="83">
        <v>1000</v>
      </c>
      <c r="G8" s="81" t="s">
        <v>16</v>
      </c>
      <c r="H8" s="84" t="s">
        <v>38</v>
      </c>
      <c r="I8" s="19"/>
    </row>
    <row r="9" spans="1:9" x14ac:dyDescent="0.2">
      <c r="A9" s="21">
        <v>7</v>
      </c>
      <c r="B9" s="81" t="s">
        <v>52</v>
      </c>
      <c r="C9" s="82">
        <v>7207039.3799999999</v>
      </c>
      <c r="D9" s="83">
        <v>1254</v>
      </c>
      <c r="E9" s="82">
        <v>5747.24</v>
      </c>
      <c r="F9" s="83">
        <v>1000</v>
      </c>
      <c r="G9" s="81" t="s">
        <v>37</v>
      </c>
      <c r="H9" s="84" t="s">
        <v>51</v>
      </c>
      <c r="I9" s="19"/>
    </row>
    <row r="10" spans="1:9" x14ac:dyDescent="0.2">
      <c r="A10" s="21">
        <v>8</v>
      </c>
      <c r="B10" s="81" t="s">
        <v>50</v>
      </c>
      <c r="C10" s="82">
        <v>5384378.96</v>
      </c>
      <c r="D10" s="83">
        <v>643</v>
      </c>
      <c r="E10" s="82">
        <v>8373.84</v>
      </c>
      <c r="F10" s="83">
        <v>1000</v>
      </c>
      <c r="G10" s="81" t="s">
        <v>15</v>
      </c>
      <c r="H10" s="84" t="s">
        <v>51</v>
      </c>
      <c r="I10" s="19"/>
    </row>
    <row r="11" spans="1:9" x14ac:dyDescent="0.2">
      <c r="A11" s="21">
        <v>9</v>
      </c>
      <c r="B11" s="81" t="s">
        <v>68</v>
      </c>
      <c r="C11" s="82">
        <v>5327406.6500000004</v>
      </c>
      <c r="D11" s="83">
        <v>767</v>
      </c>
      <c r="E11" s="82">
        <v>6945.7713999999996</v>
      </c>
      <c r="F11" s="83">
        <v>1000</v>
      </c>
      <c r="G11" s="81" t="s">
        <v>16</v>
      </c>
      <c r="H11" s="84" t="s">
        <v>38</v>
      </c>
      <c r="I11" s="19"/>
    </row>
    <row r="12" spans="1:9" x14ac:dyDescent="0.2">
      <c r="A12" s="21">
        <v>10</v>
      </c>
      <c r="B12" s="81" t="s">
        <v>59</v>
      </c>
      <c r="C12" s="82">
        <v>3865800.41</v>
      </c>
      <c r="D12" s="83">
        <v>1747</v>
      </c>
      <c r="E12" s="82">
        <v>2212.8222000000001</v>
      </c>
      <c r="F12" s="83">
        <v>1000</v>
      </c>
      <c r="G12" s="81" t="s">
        <v>60</v>
      </c>
      <c r="H12" s="84" t="s">
        <v>61</v>
      </c>
      <c r="I12" s="19"/>
    </row>
    <row r="13" spans="1:9" x14ac:dyDescent="0.2">
      <c r="A13" s="21">
        <v>11</v>
      </c>
      <c r="B13" s="81" t="s">
        <v>64</v>
      </c>
      <c r="C13" s="82">
        <v>3227697.83</v>
      </c>
      <c r="D13" s="83">
        <v>3037</v>
      </c>
      <c r="E13" s="82">
        <v>1062.7915</v>
      </c>
      <c r="F13" s="83">
        <v>1000</v>
      </c>
      <c r="G13" s="81" t="s">
        <v>82</v>
      </c>
      <c r="H13" s="84" t="s">
        <v>63</v>
      </c>
      <c r="I13" s="19"/>
    </row>
    <row r="14" spans="1:9" x14ac:dyDescent="0.2">
      <c r="A14" s="21">
        <v>12</v>
      </c>
      <c r="B14" s="81" t="s">
        <v>49</v>
      </c>
      <c r="C14" s="82">
        <v>3075837.8</v>
      </c>
      <c r="D14" s="83">
        <v>2566</v>
      </c>
      <c r="E14" s="82">
        <v>1198.6896999999999</v>
      </c>
      <c r="F14" s="83">
        <v>1000</v>
      </c>
      <c r="G14" s="81" t="s">
        <v>65</v>
      </c>
      <c r="H14" s="84" t="s">
        <v>72</v>
      </c>
      <c r="I14" s="19"/>
    </row>
    <row r="15" spans="1:9" x14ac:dyDescent="0.2">
      <c r="A15" s="21">
        <v>13</v>
      </c>
      <c r="B15" s="81" t="s">
        <v>69</v>
      </c>
      <c r="C15" s="82">
        <v>1755543.09</v>
      </c>
      <c r="D15" s="83">
        <v>529</v>
      </c>
      <c r="E15" s="82">
        <v>3318.607</v>
      </c>
      <c r="F15" s="83">
        <v>1000</v>
      </c>
      <c r="G15" s="81" t="s">
        <v>16</v>
      </c>
      <c r="H15" s="84" t="s">
        <v>38</v>
      </c>
      <c r="I15" s="19"/>
    </row>
    <row r="16" spans="1:9" x14ac:dyDescent="0.2">
      <c r="A16" s="21">
        <v>14</v>
      </c>
      <c r="B16" s="81" t="s">
        <v>19</v>
      </c>
      <c r="C16" s="82">
        <v>1259868.4099999999</v>
      </c>
      <c r="D16" s="83">
        <v>14070</v>
      </c>
      <c r="E16" s="82">
        <v>89.542900000000003</v>
      </c>
      <c r="F16" s="83">
        <v>100</v>
      </c>
      <c r="G16" s="81" t="s">
        <v>39</v>
      </c>
      <c r="H16" s="84" t="s">
        <v>85</v>
      </c>
      <c r="I16" s="19"/>
    </row>
    <row r="17" spans="1:9" x14ac:dyDescent="0.2">
      <c r="A17" s="21">
        <v>15</v>
      </c>
      <c r="B17" s="81" t="s">
        <v>102</v>
      </c>
      <c r="C17" s="82">
        <v>1019440.2701</v>
      </c>
      <c r="D17" s="83">
        <v>953</v>
      </c>
      <c r="E17" s="82">
        <v>1069.7170000000001</v>
      </c>
      <c r="F17" s="83">
        <v>1000</v>
      </c>
      <c r="G17" s="81" t="s">
        <v>17</v>
      </c>
      <c r="H17" s="84" t="s">
        <v>29</v>
      </c>
      <c r="I17" s="19"/>
    </row>
    <row r="18" spans="1:9" ht="15" customHeight="1" thickBot="1" x14ac:dyDescent="0.25">
      <c r="A18" s="188" t="s">
        <v>40</v>
      </c>
      <c r="B18" s="189"/>
      <c r="C18" s="96">
        <f>SUM(C3:C17)</f>
        <v>240024915.75010002</v>
      </c>
      <c r="D18" s="97">
        <f>SUM(D3:D17)</f>
        <v>5405151</v>
      </c>
      <c r="E18" s="56" t="s">
        <v>41</v>
      </c>
      <c r="F18" s="56" t="s">
        <v>41</v>
      </c>
      <c r="G18" s="56" t="s">
        <v>41</v>
      </c>
      <c r="H18" s="56" t="s">
        <v>41</v>
      </c>
    </row>
    <row r="19" spans="1:9" ht="15" customHeight="1" x14ac:dyDescent="0.2">
      <c r="A19" s="191" t="s">
        <v>83</v>
      </c>
      <c r="B19" s="191"/>
      <c r="C19" s="191"/>
      <c r="D19" s="191"/>
      <c r="E19" s="191"/>
      <c r="F19" s="191"/>
      <c r="G19" s="191"/>
      <c r="H19" s="191"/>
    </row>
    <row r="20" spans="1:9" ht="15" customHeight="1" thickBot="1" x14ac:dyDescent="0.25">
      <c r="A20" s="190"/>
      <c r="B20" s="190"/>
      <c r="C20" s="190"/>
      <c r="D20" s="190"/>
      <c r="E20" s="190"/>
      <c r="F20" s="190"/>
      <c r="G20" s="190"/>
      <c r="H20" s="190"/>
    </row>
    <row r="22" spans="1:9" x14ac:dyDescent="0.2">
      <c r="B22" s="20" t="s">
        <v>45</v>
      </c>
      <c r="C22" s="23">
        <f>C18-SUM(C3:C13)</f>
        <v>7110689.5701000094</v>
      </c>
      <c r="D22" s="125">
        <f t="shared" ref="D22:D27" si="0">C22/$C$18</f>
        <v>2.9624797691849815E-2</v>
      </c>
    </row>
    <row r="23" spans="1:9" x14ac:dyDescent="0.2">
      <c r="B23" s="81" t="str">
        <f t="shared" ref="B23:C27" si="1">B3</f>
        <v>ОТП Класичний</v>
      </c>
      <c r="C23" s="82">
        <f t="shared" si="1"/>
        <v>91554894.329999998</v>
      </c>
      <c r="D23" s="125">
        <f t="shared" si="0"/>
        <v>0.38143912703346861</v>
      </c>
      <c r="H23" s="19"/>
    </row>
    <row r="24" spans="1:9" x14ac:dyDescent="0.2">
      <c r="B24" s="81" t="str">
        <f t="shared" si="1"/>
        <v>УНIВЕР.УА/Михайло Грушевський: Фонд Державних Паперiв</v>
      </c>
      <c r="C24" s="82">
        <f t="shared" si="1"/>
        <v>41576478.840000004</v>
      </c>
      <c r="D24" s="125">
        <f t="shared" si="0"/>
        <v>0.17321734583290935</v>
      </c>
      <c r="H24" s="19"/>
    </row>
    <row r="25" spans="1:9" x14ac:dyDescent="0.2">
      <c r="B25" s="81" t="str">
        <f t="shared" si="1"/>
        <v>КІНТО-Класичний</v>
      </c>
      <c r="C25" s="82">
        <f t="shared" si="1"/>
        <v>38499914.340000004</v>
      </c>
      <c r="D25" s="125">
        <f t="shared" si="0"/>
        <v>0.16039965775921311</v>
      </c>
      <c r="H25" s="19"/>
    </row>
    <row r="26" spans="1:9" x14ac:dyDescent="0.2">
      <c r="B26" s="81" t="str">
        <f t="shared" si="1"/>
        <v>КІНТО-Казначейський</v>
      </c>
      <c r="C26" s="82">
        <f t="shared" si="1"/>
        <v>14755351.67</v>
      </c>
      <c r="D26" s="125">
        <f t="shared" si="0"/>
        <v>6.1474249970625609E-2</v>
      </c>
      <c r="H26" s="19"/>
    </row>
    <row r="27" spans="1:9" x14ac:dyDescent="0.2">
      <c r="B27" s="81" t="str">
        <f t="shared" si="1"/>
        <v>ОТП Фонд Акцій</v>
      </c>
      <c r="C27" s="82">
        <f t="shared" si="1"/>
        <v>10865388.710000001</v>
      </c>
      <c r="D27" s="125">
        <f t="shared" si="0"/>
        <v>4.5267753458196863E-2</v>
      </c>
      <c r="H27" s="19"/>
    </row>
  </sheetData>
  <mergeCells count="4">
    <mergeCell ref="A1:H1"/>
    <mergeCell ref="A18:B18"/>
    <mergeCell ref="A20:H20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1914-0C1E-4EBF-9462-0FC3A9ABB8FF}">
  <sheetPr>
    <tabColor indexed="42"/>
    <pageSetUpPr fitToPage="1"/>
  </sheetPr>
  <dimension ref="A1:L60"/>
  <sheetViews>
    <sheetView zoomScale="85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1" width="20.7109375" style="32" customWidth="1"/>
    <col min="12" max="16384" width="9.140625" style="32"/>
  </cols>
  <sheetData>
    <row r="1" spans="1:11" s="14" customFormat="1" ht="16.5" thickBot="1" x14ac:dyDescent="0.25">
      <c r="A1" s="193" t="s">
        <v>93</v>
      </c>
      <c r="B1" s="193"/>
      <c r="C1" s="193"/>
      <c r="D1" s="193"/>
      <c r="E1" s="193"/>
      <c r="F1" s="193"/>
      <c r="G1" s="193"/>
      <c r="H1" s="193"/>
      <c r="I1" s="193"/>
      <c r="J1" s="99"/>
    </row>
    <row r="2" spans="1:11" s="20" customFormat="1" ht="15.75" customHeight="1" thickBot="1" x14ac:dyDescent="0.25">
      <c r="A2" s="194" t="s">
        <v>33</v>
      </c>
      <c r="B2" s="100"/>
      <c r="C2" s="101"/>
      <c r="D2" s="102"/>
      <c r="E2" s="196" t="s">
        <v>57</v>
      </c>
      <c r="F2" s="196"/>
      <c r="G2" s="196"/>
      <c r="H2" s="196"/>
      <c r="I2" s="196"/>
      <c r="J2" s="196"/>
      <c r="K2" s="196"/>
    </row>
    <row r="3" spans="1:11" s="22" customFormat="1" ht="60.75" thickBot="1" x14ac:dyDescent="0.25">
      <c r="A3" s="195"/>
      <c r="B3" s="103" t="s">
        <v>20</v>
      </c>
      <c r="C3" s="26" t="s">
        <v>10</v>
      </c>
      <c r="D3" s="26" t="s">
        <v>11</v>
      </c>
      <c r="E3" s="17" t="s">
        <v>77</v>
      </c>
      <c r="F3" s="17" t="s">
        <v>86</v>
      </c>
      <c r="G3" s="17" t="s">
        <v>87</v>
      </c>
      <c r="H3" s="17" t="s">
        <v>75</v>
      </c>
      <c r="I3" s="17" t="s">
        <v>88</v>
      </c>
      <c r="J3" s="17" t="s">
        <v>42</v>
      </c>
      <c r="K3" s="18" t="s">
        <v>78</v>
      </c>
    </row>
    <row r="4" spans="1:11" s="20" customFormat="1" collapsed="1" x14ac:dyDescent="0.2">
      <c r="A4" s="21">
        <v>1</v>
      </c>
      <c r="B4" s="143" t="s">
        <v>62</v>
      </c>
      <c r="C4" s="144">
        <v>38118</v>
      </c>
      <c r="D4" s="144">
        <v>38182</v>
      </c>
      <c r="E4" s="145">
        <v>1.5142226760448185E-2</v>
      </c>
      <c r="F4" s="145">
        <v>2.8045502821774981E-2</v>
      </c>
      <c r="G4" s="145">
        <v>9.8112471348118735E-2</v>
      </c>
      <c r="H4" s="145">
        <v>0.15531015284032645</v>
      </c>
      <c r="I4" s="145">
        <v>6.6652006505385275E-2</v>
      </c>
      <c r="J4" s="146">
        <v>7.7019219999999997</v>
      </c>
      <c r="K4" s="118">
        <v>0.10429567111472915</v>
      </c>
    </row>
    <row r="5" spans="1:11" s="20" customFormat="1" collapsed="1" x14ac:dyDescent="0.2">
      <c r="A5" s="21">
        <v>2</v>
      </c>
      <c r="B5" s="143" t="s">
        <v>50</v>
      </c>
      <c r="C5" s="144">
        <v>38828</v>
      </c>
      <c r="D5" s="144">
        <v>39028</v>
      </c>
      <c r="E5" s="145">
        <v>-2.2911759344316218E-3</v>
      </c>
      <c r="F5" s="145">
        <v>6.3852724106476799E-3</v>
      </c>
      <c r="G5" s="145">
        <v>2.9948280209339151E-2</v>
      </c>
      <c r="H5" s="145">
        <v>8.9214824218648348E-2</v>
      </c>
      <c r="I5" s="145">
        <v>1.4168841628465989E-2</v>
      </c>
      <c r="J5" s="146">
        <v>7.3738399999999995</v>
      </c>
      <c r="K5" s="119">
        <v>0.11519998568982603</v>
      </c>
    </row>
    <row r="6" spans="1:11" s="20" customFormat="1" collapsed="1" x14ac:dyDescent="0.2">
      <c r="A6" s="21">
        <v>3</v>
      </c>
      <c r="B6" s="143" t="s">
        <v>69</v>
      </c>
      <c r="C6" s="144">
        <v>38919</v>
      </c>
      <c r="D6" s="144">
        <v>39092</v>
      </c>
      <c r="E6" s="145">
        <v>-3.9741844879448429E-4</v>
      </c>
      <c r="F6" s="145">
        <v>6.4631182714013802E-2</v>
      </c>
      <c r="G6" s="145">
        <v>5.6527778096142622E-2</v>
      </c>
      <c r="H6" s="145">
        <v>6.7722435350501708E-2</v>
      </c>
      <c r="I6" s="145">
        <v>7.5503519377398076E-2</v>
      </c>
      <c r="J6" s="146">
        <v>2.3186070000000001</v>
      </c>
      <c r="K6" s="119">
        <v>6.4073118413687569E-2</v>
      </c>
    </row>
    <row r="7" spans="1:11" s="20" customFormat="1" collapsed="1" x14ac:dyDescent="0.2">
      <c r="A7" s="21">
        <v>4</v>
      </c>
      <c r="B7" s="143" t="s">
        <v>66</v>
      </c>
      <c r="C7" s="144">
        <v>38919</v>
      </c>
      <c r="D7" s="144">
        <v>39092</v>
      </c>
      <c r="E7" s="145">
        <v>4.3051893501459659E-2</v>
      </c>
      <c r="F7" s="145">
        <v>4.3519824958362818E-2</v>
      </c>
      <c r="G7" s="145">
        <v>6.5289078549656487E-2</v>
      </c>
      <c r="H7" s="145">
        <v>0.11055886060782871</v>
      </c>
      <c r="I7" s="145">
        <v>5.7946117731364044E-2</v>
      </c>
      <c r="J7" s="146">
        <v>0.27911059999999988</v>
      </c>
      <c r="K7" s="119">
        <v>1.2826272350939805E-2</v>
      </c>
    </row>
    <row r="8" spans="1:11" s="20" customFormat="1" collapsed="1" x14ac:dyDescent="0.2">
      <c r="A8" s="21">
        <v>5</v>
      </c>
      <c r="B8" s="143" t="s">
        <v>106</v>
      </c>
      <c r="C8" s="144">
        <v>39413</v>
      </c>
      <c r="D8" s="144">
        <v>39589</v>
      </c>
      <c r="E8" s="145">
        <v>9.7916437070655338E-3</v>
      </c>
      <c r="F8" s="145">
        <v>3.3992102971416527E-2</v>
      </c>
      <c r="G8" s="145">
        <v>6.843240327297706E-2</v>
      </c>
      <c r="H8" s="145">
        <v>0.14241365587281107</v>
      </c>
      <c r="I8" s="145">
        <v>4.6678105229392308E-2</v>
      </c>
      <c r="J8" s="146">
        <v>8.0711299999999984</v>
      </c>
      <c r="K8" s="119">
        <v>0.13068448411799083</v>
      </c>
    </row>
    <row r="9" spans="1:11" s="20" customFormat="1" collapsed="1" x14ac:dyDescent="0.2">
      <c r="A9" s="21">
        <v>6</v>
      </c>
      <c r="B9" s="143" t="s">
        <v>102</v>
      </c>
      <c r="C9" s="144">
        <v>39429</v>
      </c>
      <c r="D9" s="144">
        <v>39618</v>
      </c>
      <c r="E9" s="145">
        <v>1.553322479126229E-2</v>
      </c>
      <c r="F9" s="145">
        <v>-2.6619181020931637E-2</v>
      </c>
      <c r="G9" s="145">
        <v>-1.2349907870339072E-2</v>
      </c>
      <c r="H9" s="145">
        <v>4.8940011966100982E-3</v>
      </c>
      <c r="I9" s="145">
        <v>-2.3849468792560891E-2</v>
      </c>
      <c r="J9" s="146">
        <v>6.9717000000000029E-2</v>
      </c>
      <c r="K9" s="119">
        <v>3.7776349007541121E-3</v>
      </c>
    </row>
    <row r="10" spans="1:11" s="20" customFormat="1" collapsed="1" x14ac:dyDescent="0.2">
      <c r="A10" s="21">
        <v>7</v>
      </c>
      <c r="B10" s="143" t="s">
        <v>19</v>
      </c>
      <c r="C10" s="144">
        <v>39560</v>
      </c>
      <c r="D10" s="144">
        <v>39770</v>
      </c>
      <c r="E10" s="145">
        <v>-2.7426467393665499E-2</v>
      </c>
      <c r="F10" s="145">
        <v>-2.2693214846636334E-2</v>
      </c>
      <c r="G10" s="145">
        <v>-9.0328478260628398E-3</v>
      </c>
      <c r="H10" s="145">
        <v>5.5496028167652645E-2</v>
      </c>
      <c r="I10" s="145">
        <v>-1.831419506344456E-2</v>
      </c>
      <c r="J10" s="146">
        <v>-0.10457099999999997</v>
      </c>
      <c r="K10" s="119">
        <v>-6.3069428238644587E-3</v>
      </c>
    </row>
    <row r="11" spans="1:11" s="20" customFormat="1" x14ac:dyDescent="0.2">
      <c r="A11" s="21">
        <v>8</v>
      </c>
      <c r="B11" s="143" t="s">
        <v>64</v>
      </c>
      <c r="C11" s="144">
        <v>39884</v>
      </c>
      <c r="D11" s="144">
        <v>40001</v>
      </c>
      <c r="E11" s="145">
        <v>8.4033403737082679E-4</v>
      </c>
      <c r="F11" s="145">
        <v>-1.365231931377564E-2</v>
      </c>
      <c r="G11" s="145">
        <v>-1.3680695967612566E-2</v>
      </c>
      <c r="H11" s="145">
        <v>7.5934166876743259E-3</v>
      </c>
      <c r="I11" s="145">
        <v>-1.6319981784928772E-2</v>
      </c>
      <c r="J11" s="146">
        <v>6.2791500000000111E-2</v>
      </c>
      <c r="K11" s="119">
        <v>3.6261829245669563E-3</v>
      </c>
    </row>
    <row r="12" spans="1:11" s="20" customFormat="1" collapsed="1" x14ac:dyDescent="0.2">
      <c r="A12" s="21">
        <v>9</v>
      </c>
      <c r="B12" s="143" t="s">
        <v>109</v>
      </c>
      <c r="C12" s="144">
        <v>40253</v>
      </c>
      <c r="D12" s="144">
        <v>40359</v>
      </c>
      <c r="E12" s="145">
        <v>3.5353535353535248E-2</v>
      </c>
      <c r="F12" s="145">
        <v>0</v>
      </c>
      <c r="G12" s="145">
        <v>3.015075376884413E-2</v>
      </c>
      <c r="H12" s="145">
        <v>6.2176165803108807E-2</v>
      </c>
      <c r="I12" s="145">
        <v>1.4851485148514865E-2</v>
      </c>
      <c r="J12" s="146">
        <v>1.05</v>
      </c>
      <c r="K12" s="119">
        <v>4.6349246659844745E-2</v>
      </c>
    </row>
    <row r="13" spans="1:11" s="20" customFormat="1" collapsed="1" x14ac:dyDescent="0.2">
      <c r="A13" s="21">
        <v>10</v>
      </c>
      <c r="B13" s="143" t="s">
        <v>49</v>
      </c>
      <c r="C13" s="144">
        <v>40114</v>
      </c>
      <c r="D13" s="144">
        <v>40401</v>
      </c>
      <c r="E13" s="145">
        <v>9.8993226109695964E-3</v>
      </c>
      <c r="F13" s="145">
        <v>2.9763752794784049E-2</v>
      </c>
      <c r="G13" s="145">
        <v>3.9886275178984354E-2</v>
      </c>
      <c r="H13" s="145">
        <v>0.12416224012844457</v>
      </c>
      <c r="I13" s="145">
        <v>3.5916457766143273E-2</v>
      </c>
      <c r="J13" s="146">
        <v>0.19868969999999986</v>
      </c>
      <c r="K13" s="119">
        <v>1.1588774683710001E-2</v>
      </c>
    </row>
    <row r="14" spans="1:11" s="20" customFormat="1" collapsed="1" x14ac:dyDescent="0.2">
      <c r="A14" s="21">
        <v>11</v>
      </c>
      <c r="B14" s="143" t="s">
        <v>52</v>
      </c>
      <c r="C14" s="144">
        <v>40226</v>
      </c>
      <c r="D14" s="144">
        <v>40430</v>
      </c>
      <c r="E14" s="145">
        <v>7.3083896833470163E-5</v>
      </c>
      <c r="F14" s="145">
        <v>1.1923542834605616E-2</v>
      </c>
      <c r="G14" s="145">
        <v>3.4258494440215337E-2</v>
      </c>
      <c r="H14" s="145">
        <v>8.711500012295037E-2</v>
      </c>
      <c r="I14" s="145">
        <v>1.954745833370275E-2</v>
      </c>
      <c r="J14" s="146">
        <v>4.7472399999999997</v>
      </c>
      <c r="K14" s="119">
        <v>0.11822674925535148</v>
      </c>
    </row>
    <row r="15" spans="1:11" s="20" customFormat="1" x14ac:dyDescent="0.2">
      <c r="A15" s="21">
        <v>12</v>
      </c>
      <c r="B15" s="143" t="s">
        <v>68</v>
      </c>
      <c r="C15" s="144">
        <v>40427</v>
      </c>
      <c r="D15" s="144">
        <v>40543</v>
      </c>
      <c r="E15" s="145">
        <v>-8.7529877711971515E-3</v>
      </c>
      <c r="F15" s="145">
        <v>3.1131578709059804E-2</v>
      </c>
      <c r="G15" s="145">
        <v>8.699719208711354E-2</v>
      </c>
      <c r="H15" s="145">
        <v>0.15966656468744822</v>
      </c>
      <c r="I15" s="145">
        <v>5.3649771186945694E-2</v>
      </c>
      <c r="J15" s="146">
        <v>5.9457713999999999</v>
      </c>
      <c r="K15" s="119">
        <v>0.13467617855007408</v>
      </c>
    </row>
    <row r="16" spans="1:11" s="20" customFormat="1" x14ac:dyDescent="0.2">
      <c r="A16" s="21">
        <v>13</v>
      </c>
      <c r="B16" s="143" t="s">
        <v>59</v>
      </c>
      <c r="C16" s="144">
        <v>40444</v>
      </c>
      <c r="D16" s="144">
        <v>40638</v>
      </c>
      <c r="E16" s="145">
        <v>6.8533867731970233E-3</v>
      </c>
      <c r="F16" s="145">
        <v>2.4063871178056084E-2</v>
      </c>
      <c r="G16" s="145">
        <v>3.9369140073924669E-2</v>
      </c>
      <c r="H16" s="145">
        <v>7.4234656749837757E-2</v>
      </c>
      <c r="I16" s="145">
        <v>3.4479885954037837E-2</v>
      </c>
      <c r="J16" s="146">
        <v>1.2128222000000002</v>
      </c>
      <c r="K16" s="119">
        <v>5.408411564052984E-2</v>
      </c>
    </row>
    <row r="17" spans="1:12" s="20" customFormat="1" x14ac:dyDescent="0.2">
      <c r="A17" s="21">
        <v>14</v>
      </c>
      <c r="B17" s="143" t="s">
        <v>67</v>
      </c>
      <c r="C17" s="144">
        <v>40427</v>
      </c>
      <c r="D17" s="144">
        <v>40708</v>
      </c>
      <c r="E17" s="145">
        <v>-2.5857008262100134E-3</v>
      </c>
      <c r="F17" s="145">
        <v>3.2354454331499971E-2</v>
      </c>
      <c r="G17" s="145">
        <v>0.10932789828275458</v>
      </c>
      <c r="H17" s="145">
        <v>0.20562725889950095</v>
      </c>
      <c r="I17" s="145">
        <v>5.9936844164245162E-2</v>
      </c>
      <c r="J17" s="146">
        <v>10.134568499999999</v>
      </c>
      <c r="K17" s="119">
        <v>0.17572217351288022</v>
      </c>
    </row>
    <row r="18" spans="1:12" s="20" customFormat="1" x14ac:dyDescent="0.2">
      <c r="A18" s="21">
        <v>15</v>
      </c>
      <c r="B18" s="143" t="s">
        <v>89</v>
      </c>
      <c r="C18" s="144">
        <v>41026</v>
      </c>
      <c r="D18" s="144">
        <v>41242</v>
      </c>
      <c r="E18" s="145">
        <v>7.4504171748126513E-3</v>
      </c>
      <c r="F18" s="145">
        <v>-2.6371463050017141E-2</v>
      </c>
      <c r="G18" s="145">
        <v>0.13451436642597581</v>
      </c>
      <c r="H18" s="145">
        <v>0.2510749958833145</v>
      </c>
      <c r="I18" s="145">
        <v>6.7154211938081465E-2</v>
      </c>
      <c r="J18" s="146">
        <v>9.8113659999999996</v>
      </c>
      <c r="K18" s="119">
        <v>0.19402536480567023</v>
      </c>
    </row>
    <row r="19" spans="1:12" s="20" customFormat="1" ht="15.75" thickBot="1" x14ac:dyDescent="0.25">
      <c r="A19" s="142"/>
      <c r="B19" s="147" t="s">
        <v>90</v>
      </c>
      <c r="C19" s="148" t="s">
        <v>41</v>
      </c>
      <c r="D19" s="148" t="s">
        <v>41</v>
      </c>
      <c r="E19" s="149">
        <f>AVERAGE(E4:E18)</f>
        <v>6.8356878821770476E-3</v>
      </c>
      <c r="F19" s="149">
        <f>AVERAGE(F4:F18)</f>
        <v>1.4431660499524039E-2</v>
      </c>
      <c r="G19" s="149">
        <f>AVERAGE(G4:G18)</f>
        <v>5.0516712004668798E-2</v>
      </c>
      <c r="H19" s="149">
        <f>AVERAGE(H4:H18)</f>
        <v>0.10648401714777724</v>
      </c>
      <c r="I19" s="149">
        <f>AVERAGE(I4:I18)</f>
        <v>3.25334039548495E-2</v>
      </c>
      <c r="J19" s="148" t="s">
        <v>41</v>
      </c>
      <c r="K19" s="149">
        <f>AVERAGE(K4:K18)</f>
        <v>7.7523267319779376E-2</v>
      </c>
      <c r="L19" s="150"/>
    </row>
    <row r="20" spans="1:12" s="20" customFormat="1" x14ac:dyDescent="0.2">
      <c r="A20" s="197" t="s">
        <v>79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</row>
    <row r="21" spans="1:12" s="20" customFormat="1" ht="15" collapsed="1" thickBot="1" x14ac:dyDescent="0.25">
      <c r="A21" s="192"/>
      <c r="B21" s="192"/>
      <c r="C21" s="192"/>
      <c r="D21" s="192"/>
      <c r="E21" s="192"/>
      <c r="F21" s="192"/>
      <c r="G21" s="192"/>
      <c r="H21" s="192"/>
      <c r="I21" s="155"/>
      <c r="J21" s="155"/>
      <c r="K21" s="155"/>
    </row>
    <row r="22" spans="1:12" s="20" customFormat="1" collapsed="1" x14ac:dyDescent="0.2">
      <c r="E22" s="106"/>
      <c r="J22" s="19"/>
    </row>
    <row r="23" spans="1:12" s="20" customFormat="1" collapsed="1" x14ac:dyDescent="0.2">
      <c r="E23" s="107"/>
      <c r="J23" s="19"/>
    </row>
    <row r="24" spans="1:12" s="20" customFormat="1" x14ac:dyDescent="0.2">
      <c r="E24" s="106"/>
      <c r="F24" s="106"/>
      <c r="J24" s="19"/>
    </row>
    <row r="25" spans="1:12" s="20" customFormat="1" collapsed="1" x14ac:dyDescent="0.2">
      <c r="E25" s="107"/>
      <c r="I25" s="107"/>
      <c r="J25" s="19"/>
    </row>
    <row r="26" spans="1:12" s="20" customFormat="1" collapsed="1" x14ac:dyDescent="0.2"/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x14ac:dyDescent="0.2"/>
    <row r="40" spans="3:8" s="20" customFormat="1" x14ac:dyDescent="0.2"/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  <row r="54" spans="3:8" s="29" customFormat="1" x14ac:dyDescent="0.2">
      <c r="C54" s="30"/>
      <c r="D54" s="30"/>
      <c r="E54" s="31"/>
      <c r="F54" s="31"/>
      <c r="G54" s="31"/>
      <c r="H54" s="31"/>
    </row>
    <row r="55" spans="3:8" s="29" customFormat="1" x14ac:dyDescent="0.2">
      <c r="C55" s="30"/>
      <c r="D55" s="30"/>
      <c r="E55" s="31"/>
      <c r="F55" s="31"/>
      <c r="G55" s="31"/>
      <c r="H55" s="31"/>
    </row>
    <row r="56" spans="3:8" s="29" customFormat="1" x14ac:dyDescent="0.2">
      <c r="C56" s="30"/>
      <c r="D56" s="30"/>
      <c r="E56" s="31"/>
      <c r="F56" s="31"/>
      <c r="G56" s="31"/>
      <c r="H56" s="31"/>
    </row>
    <row r="57" spans="3:8" s="29" customFormat="1" x14ac:dyDescent="0.2">
      <c r="C57" s="30"/>
      <c r="D57" s="30"/>
      <c r="E57" s="31"/>
      <c r="F57" s="31"/>
      <c r="G57" s="31"/>
      <c r="H57" s="31"/>
    </row>
    <row r="58" spans="3:8" s="29" customFormat="1" x14ac:dyDescent="0.2">
      <c r="C58" s="30"/>
      <c r="D58" s="30"/>
      <c r="E58" s="31"/>
      <c r="F58" s="31"/>
      <c r="G58" s="31"/>
      <c r="H58" s="31"/>
    </row>
    <row r="59" spans="3:8" s="29" customFormat="1" x14ac:dyDescent="0.2">
      <c r="C59" s="30"/>
      <c r="D59" s="30"/>
      <c r="E59" s="31"/>
      <c r="F59" s="31"/>
      <c r="G59" s="31"/>
      <c r="H59" s="31"/>
    </row>
    <row r="60" spans="3:8" s="29" customFormat="1" x14ac:dyDescent="0.2">
      <c r="C60" s="30"/>
      <c r="D60" s="30"/>
      <c r="E60" s="31"/>
      <c r="F60" s="31"/>
      <c r="G60" s="31"/>
      <c r="H60" s="31"/>
    </row>
  </sheetData>
  <mergeCells count="5">
    <mergeCell ref="A21:H21"/>
    <mergeCell ref="A1:I1"/>
    <mergeCell ref="A2:A3"/>
    <mergeCell ref="E2:K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F812-AA04-432B-B26F-E14BB1AD608B}">
  <sheetPr>
    <tabColor indexed="42"/>
  </sheetPr>
  <dimension ref="A1:H68"/>
  <sheetViews>
    <sheetView topLeftCell="A4" zoomScale="85" workbookViewId="0">
      <selection activeCell="B15" sqref="B15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99" t="s">
        <v>94</v>
      </c>
      <c r="B1" s="199"/>
      <c r="C1" s="199"/>
      <c r="D1" s="199"/>
      <c r="E1" s="199"/>
      <c r="F1" s="199"/>
      <c r="G1" s="199"/>
    </row>
    <row r="2" spans="1:8" ht="15.75" thickBot="1" x14ac:dyDescent="0.25">
      <c r="A2" s="194" t="s">
        <v>33</v>
      </c>
      <c r="B2" s="88"/>
      <c r="C2" s="200" t="s">
        <v>21</v>
      </c>
      <c r="D2" s="201"/>
      <c r="E2" s="200" t="s">
        <v>22</v>
      </c>
      <c r="F2" s="201"/>
      <c r="G2" s="89"/>
    </row>
    <row r="3" spans="1:8" ht="45.75" thickBot="1" x14ac:dyDescent="0.25">
      <c r="A3" s="195"/>
      <c r="B3" s="42" t="s">
        <v>20</v>
      </c>
      <c r="C3" s="35" t="s">
        <v>43</v>
      </c>
      <c r="D3" s="35" t="s">
        <v>23</v>
      </c>
      <c r="E3" s="35" t="s">
        <v>24</v>
      </c>
      <c r="F3" s="35" t="s">
        <v>23</v>
      </c>
      <c r="G3" s="36" t="s">
        <v>84</v>
      </c>
    </row>
    <row r="4" spans="1:8" ht="15" customHeight="1" x14ac:dyDescent="0.2">
      <c r="A4" s="21">
        <v>1</v>
      </c>
      <c r="B4" s="37" t="s">
        <v>67</v>
      </c>
      <c r="C4" s="38">
        <v>383.4081700000018</v>
      </c>
      <c r="D4" s="94">
        <v>9.3075889649379649E-3</v>
      </c>
      <c r="E4" s="39">
        <v>44</v>
      </c>
      <c r="F4" s="94">
        <v>1.1924119241192412E-2</v>
      </c>
      <c r="G4" s="40">
        <v>493.63676684011295</v>
      </c>
      <c r="H4" s="53"/>
    </row>
    <row r="5" spans="1:8" ht="14.25" customHeight="1" x14ac:dyDescent="0.2">
      <c r="A5" s="21">
        <v>2</v>
      </c>
      <c r="B5" s="37" t="s">
        <v>68</v>
      </c>
      <c r="C5" s="38">
        <v>373.38379000000003</v>
      </c>
      <c r="D5" s="94">
        <v>7.5369815713769231E-2</v>
      </c>
      <c r="E5" s="39">
        <v>60</v>
      </c>
      <c r="F5" s="94">
        <v>8.4865629420084868E-2</v>
      </c>
      <c r="G5" s="40">
        <v>418.84235898161268</v>
      </c>
      <c r="H5" s="53"/>
    </row>
    <row r="6" spans="1:8" x14ac:dyDescent="0.2">
      <c r="A6" s="21">
        <v>3</v>
      </c>
      <c r="B6" s="37" t="s">
        <v>64</v>
      </c>
      <c r="C6" s="38">
        <v>22.229580000000073</v>
      </c>
      <c r="D6" s="94">
        <v>6.9348932094398606E-3</v>
      </c>
      <c r="E6" s="39">
        <v>18</v>
      </c>
      <c r="F6" s="94">
        <v>5.9622391520370984E-3</v>
      </c>
      <c r="G6" s="40">
        <v>9.5743132883326574</v>
      </c>
    </row>
    <row r="7" spans="1:8" x14ac:dyDescent="0.2">
      <c r="A7" s="21">
        <v>4</v>
      </c>
      <c r="B7" s="37" t="s">
        <v>89</v>
      </c>
      <c r="C7" s="38">
        <v>195.96994999999927</v>
      </c>
      <c r="D7" s="94">
        <v>1.3460046159157867E-2</v>
      </c>
      <c r="E7" s="39">
        <v>2</v>
      </c>
      <c r="F7" s="94">
        <v>1.4656309541257511E-4</v>
      </c>
      <c r="G7" s="40">
        <v>2.0758719313144125</v>
      </c>
    </row>
    <row r="8" spans="1:8" x14ac:dyDescent="0.2">
      <c r="A8" s="21">
        <v>5</v>
      </c>
      <c r="B8" s="37" t="s">
        <v>66</v>
      </c>
      <c r="C8" s="38">
        <v>439.57341000000014</v>
      </c>
      <c r="D8" s="94">
        <v>4.3051951359341097E-2</v>
      </c>
      <c r="E8" s="39">
        <v>0</v>
      </c>
      <c r="F8" s="94">
        <v>0</v>
      </c>
      <c r="G8" s="40">
        <v>0</v>
      </c>
    </row>
    <row r="9" spans="1:8" x14ac:dyDescent="0.2">
      <c r="A9" s="21">
        <v>6</v>
      </c>
      <c r="B9" s="37" t="s">
        <v>109</v>
      </c>
      <c r="C9" s="38">
        <v>367.69107000000031</v>
      </c>
      <c r="D9" s="94">
        <v>3.502587735037873E-2</v>
      </c>
      <c r="E9" s="39">
        <v>0</v>
      </c>
      <c r="F9" s="94">
        <v>0</v>
      </c>
      <c r="G9" s="40">
        <v>0</v>
      </c>
    </row>
    <row r="10" spans="1:8" x14ac:dyDescent="0.2">
      <c r="A10" s="21">
        <v>7</v>
      </c>
      <c r="B10" s="37" t="s">
        <v>49</v>
      </c>
      <c r="C10" s="38">
        <v>30.150219999999742</v>
      </c>
      <c r="D10" s="94">
        <v>9.8993147550609055E-3</v>
      </c>
      <c r="E10" s="39">
        <v>0</v>
      </c>
      <c r="F10" s="94">
        <v>0</v>
      </c>
      <c r="G10" s="40">
        <v>0</v>
      </c>
    </row>
    <row r="11" spans="1:8" x14ac:dyDescent="0.2">
      <c r="A11" s="21">
        <v>8</v>
      </c>
      <c r="B11" s="37" t="s">
        <v>59</v>
      </c>
      <c r="C11" s="38">
        <v>26.313500000000001</v>
      </c>
      <c r="D11" s="94">
        <v>6.8533896889884172E-3</v>
      </c>
      <c r="E11" s="39">
        <v>0</v>
      </c>
      <c r="F11" s="94">
        <v>0</v>
      </c>
      <c r="G11" s="40">
        <v>0</v>
      </c>
    </row>
    <row r="12" spans="1:8" x14ac:dyDescent="0.2">
      <c r="A12" s="21">
        <v>9</v>
      </c>
      <c r="B12" s="37" t="s">
        <v>102</v>
      </c>
      <c r="C12" s="38">
        <v>15.593</v>
      </c>
      <c r="D12" s="94">
        <v>1.5533239432375681E-2</v>
      </c>
      <c r="E12" s="39">
        <v>0</v>
      </c>
      <c r="F12" s="94">
        <v>0</v>
      </c>
      <c r="G12" s="40">
        <v>0</v>
      </c>
    </row>
    <row r="13" spans="1:8" x14ac:dyDescent="0.2">
      <c r="A13" s="21">
        <v>10</v>
      </c>
      <c r="B13" s="37" t="s">
        <v>52</v>
      </c>
      <c r="C13" s="38">
        <v>0.52892999999970203</v>
      </c>
      <c r="D13" s="94">
        <v>7.3396133075711E-5</v>
      </c>
      <c r="E13" s="39">
        <v>0</v>
      </c>
      <c r="F13" s="94">
        <v>0</v>
      </c>
      <c r="G13" s="40">
        <v>0</v>
      </c>
    </row>
    <row r="14" spans="1:8" x14ac:dyDescent="0.2">
      <c r="A14" s="21">
        <v>11</v>
      </c>
      <c r="B14" s="37" t="s">
        <v>69</v>
      </c>
      <c r="C14" s="38">
        <v>-0.69800000000000006</v>
      </c>
      <c r="D14" s="94">
        <v>-3.9743973875477429E-4</v>
      </c>
      <c r="E14" s="39">
        <v>0</v>
      </c>
      <c r="F14" s="94">
        <v>0</v>
      </c>
      <c r="G14" s="40">
        <v>0</v>
      </c>
    </row>
    <row r="15" spans="1:8" x14ac:dyDescent="0.2">
      <c r="A15" s="21">
        <v>12</v>
      </c>
      <c r="B15" s="37" t="s">
        <v>50</v>
      </c>
      <c r="C15" s="38">
        <v>-12.362660000000149</v>
      </c>
      <c r="D15" s="94">
        <v>-2.2907637368046073E-3</v>
      </c>
      <c r="E15" s="39">
        <v>0</v>
      </c>
      <c r="F15" s="94">
        <v>0</v>
      </c>
      <c r="G15" s="40">
        <v>0</v>
      </c>
    </row>
    <row r="16" spans="1:8" x14ac:dyDescent="0.2">
      <c r="A16" s="21">
        <v>13</v>
      </c>
      <c r="B16" s="37" t="s">
        <v>19</v>
      </c>
      <c r="C16" s="38">
        <v>-40.131370000000111</v>
      </c>
      <c r="D16" s="94">
        <v>-3.0870289839587596E-2</v>
      </c>
      <c r="E16" s="39">
        <v>-50</v>
      </c>
      <c r="F16" s="94">
        <v>-3.5410764872521247E-3</v>
      </c>
      <c r="G16" s="40">
        <v>-4.4609967422096055</v>
      </c>
    </row>
    <row r="17" spans="1:8" x14ac:dyDescent="0.2">
      <c r="A17" s="21">
        <v>14</v>
      </c>
      <c r="B17" s="37" t="s">
        <v>62</v>
      </c>
      <c r="C17" s="38">
        <v>531.59637000000475</v>
      </c>
      <c r="D17" s="94">
        <v>1.4001051361296445E-2</v>
      </c>
      <c r="E17" s="39">
        <v>-80</v>
      </c>
      <c r="F17" s="94">
        <v>-1.8049319766261309E-3</v>
      </c>
      <c r="G17" s="40">
        <v>-94.252483290548412</v>
      </c>
    </row>
    <row r="18" spans="1:8" ht="13.5" customHeight="1" x14ac:dyDescent="0.2">
      <c r="A18" s="21">
        <v>15</v>
      </c>
      <c r="B18" s="37" t="s">
        <v>106</v>
      </c>
      <c r="C18" s="38">
        <v>779.93692999999223</v>
      </c>
      <c r="D18" s="94">
        <v>8.5919834317652044E-3</v>
      </c>
      <c r="E18" s="39">
        <v>-12</v>
      </c>
      <c r="F18" s="94">
        <v>-1.1875309252845126E-3</v>
      </c>
      <c r="G18" s="40">
        <v>-108.82437729441335</v>
      </c>
    </row>
    <row r="19" spans="1:8" ht="15.75" thickBot="1" x14ac:dyDescent="0.25">
      <c r="A19" s="87"/>
      <c r="B19" s="90" t="s">
        <v>40</v>
      </c>
      <c r="C19" s="91">
        <v>3113.1828899999978</v>
      </c>
      <c r="D19" s="95">
        <v>1.3140686839002524E-2</v>
      </c>
      <c r="E19" s="92">
        <v>-18</v>
      </c>
      <c r="F19" s="95">
        <v>-3.3301456439197369E-6</v>
      </c>
      <c r="G19" s="93">
        <v>716.59145371420118</v>
      </c>
      <c r="H19" s="53"/>
    </row>
    <row r="20" spans="1:8" ht="15" customHeight="1" thickBot="1" x14ac:dyDescent="0.25">
      <c r="A20" s="198"/>
      <c r="B20" s="198"/>
      <c r="C20" s="198"/>
      <c r="D20" s="198"/>
      <c r="E20" s="198"/>
      <c r="F20" s="198"/>
      <c r="G20" s="198"/>
      <c r="H20" s="154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" x14ac:dyDescent="0.2">
      <c r="B45" s="60"/>
      <c r="C45" s="61"/>
      <c r="D45" s="62"/>
      <c r="E45" s="63"/>
    </row>
    <row r="46" spans="2:5" ht="15" x14ac:dyDescent="0.2">
      <c r="B46" s="60"/>
      <c r="C46" s="61"/>
      <c r="D46" s="62"/>
      <c r="E46" s="63"/>
    </row>
    <row r="47" spans="2:5" ht="15" x14ac:dyDescent="0.2">
      <c r="B47" s="60"/>
      <c r="C47" s="61"/>
      <c r="D47" s="62"/>
      <c r="E47" s="63"/>
    </row>
    <row r="48" spans="2:5" ht="15.75" thickBot="1" x14ac:dyDescent="0.25">
      <c r="B48" s="78"/>
      <c r="C48" s="78"/>
      <c r="D48" s="78"/>
      <c r="E48" s="78"/>
    </row>
    <row r="51" spans="2:6" ht="14.25" customHeight="1" x14ac:dyDescent="0.2"/>
    <row r="52" spans="2:6" x14ac:dyDescent="0.2">
      <c r="F52" s="53"/>
    </row>
    <row r="54" spans="2:6" x14ac:dyDescent="0.2">
      <c r="F54"/>
    </row>
    <row r="55" spans="2:6" x14ac:dyDescent="0.2">
      <c r="F55"/>
    </row>
    <row r="56" spans="2:6" ht="30.75" thickBot="1" x14ac:dyDescent="0.25">
      <c r="B56" s="42" t="s">
        <v>20</v>
      </c>
      <c r="C56" s="35" t="s">
        <v>46</v>
      </c>
      <c r="D56" s="35" t="s">
        <v>47</v>
      </c>
      <c r="E56" s="59" t="s">
        <v>44</v>
      </c>
      <c r="F56"/>
    </row>
    <row r="57" spans="2:6" x14ac:dyDescent="0.2">
      <c r="B57" s="37" t="str">
        <f t="shared" ref="B57:D60" si="0">B4</f>
        <v>УНIВЕР.УА/Михайло Грушевський: Фонд Державних Паперiв</v>
      </c>
      <c r="C57" s="38">
        <f t="shared" si="0"/>
        <v>383.4081700000018</v>
      </c>
      <c r="D57" s="94">
        <f t="shared" si="0"/>
        <v>9.3075889649379649E-3</v>
      </c>
      <c r="E57" s="40">
        <f>G4</f>
        <v>493.63676684011295</v>
      </c>
    </row>
    <row r="58" spans="2:6" x14ac:dyDescent="0.2">
      <c r="B58" s="37" t="str">
        <f t="shared" si="0"/>
        <v>УНIВЕР.УА/Тарас Шевченко: Фонд Заощаджень</v>
      </c>
      <c r="C58" s="38">
        <f t="shared" si="0"/>
        <v>373.38379000000003</v>
      </c>
      <c r="D58" s="94">
        <f t="shared" si="0"/>
        <v>7.5369815713769231E-2</v>
      </c>
      <c r="E58" s="40">
        <f>G5</f>
        <v>418.84235898161268</v>
      </c>
    </row>
    <row r="59" spans="2:6" x14ac:dyDescent="0.2">
      <c r="B59" s="37" t="str">
        <f t="shared" si="0"/>
        <v>КІНТО-Еквіті</v>
      </c>
      <c r="C59" s="38">
        <f t="shared" si="0"/>
        <v>22.229580000000073</v>
      </c>
      <c r="D59" s="94">
        <f t="shared" si="0"/>
        <v>6.9348932094398606E-3</v>
      </c>
      <c r="E59" s="40">
        <f>G6</f>
        <v>9.5743132883326574</v>
      </c>
    </row>
    <row r="60" spans="2:6" x14ac:dyDescent="0.2">
      <c r="B60" s="37" t="str">
        <f t="shared" si="0"/>
        <v>КІНТО-Казначейський</v>
      </c>
      <c r="C60" s="38">
        <f t="shared" si="0"/>
        <v>195.96994999999927</v>
      </c>
      <c r="D60" s="94">
        <f t="shared" si="0"/>
        <v>1.3460046159157867E-2</v>
      </c>
      <c r="E60" s="40">
        <f>G7</f>
        <v>2.0758719313144125</v>
      </c>
    </row>
    <row r="61" spans="2:6" x14ac:dyDescent="0.2">
      <c r="B61" s="121" t="str">
        <f>B9</f>
        <v>ОТП Фонд Акцій</v>
      </c>
      <c r="C61" s="122">
        <f>C9</f>
        <v>367.69107000000031</v>
      </c>
      <c r="D61" s="123">
        <f>D9</f>
        <v>3.502587735037873E-2</v>
      </c>
      <c r="E61" s="124">
        <f>G9</f>
        <v>0</v>
      </c>
    </row>
    <row r="62" spans="2:6" x14ac:dyDescent="0.2">
      <c r="B62" s="120" t="str">
        <f t="shared" ref="B62:D65" si="1">B14</f>
        <v>УНІВЕР.УА/Володимир Великий: Фонд Збалансований</v>
      </c>
      <c r="C62" s="38">
        <f t="shared" si="1"/>
        <v>-0.69800000000000006</v>
      </c>
      <c r="D62" s="94">
        <f t="shared" si="1"/>
        <v>-3.9743973875477429E-4</v>
      </c>
      <c r="E62" s="40">
        <f>G14</f>
        <v>0</v>
      </c>
    </row>
    <row r="63" spans="2:6" x14ac:dyDescent="0.2">
      <c r="B63" s="120" t="str">
        <f t="shared" si="1"/>
        <v>Альтус-Збалансований</v>
      </c>
      <c r="C63" s="38">
        <f t="shared" si="1"/>
        <v>-12.362660000000149</v>
      </c>
      <c r="D63" s="94">
        <f t="shared" si="1"/>
        <v>-2.2907637368046073E-3</v>
      </c>
      <c r="E63" s="40">
        <f>G15</f>
        <v>0</v>
      </c>
    </row>
    <row r="64" spans="2:6" x14ac:dyDescent="0.2">
      <c r="B64" s="120" t="str">
        <f t="shared" si="1"/>
        <v>Надбання</v>
      </c>
      <c r="C64" s="38">
        <f t="shared" si="1"/>
        <v>-40.131370000000111</v>
      </c>
      <c r="D64" s="94">
        <f t="shared" si="1"/>
        <v>-3.0870289839587596E-2</v>
      </c>
      <c r="E64" s="40">
        <f>G16</f>
        <v>-4.4609967422096055</v>
      </c>
    </row>
    <row r="65" spans="2:5" x14ac:dyDescent="0.2">
      <c r="B65" s="120" t="str">
        <f t="shared" si="1"/>
        <v>КІНТО-Класичний</v>
      </c>
      <c r="C65" s="38">
        <f t="shared" si="1"/>
        <v>531.59637000000475</v>
      </c>
      <c r="D65" s="94">
        <f t="shared" si="1"/>
        <v>1.4001051361296445E-2</v>
      </c>
      <c r="E65" s="40">
        <f>G17</f>
        <v>-94.252483290548412</v>
      </c>
    </row>
    <row r="66" spans="2:5" x14ac:dyDescent="0.2">
      <c r="B66" s="120" t="str">
        <f>B18</f>
        <v>ОТП Класичний</v>
      </c>
      <c r="C66" s="38">
        <f>C18</f>
        <v>779.93692999999223</v>
      </c>
      <c r="D66" s="94">
        <f>D18</f>
        <v>8.5919834317652044E-3</v>
      </c>
      <c r="E66" s="40">
        <f>G18</f>
        <v>-108.82437729441335</v>
      </c>
    </row>
    <row r="67" spans="2:5" x14ac:dyDescent="0.2">
      <c r="B67" s="128" t="s">
        <v>45</v>
      </c>
      <c r="C67" s="129">
        <f>C19-SUM(C57:C66)</f>
        <v>512.1590599999995</v>
      </c>
      <c r="D67" s="130"/>
      <c r="E67" s="129">
        <f>G19-SUM(E57:E66)</f>
        <v>0</v>
      </c>
    </row>
    <row r="68" spans="2:5" ht="15" x14ac:dyDescent="0.2">
      <c r="B68" s="126" t="s">
        <v>40</v>
      </c>
      <c r="C68" s="127">
        <f>SUM(C57:C67)</f>
        <v>3113.1828899999978</v>
      </c>
      <c r="D68" s="127"/>
      <c r="E68" s="127">
        <f>SUM(E57:E67)</f>
        <v>716.59145371420118</v>
      </c>
    </row>
  </sheetData>
  <mergeCells count="5">
    <mergeCell ref="A20:G20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BC913-3615-4D70-96D7-08DA18A283ED}">
  <sheetPr>
    <tabColor indexed="42"/>
  </sheetPr>
  <dimension ref="A1:C105"/>
  <sheetViews>
    <sheetView zoomScale="80" workbookViewId="0">
      <selection activeCell="B20" sqref="B20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20</v>
      </c>
      <c r="B1" s="67" t="s">
        <v>73</v>
      </c>
      <c r="C1" s="10"/>
    </row>
    <row r="2" spans="1:3" ht="14.25" x14ac:dyDescent="0.2">
      <c r="A2" s="178" t="s">
        <v>19</v>
      </c>
      <c r="B2" s="179">
        <v>-2.7426467393665499E-2</v>
      </c>
      <c r="C2" s="10"/>
    </row>
    <row r="3" spans="1:3" ht="14.25" x14ac:dyDescent="0.2">
      <c r="A3" s="131" t="s">
        <v>68</v>
      </c>
      <c r="B3" s="138">
        <v>-8.7529877711971515E-3</v>
      </c>
      <c r="C3" s="10"/>
    </row>
    <row r="4" spans="1:3" ht="14.25" x14ac:dyDescent="0.2">
      <c r="A4" s="131" t="s">
        <v>67</v>
      </c>
      <c r="B4" s="138">
        <v>-2.5857008262100134E-3</v>
      </c>
      <c r="C4" s="10"/>
    </row>
    <row r="5" spans="1:3" ht="14.25" x14ac:dyDescent="0.2">
      <c r="A5" s="131" t="s">
        <v>50</v>
      </c>
      <c r="B5" s="139">
        <v>-2.2911759344316218E-3</v>
      </c>
      <c r="C5" s="10"/>
    </row>
    <row r="6" spans="1:3" ht="14.25" x14ac:dyDescent="0.2">
      <c r="A6" s="131" t="s">
        <v>69</v>
      </c>
      <c r="B6" s="139">
        <v>-3.9741844879448429E-4</v>
      </c>
      <c r="C6" s="10"/>
    </row>
    <row r="7" spans="1:3" ht="14.25" x14ac:dyDescent="0.2">
      <c r="A7" s="131" t="s">
        <v>52</v>
      </c>
      <c r="B7" s="139">
        <v>7.3083896833470163E-5</v>
      </c>
      <c r="C7" s="10"/>
    </row>
    <row r="8" spans="1:3" ht="14.25" x14ac:dyDescent="0.2">
      <c r="A8" s="131" t="s">
        <v>64</v>
      </c>
      <c r="B8" s="139">
        <v>8.4033403737082679E-4</v>
      </c>
      <c r="C8" s="10"/>
    </row>
    <row r="9" spans="1:3" ht="14.25" x14ac:dyDescent="0.2">
      <c r="A9" s="131" t="s">
        <v>59</v>
      </c>
      <c r="B9" s="139">
        <v>6.8533867731970233E-3</v>
      </c>
      <c r="C9" s="10"/>
    </row>
    <row r="10" spans="1:3" ht="14.25" x14ac:dyDescent="0.2">
      <c r="A10" s="131" t="s">
        <v>89</v>
      </c>
      <c r="B10" s="139">
        <v>7.4504171748126513E-3</v>
      </c>
      <c r="C10" s="10"/>
    </row>
    <row r="11" spans="1:3" ht="14.25" x14ac:dyDescent="0.2">
      <c r="A11" s="132" t="s">
        <v>106</v>
      </c>
      <c r="B11" s="140">
        <v>9.7916437070655338E-3</v>
      </c>
      <c r="C11" s="10"/>
    </row>
    <row r="12" spans="1:3" ht="14.25" x14ac:dyDescent="0.2">
      <c r="A12" s="131" t="s">
        <v>49</v>
      </c>
      <c r="B12" s="139">
        <v>9.8993226109695964E-3</v>
      </c>
      <c r="C12" s="10"/>
    </row>
    <row r="13" spans="1:3" ht="14.25" x14ac:dyDescent="0.2">
      <c r="A13" s="131" t="s">
        <v>62</v>
      </c>
      <c r="B13" s="139">
        <v>1.5142226760448185E-2</v>
      </c>
      <c r="C13" s="10"/>
    </row>
    <row r="14" spans="1:3" ht="14.25" x14ac:dyDescent="0.2">
      <c r="A14" s="132" t="s">
        <v>102</v>
      </c>
      <c r="B14" s="140">
        <v>1.553322479126229E-2</v>
      </c>
      <c r="C14" s="10"/>
    </row>
    <row r="15" spans="1:3" ht="14.25" x14ac:dyDescent="0.2">
      <c r="A15" s="131" t="s">
        <v>109</v>
      </c>
      <c r="B15" s="139">
        <v>3.5353535353535248E-2</v>
      </c>
      <c r="C15" s="10"/>
    </row>
    <row r="16" spans="1:3" ht="14.25" x14ac:dyDescent="0.2">
      <c r="A16" s="131" t="s">
        <v>66</v>
      </c>
      <c r="B16" s="139">
        <v>4.3051893501459659E-2</v>
      </c>
      <c r="C16" s="10"/>
    </row>
    <row r="17" spans="1:3" ht="14.25" x14ac:dyDescent="0.2">
      <c r="A17" s="133" t="s">
        <v>25</v>
      </c>
      <c r="B17" s="138">
        <v>6.8356878821770476E-3</v>
      </c>
      <c r="C17" s="10"/>
    </row>
    <row r="18" spans="1:3" ht="14.25" x14ac:dyDescent="0.2">
      <c r="A18" s="133" t="s">
        <v>121</v>
      </c>
      <c r="B18" s="138">
        <v>-6.7537760421476523E-2</v>
      </c>
      <c r="C18" s="10"/>
    </row>
    <row r="19" spans="1:3" ht="14.25" x14ac:dyDescent="0.2">
      <c r="A19" s="133" t="s">
        <v>120</v>
      </c>
      <c r="B19" s="138">
        <v>-3.3425398827110799E-2</v>
      </c>
      <c r="C19" s="57"/>
    </row>
    <row r="20" spans="1:3" ht="14.25" x14ac:dyDescent="0.2">
      <c r="A20" s="133" t="s">
        <v>26</v>
      </c>
      <c r="B20" s="138">
        <v>2.5725016658281197E-2</v>
      </c>
      <c r="C20" s="9"/>
    </row>
    <row r="21" spans="1:3" ht="14.25" x14ac:dyDescent="0.2">
      <c r="A21" s="133" t="s">
        <v>27</v>
      </c>
      <c r="B21" s="138">
        <v>7.551067406531331E-3</v>
      </c>
      <c r="C21" s="73"/>
    </row>
    <row r="22" spans="1:3" ht="14.25" x14ac:dyDescent="0.2">
      <c r="A22" s="133" t="s">
        <v>28</v>
      </c>
      <c r="B22" s="138">
        <v>1.0627397260273973E-2</v>
      </c>
      <c r="C22" s="10"/>
    </row>
    <row r="23" spans="1:3" ht="15" thickBot="1" x14ac:dyDescent="0.25">
      <c r="A23" s="134" t="s">
        <v>91</v>
      </c>
      <c r="B23" s="141">
        <v>6.5798624564197272E-3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0780D5E7-4361-4BAA-8251-28884A8D787C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1D96-17A7-4BEB-A21B-D933F7B929AF}">
  <sheetPr>
    <tabColor indexed="22"/>
    <pageSetUpPr fitToPage="1"/>
  </sheetPr>
  <dimension ref="A1:M6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2.28515625" style="29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28.42578125" style="29" bestFit="1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87" t="s">
        <v>95</v>
      </c>
      <c r="B1" s="187"/>
      <c r="C1" s="187"/>
      <c r="D1" s="187"/>
      <c r="E1" s="187"/>
      <c r="F1" s="187"/>
      <c r="G1" s="187"/>
      <c r="H1" s="187"/>
      <c r="I1" s="187"/>
      <c r="J1" s="187"/>
      <c r="K1" s="13"/>
      <c r="L1" s="14"/>
      <c r="M1" s="14"/>
    </row>
    <row r="2" spans="1:13" ht="30.75" thickBot="1" x14ac:dyDescent="0.25">
      <c r="A2" s="15" t="s">
        <v>33</v>
      </c>
      <c r="B2" s="15" t="s">
        <v>20</v>
      </c>
      <c r="C2" s="44" t="s">
        <v>30</v>
      </c>
      <c r="D2" s="44" t="s">
        <v>31</v>
      </c>
      <c r="E2" s="44" t="s">
        <v>34</v>
      </c>
      <c r="F2" s="44" t="s">
        <v>35</v>
      </c>
      <c r="G2" s="44" t="s">
        <v>36</v>
      </c>
      <c r="H2" s="44" t="s">
        <v>12</v>
      </c>
      <c r="I2" s="44" t="s">
        <v>13</v>
      </c>
      <c r="J2" s="25" t="s">
        <v>14</v>
      </c>
    </row>
    <row r="3" spans="1:13" x14ac:dyDescent="0.2">
      <c r="A3" s="21">
        <v>1</v>
      </c>
      <c r="B3" s="81" t="s">
        <v>122</v>
      </c>
      <c r="C3" s="108" t="s">
        <v>32</v>
      </c>
      <c r="D3" s="109" t="s">
        <v>123</v>
      </c>
      <c r="E3" s="82">
        <v>238756.95</v>
      </c>
      <c r="F3" s="83">
        <v>5019561</v>
      </c>
      <c r="G3" s="82">
        <v>4.7600000000000003E-2</v>
      </c>
      <c r="H3" s="52">
        <v>0.1</v>
      </c>
      <c r="I3" s="81" t="s">
        <v>124</v>
      </c>
      <c r="J3" s="84" t="s">
        <v>125</v>
      </c>
    </row>
    <row r="4" spans="1:13" x14ac:dyDescent="0.2">
      <c r="A4" s="142">
        <v>2</v>
      </c>
      <c r="B4" s="162" t="s">
        <v>126</v>
      </c>
      <c r="C4" s="163" t="s">
        <v>32</v>
      </c>
      <c r="D4" s="164" t="s">
        <v>123</v>
      </c>
      <c r="E4" s="165">
        <v>229944.5</v>
      </c>
      <c r="F4" s="166">
        <v>3246263</v>
      </c>
      <c r="G4" s="165">
        <v>7.0800000000000002E-2</v>
      </c>
      <c r="H4" s="167">
        <v>0.5</v>
      </c>
      <c r="I4" s="168" t="s">
        <v>124</v>
      </c>
      <c r="J4" s="169" t="s">
        <v>125</v>
      </c>
    </row>
    <row r="5" spans="1:13" ht="15.75" thickBot="1" x14ac:dyDescent="0.25">
      <c r="A5" s="188" t="s">
        <v>40</v>
      </c>
      <c r="B5" s="189"/>
      <c r="C5" s="110" t="s">
        <v>41</v>
      </c>
      <c r="D5" s="110" t="s">
        <v>41</v>
      </c>
      <c r="E5" s="96">
        <f>SUM(E3:E4)</f>
        <v>468701.45</v>
      </c>
      <c r="F5" s="97">
        <f>SUM(F3:F4)</f>
        <v>8265824</v>
      </c>
      <c r="G5" s="110" t="s">
        <v>41</v>
      </c>
      <c r="H5" s="110" t="s">
        <v>41</v>
      </c>
      <c r="I5" s="110" t="s">
        <v>41</v>
      </c>
      <c r="J5" s="110" t="s">
        <v>41</v>
      </c>
    </row>
    <row r="6" spans="1:13" x14ac:dyDescent="0.2">
      <c r="A6" s="191"/>
      <c r="B6" s="191"/>
      <c r="C6" s="191"/>
      <c r="D6" s="191"/>
      <c r="E6" s="191"/>
      <c r="F6" s="191"/>
      <c r="G6" s="191"/>
      <c r="H6" s="191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18AE-2DD1-4FF5-A93B-17036AD72269}">
  <sheetPr>
    <tabColor indexed="22"/>
  </sheetPr>
  <dimension ref="A1:K27"/>
  <sheetViews>
    <sheetView zoomScale="85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03" t="s">
        <v>96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1" customFormat="1" ht="15.75" customHeight="1" thickBot="1" x14ac:dyDescent="0.25">
      <c r="A2" s="194" t="s">
        <v>33</v>
      </c>
      <c r="B2" s="100"/>
      <c r="C2" s="101"/>
      <c r="D2" s="102"/>
      <c r="E2" s="196" t="s">
        <v>57</v>
      </c>
      <c r="F2" s="196"/>
      <c r="G2" s="196"/>
      <c r="H2" s="196"/>
      <c r="I2" s="196"/>
      <c r="J2" s="196"/>
      <c r="K2" s="196"/>
    </row>
    <row r="3" spans="1:11" customFormat="1" ht="45.75" thickBot="1" x14ac:dyDescent="0.25">
      <c r="A3" s="195"/>
      <c r="B3" s="103" t="s">
        <v>20</v>
      </c>
      <c r="C3" s="26" t="s">
        <v>10</v>
      </c>
      <c r="D3" s="26" t="s">
        <v>11</v>
      </c>
      <c r="E3" s="17" t="s">
        <v>77</v>
      </c>
      <c r="F3" s="17" t="s">
        <v>86</v>
      </c>
      <c r="G3" s="17" t="s">
        <v>87</v>
      </c>
      <c r="H3" s="17" t="s">
        <v>75</v>
      </c>
      <c r="I3" s="17" t="s">
        <v>88</v>
      </c>
      <c r="J3" s="17" t="s">
        <v>42</v>
      </c>
      <c r="K3" s="18" t="s">
        <v>78</v>
      </c>
    </row>
    <row r="4" spans="1:11" customFormat="1" collapsed="1" x14ac:dyDescent="0.2">
      <c r="A4" s="21">
        <v>1</v>
      </c>
      <c r="B4" s="27" t="s">
        <v>126</v>
      </c>
      <c r="C4" s="104">
        <v>38173</v>
      </c>
      <c r="D4" s="104">
        <v>38378</v>
      </c>
      <c r="E4" s="98">
        <v>0</v>
      </c>
      <c r="F4" s="98" t="s">
        <v>18</v>
      </c>
      <c r="G4" s="98">
        <v>0</v>
      </c>
      <c r="H4" s="98">
        <v>0</v>
      </c>
      <c r="I4" s="98">
        <v>0</v>
      </c>
      <c r="J4" s="105">
        <v>-0.85840000000000005</v>
      </c>
      <c r="K4" s="153">
        <v>-8.7800324569102139E-2</v>
      </c>
    </row>
    <row r="5" spans="1:11" customFormat="1" x14ac:dyDescent="0.2">
      <c r="A5" s="142">
        <v>2</v>
      </c>
      <c r="B5" s="54" t="s">
        <v>122</v>
      </c>
      <c r="C5" s="180">
        <v>38574</v>
      </c>
      <c r="D5" s="180">
        <v>38782</v>
      </c>
      <c r="E5" s="181">
        <v>0</v>
      </c>
      <c r="F5" s="181" t="s">
        <v>18</v>
      </c>
      <c r="G5" s="181">
        <v>0</v>
      </c>
      <c r="H5" s="181">
        <v>0</v>
      </c>
      <c r="I5" s="181">
        <v>0</v>
      </c>
      <c r="J5" s="182">
        <v>-0.52400000000000002</v>
      </c>
      <c r="K5" s="183">
        <v>-3.6144881855743161E-2</v>
      </c>
    </row>
    <row r="6" spans="1:11" ht="15.75" thickBot="1" x14ac:dyDescent="0.25">
      <c r="A6" s="142"/>
      <c r="B6" s="147" t="s">
        <v>90</v>
      </c>
      <c r="C6" s="148" t="s">
        <v>41</v>
      </c>
      <c r="D6" s="148" t="s">
        <v>41</v>
      </c>
      <c r="E6" s="149">
        <f>AVERAGE(E4:E5)</f>
        <v>0</v>
      </c>
      <c r="F6" s="149" t="s">
        <v>18</v>
      </c>
      <c r="G6" s="149">
        <f>AVERAGE(G4:G5)</f>
        <v>0</v>
      </c>
      <c r="H6" s="149">
        <f>AVERAGE(H4:H5)</f>
        <v>0</v>
      </c>
      <c r="I6" s="149">
        <f>AVERAGE(I4:I5)</f>
        <v>0</v>
      </c>
      <c r="J6" s="148" t="s">
        <v>41</v>
      </c>
      <c r="K6" s="149">
        <f>AVERAGE(K4:K5)</f>
        <v>-6.197260321242265E-2</v>
      </c>
    </row>
    <row r="7" spans="1:11" x14ac:dyDescent="0.2">
      <c r="A7" s="204" t="s">
        <v>79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11" ht="15" thickBot="1" x14ac:dyDescent="0.25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x14ac:dyDescent="0.2">
      <c r="B9" s="29"/>
      <c r="C9" s="30"/>
      <c r="D9" s="30"/>
      <c r="E9" s="29"/>
      <c r="F9" s="29"/>
      <c r="G9" s="29"/>
      <c r="H9" s="29"/>
      <c r="I9" s="29"/>
    </row>
    <row r="10" spans="1:11" x14ac:dyDescent="0.2">
      <c r="B10" s="29"/>
      <c r="C10" s="30"/>
      <c r="D10" s="30"/>
      <c r="E10" s="115"/>
      <c r="F10" s="29"/>
      <c r="G10" s="29"/>
      <c r="H10" s="29"/>
      <c r="I10" s="29"/>
    </row>
    <row r="11" spans="1:11" x14ac:dyDescent="0.2">
      <c r="B11" s="29"/>
      <c r="C11" s="30"/>
      <c r="D11" s="30"/>
      <c r="E11" s="29"/>
      <c r="F11" s="29"/>
      <c r="G11" s="29"/>
      <c r="H11" s="29"/>
      <c r="I11" s="29"/>
    </row>
    <row r="12" spans="1:11" x14ac:dyDescent="0.2">
      <c r="B12" s="29"/>
      <c r="C12" s="30"/>
      <c r="D12" s="30"/>
      <c r="E12" s="29"/>
      <c r="F12" s="29"/>
      <c r="G12" s="29"/>
      <c r="H12" s="29"/>
      <c r="I12" s="29"/>
    </row>
    <row r="13" spans="1:11" x14ac:dyDescent="0.2">
      <c r="B13" s="29"/>
      <c r="C13" s="30"/>
      <c r="D13" s="30"/>
      <c r="E13" s="29"/>
      <c r="F13" s="29"/>
      <c r="G13" s="29"/>
      <c r="H13" s="29"/>
      <c r="I13" s="29"/>
    </row>
    <row r="14" spans="1:11" x14ac:dyDescent="0.2">
      <c r="B14" s="29"/>
      <c r="C14" s="30"/>
      <c r="D14" s="30"/>
      <c r="E14" s="29"/>
      <c r="F14" s="29"/>
      <c r="G14" s="29"/>
      <c r="H14" s="29"/>
      <c r="I14" s="29"/>
    </row>
    <row r="15" spans="1:11" x14ac:dyDescent="0.2">
      <c r="B15" s="29"/>
      <c r="C15" s="30"/>
      <c r="D15" s="30"/>
      <c r="E15" s="29"/>
      <c r="F15" s="29"/>
      <c r="G15" s="29"/>
      <c r="H15" s="29"/>
      <c r="I15" s="29"/>
    </row>
    <row r="16" spans="1:11" x14ac:dyDescent="0.2">
      <c r="B16" s="29"/>
      <c r="C16" s="30"/>
      <c r="D16" s="30"/>
      <c r="E16" s="29"/>
      <c r="F16" s="29"/>
      <c r="G16" s="29"/>
      <c r="H16" s="29"/>
      <c r="I16" s="29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  <row r="27" spans="3:3" x14ac:dyDescent="0.2">
      <c r="C27" s="5"/>
    </row>
  </sheetData>
  <mergeCells count="5">
    <mergeCell ref="A8:K8"/>
    <mergeCell ref="A2:A3"/>
    <mergeCell ref="A1:J1"/>
    <mergeCell ref="E2:K2"/>
    <mergeCell ref="A7:K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FEB4-BE0C-4C12-BF41-AE62F71FE83A}">
  <sheetPr>
    <tabColor indexed="22"/>
  </sheetPr>
  <dimension ref="A1:K39"/>
  <sheetViews>
    <sheetView zoomScale="85" workbookViewId="0">
      <selection activeCell="E35" sqref="E35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1" customFormat="1" ht="16.5" thickBot="1" x14ac:dyDescent="0.25">
      <c r="A1" s="199" t="s">
        <v>97</v>
      </c>
      <c r="B1" s="199"/>
      <c r="C1" s="199"/>
      <c r="D1" s="199"/>
      <c r="E1" s="199"/>
      <c r="F1" s="199"/>
      <c r="G1" s="199"/>
    </row>
    <row r="2" spans="1:11" s="31" customFormat="1" ht="15.75" customHeight="1" thickBot="1" x14ac:dyDescent="0.25">
      <c r="A2" s="194" t="s">
        <v>33</v>
      </c>
      <c r="B2" s="88"/>
      <c r="C2" s="200" t="s">
        <v>21</v>
      </c>
      <c r="D2" s="201"/>
      <c r="E2" s="200" t="s">
        <v>22</v>
      </c>
      <c r="F2" s="201"/>
      <c r="G2" s="89"/>
    </row>
    <row r="3" spans="1:11" s="31" customFormat="1" ht="45.75" thickBot="1" x14ac:dyDescent="0.25">
      <c r="A3" s="195"/>
      <c r="B3" s="35" t="s">
        <v>20</v>
      </c>
      <c r="C3" s="35" t="s">
        <v>43</v>
      </c>
      <c r="D3" s="35" t="s">
        <v>23</v>
      </c>
      <c r="E3" s="35" t="s">
        <v>24</v>
      </c>
      <c r="F3" s="35" t="s">
        <v>23</v>
      </c>
      <c r="G3" s="36" t="s">
        <v>84</v>
      </c>
    </row>
    <row r="4" spans="1:11" s="31" customFormat="1" x14ac:dyDescent="0.2">
      <c r="A4" s="21">
        <v>1</v>
      </c>
      <c r="B4" s="37" t="s">
        <v>126</v>
      </c>
      <c r="C4" s="38">
        <v>0</v>
      </c>
      <c r="D4" s="98">
        <v>0</v>
      </c>
      <c r="E4" s="39">
        <v>0</v>
      </c>
      <c r="F4" s="98">
        <v>0</v>
      </c>
      <c r="G4" s="40">
        <v>0</v>
      </c>
    </row>
    <row r="5" spans="1:11" s="31" customFormat="1" x14ac:dyDescent="0.2">
      <c r="A5" s="142">
        <v>2</v>
      </c>
      <c r="B5" s="175" t="s">
        <v>122</v>
      </c>
      <c r="C5" s="184">
        <v>0</v>
      </c>
      <c r="D5" s="176">
        <v>0</v>
      </c>
      <c r="E5" s="177">
        <v>0</v>
      </c>
      <c r="F5" s="176">
        <v>0</v>
      </c>
      <c r="G5" s="185">
        <v>0</v>
      </c>
    </row>
    <row r="6" spans="1:11" s="31" customFormat="1" ht="15.75" thickBot="1" x14ac:dyDescent="0.25">
      <c r="A6" s="111"/>
      <c r="B6" s="90" t="s">
        <v>40</v>
      </c>
      <c r="C6" s="112">
        <v>0</v>
      </c>
      <c r="D6" s="95">
        <v>0</v>
      </c>
      <c r="E6" s="92">
        <v>0</v>
      </c>
      <c r="F6" s="95">
        <v>0</v>
      </c>
      <c r="G6" s="93">
        <v>0</v>
      </c>
    </row>
    <row r="7" spans="1:11" s="31" customFormat="1" ht="15" customHeight="1" thickBot="1" x14ac:dyDescent="0.25">
      <c r="A7" s="202"/>
      <c r="B7" s="202"/>
      <c r="C7" s="202"/>
      <c r="D7" s="202"/>
      <c r="E7" s="202"/>
      <c r="F7" s="202"/>
      <c r="G7" s="202"/>
      <c r="H7" s="7"/>
      <c r="I7" s="7"/>
      <c r="J7" s="7"/>
      <c r="K7" s="7"/>
    </row>
    <row r="8" spans="1:11" s="31" customFormat="1" x14ac:dyDescent="0.2">
      <c r="D8" s="41"/>
    </row>
    <row r="9" spans="1:11" s="31" customFormat="1" x14ac:dyDescent="0.2">
      <c r="D9" s="41"/>
    </row>
    <row r="10" spans="1:11" s="31" customFormat="1" x14ac:dyDescent="0.2">
      <c r="D10" s="41"/>
    </row>
    <row r="11" spans="1:11" s="31" customFormat="1" x14ac:dyDescent="0.2">
      <c r="D11" s="41"/>
    </row>
    <row r="12" spans="1:11" s="31" customFormat="1" x14ac:dyDescent="0.2">
      <c r="D12" s="41"/>
    </row>
    <row r="13" spans="1:11" s="31" customFormat="1" x14ac:dyDescent="0.2">
      <c r="D13" s="41"/>
    </row>
    <row r="14" spans="1:11" s="31" customFormat="1" x14ac:dyDescent="0.2">
      <c r="D14" s="41"/>
    </row>
    <row r="15" spans="1:11" s="31" customFormat="1" x14ac:dyDescent="0.2">
      <c r="D15" s="41"/>
    </row>
    <row r="16" spans="1:11" s="31" customFormat="1" x14ac:dyDescent="0.2">
      <c r="D16" s="41"/>
    </row>
    <row r="17" spans="4:9" s="31" customFormat="1" x14ac:dyDescent="0.2">
      <c r="D17" s="41"/>
    </row>
    <row r="18" spans="4:9" s="31" customFormat="1" x14ac:dyDescent="0.2">
      <c r="D18" s="41"/>
    </row>
    <row r="19" spans="4:9" s="31" customFormat="1" x14ac:dyDescent="0.2">
      <c r="D19" s="41"/>
    </row>
    <row r="20" spans="4:9" s="31" customFormat="1" x14ac:dyDescent="0.2">
      <c r="D20" s="41"/>
    </row>
    <row r="21" spans="4:9" s="31" customFormat="1" x14ac:dyDescent="0.2">
      <c r="D21" s="41"/>
    </row>
    <row r="22" spans="4:9" s="31" customFormat="1" x14ac:dyDescent="0.2">
      <c r="D22" s="41"/>
    </row>
    <row r="23" spans="4:9" s="31" customFormat="1" x14ac:dyDescent="0.2">
      <c r="D23" s="41"/>
    </row>
    <row r="24" spans="4:9" s="31" customFormat="1" x14ac:dyDescent="0.2">
      <c r="D24" s="41"/>
    </row>
    <row r="25" spans="4:9" s="31" customFormat="1" x14ac:dyDescent="0.2">
      <c r="D25" s="41"/>
    </row>
    <row r="26" spans="4:9" s="31" customFormat="1" x14ac:dyDescent="0.2">
      <c r="D26" s="41"/>
    </row>
    <row r="27" spans="4:9" s="31" customFormat="1" x14ac:dyDescent="0.2">
      <c r="D27" s="41"/>
    </row>
    <row r="28" spans="4:9" s="31" customFormat="1" x14ac:dyDescent="0.2"/>
    <row r="29" spans="4:9" s="31" customFormat="1" x14ac:dyDescent="0.2"/>
    <row r="30" spans="4:9" s="31" customFormat="1" x14ac:dyDescent="0.2">
      <c r="H30" s="22"/>
      <c r="I30" s="22"/>
    </row>
    <row r="33" spans="1:5" ht="30.75" thickBot="1" x14ac:dyDescent="0.25">
      <c r="B33" s="42" t="s">
        <v>20</v>
      </c>
      <c r="C33" s="35" t="s">
        <v>46</v>
      </c>
      <c r="D33" s="35" t="s">
        <v>47</v>
      </c>
      <c r="E33" s="36" t="s">
        <v>44</v>
      </c>
    </row>
    <row r="34" spans="1:5" x14ac:dyDescent="0.2">
      <c r="A34" s="22">
        <v>1</v>
      </c>
      <c r="B34" s="37" t="str">
        <f t="shared" ref="B34:D35" si="0">B4</f>
        <v>Центральний інвестиційний фонд</v>
      </c>
      <c r="C34" s="116">
        <f t="shared" si="0"/>
        <v>0</v>
      </c>
      <c r="D34" s="98">
        <f t="shared" si="0"/>
        <v>0</v>
      </c>
      <c r="E34" s="117">
        <f>G4</f>
        <v>0</v>
      </c>
    </row>
    <row r="35" spans="1:5" x14ac:dyDescent="0.2">
      <c r="A35" s="22">
        <v>2</v>
      </c>
      <c r="B35" s="37" t="str">
        <f t="shared" si="0"/>
        <v>Промінвест-Керамет</v>
      </c>
      <c r="C35" s="116">
        <f t="shared" si="0"/>
        <v>0</v>
      </c>
      <c r="D35" s="98">
        <f t="shared" si="0"/>
        <v>0</v>
      </c>
      <c r="E35" s="117">
        <f>G5</f>
        <v>0</v>
      </c>
    </row>
    <row r="36" spans="1:5" x14ac:dyDescent="0.2">
      <c r="B36" s="37"/>
      <c r="C36" s="116"/>
      <c r="D36" s="98"/>
      <c r="E36" s="117"/>
    </row>
    <row r="37" spans="1:5" x14ac:dyDescent="0.2">
      <c r="B37" s="37"/>
      <c r="C37" s="116"/>
      <c r="D37" s="98"/>
      <c r="E37" s="117"/>
    </row>
    <row r="38" spans="1:5" x14ac:dyDescent="0.2">
      <c r="B38" s="37"/>
      <c r="C38" s="116"/>
      <c r="D38" s="98"/>
      <c r="E38" s="117"/>
    </row>
    <row r="39" spans="1:5" x14ac:dyDescent="0.2">
      <c r="B39" s="37"/>
    </row>
  </sheetData>
  <mergeCells count="5">
    <mergeCell ref="A7:G7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96397-DE37-426C-AE3C-5A7C5488DCF2}">
  <sheetPr>
    <tabColor indexed="22"/>
  </sheetPr>
  <dimension ref="A1:D23"/>
  <sheetViews>
    <sheetView zoomScale="85" workbookViewId="0">
      <selection activeCell="A5" sqref="A5:B10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20</v>
      </c>
      <c r="B1" s="67" t="s">
        <v>73</v>
      </c>
      <c r="C1" s="10"/>
      <c r="D1" s="10"/>
    </row>
    <row r="2" spans="1:4" ht="14.25" x14ac:dyDescent="0.2">
      <c r="A2" s="37" t="s">
        <v>126</v>
      </c>
      <c r="B2" s="135">
        <v>0</v>
      </c>
      <c r="C2" s="10"/>
      <c r="D2" s="10"/>
    </row>
    <row r="3" spans="1:4" ht="14.25" x14ac:dyDescent="0.2">
      <c r="A3" s="186" t="s">
        <v>122</v>
      </c>
      <c r="B3" s="135">
        <v>0</v>
      </c>
      <c r="C3" s="10"/>
      <c r="D3" s="10"/>
    </row>
    <row r="4" spans="1:4" ht="14.25" x14ac:dyDescent="0.2">
      <c r="A4" s="27" t="s">
        <v>25</v>
      </c>
      <c r="B4" s="135">
        <v>0</v>
      </c>
      <c r="C4" s="10"/>
      <c r="D4" s="10"/>
    </row>
    <row r="5" spans="1:4" ht="14.25" x14ac:dyDescent="0.2">
      <c r="A5" s="27" t="s">
        <v>121</v>
      </c>
      <c r="B5" s="136">
        <v>-6.7537760421476523E-2</v>
      </c>
      <c r="C5" s="10"/>
      <c r="D5" s="10"/>
    </row>
    <row r="6" spans="1:4" ht="14.25" x14ac:dyDescent="0.2">
      <c r="A6" s="27" t="s">
        <v>120</v>
      </c>
      <c r="B6" s="136">
        <v>-3.3425398827110819E-2</v>
      </c>
      <c r="C6" s="10"/>
      <c r="D6" s="10"/>
    </row>
    <row r="7" spans="1:4" ht="14.25" x14ac:dyDescent="0.2">
      <c r="A7" s="27" t="s">
        <v>26</v>
      </c>
      <c r="B7" s="136">
        <v>2.5725016658281197E-2</v>
      </c>
      <c r="C7" s="10"/>
      <c r="D7" s="10"/>
    </row>
    <row r="8" spans="1:4" ht="14.25" x14ac:dyDescent="0.2">
      <c r="A8" s="27" t="s">
        <v>27</v>
      </c>
      <c r="B8" s="136">
        <v>7.551067406531331E-3</v>
      </c>
      <c r="C8" s="10"/>
      <c r="D8" s="10"/>
    </row>
    <row r="9" spans="1:4" ht="14.25" x14ac:dyDescent="0.2">
      <c r="A9" s="27" t="s">
        <v>28</v>
      </c>
      <c r="B9" s="136">
        <v>1.0627397260273973E-2</v>
      </c>
      <c r="C9" s="10"/>
      <c r="D9" s="10"/>
    </row>
    <row r="10" spans="1:4" ht="15" thickBot="1" x14ac:dyDescent="0.25">
      <c r="A10" s="75" t="s">
        <v>91</v>
      </c>
      <c r="B10" s="137">
        <v>6.5798624564197272E-3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ht="14.25" x14ac:dyDescent="0.2">
      <c r="A16" s="54"/>
      <c r="B16" s="55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 xr:uid="{FAC970EB-546F-40C1-845D-E92A6CF00F58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2026-05-14T11:26:59Z</dcterms:modified>
</cp:coreProperties>
</file>