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<sst xmlns="http://schemas.openxmlformats.org/spreadsheetml/2006/main" count="602" uniqueCount="185">
  <si>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</si>
  <si>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</si>
  <si>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</si>
  <si>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</si>
  <si>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</si>
  <si>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</si>
  <si>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</si>
  <si>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</si>
  <si>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</si>
  <si>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</si>
  <si>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</si>
  <si>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</si>
  <si>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</si>
  <si>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</si>
  <si>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</si>
  <si>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</si>
  <si>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</si>
  <si>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</si>
  <si>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</si>
  <si>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</si>
  <si>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</si>
  <si>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</si>
  <si>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</si>
  <si>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</si>
  <si>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</si>
  <si>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</si>
  <si>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</si>
  <si>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</si>
  <si>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</si>
  <si>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</si>
  <si>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</si>
  <si>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</si>
  <si>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</si>
  <si>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</si>
  <si>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</si>
  <si>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</si>
  <si>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</si>
  <si>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</si>
  <si>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</si>
  <si>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</si>
  <si>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</si>
  <si>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</si>
  <si>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</si>
  <si>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</si>
  <si>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</si>
  <si>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</si>
  <si>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</si>
  <si>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</si>
  <si>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</si>
  <si>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</si>
  <si>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</si>
  <si>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</si>
  <si>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</si>
  <si>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</si>
  <si>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</si>
  <si>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</si>
  <si>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</si>
  <si>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</si>
  <si>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</si>
  <si>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</si>
  <si>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</si>
  <si>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</si>
  <si>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</si>
  <si>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</si>
  <si>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</si>
  <si>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</si>
  <si>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</si>
  <si>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</si>
  <si>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</si>
  <si>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</si>
  <si>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</si>
  <si>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</si>
  <si>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</si>
  <si>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</si>
  <si>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</si>
  <si>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</si>
  <si>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</si>
  <si>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</si>
  <si>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</si>
  <si>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</si>
  <si>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</si>
  <si>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</si>
  <si>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</si>
  <si>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</si>
  <si>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</si>
  <si>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</si>
  <si>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</si>
  <si>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</si>
  <si>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</si>
  <si>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</si>
  <si>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</si>
  <si>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</si>
  <si>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</si>
  <si>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</si>
  <si>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</si>
  <si>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</si>
  <si>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</si>
  <si>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</si>
  <si>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</si>
  <si>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</si>
  <si>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</si>
  <si>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</si>
  <si>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</si>
  <si>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</si>
  <si>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</si>
  <si>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</si>
  <si>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</si>
  <si>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</si>
  <si>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</si>
  <si>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</si>
  <si>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</si>
  <si>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</si>
  <si>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</si>
  <si>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</si>
  <si>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</si>
  <si>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</si>
  <si>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</si>
  <si>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</si>
  <si>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</si>
  <si>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</si>
  <si>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</si>
  <si>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</si>
  <si>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</si>
  <si>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</si>
  <si>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</si>
  <si>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</si>
  <si>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</si>
  <si>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КІНТО-Літо</t>
  </si>
  <si>
    <t>КІНТО-Весна</t>
  </si>
  <si>
    <t>1 рік</t>
  </si>
  <si>
    <t>Зміна за місяць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</si>
  <si>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</si>
  <si>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</si>
  <si>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</si>
  <si>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</si>
  <si>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</si>
  <si>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</si>
  <si>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</si>
  <si>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</si>
  <si>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</si>
  <si>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</si>
  <si>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</si>
  <si>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</si>
  <si>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</si>
  <si>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</si>
  <si>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</si>
  <si>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</si>
  <si>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</si>
  <si>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</si>
  <si>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</si>
  <si>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</si>
  <si>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</si>
  <si>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</si>
  <si>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</si>
  <si>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</si>
  <si>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</si>
  <si>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</si>
  <si>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</si>
  <si>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</si>
  <si>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</si>
  <si>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</si>
  <si>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</si>
  <si>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</si>
  <si>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</si>
  <si>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</si>
  <si>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</si>
  <si>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2013 року</t>
  </si>
  <si>
    <t>ОТП Облігаційний</t>
  </si>
  <si>
    <t>ФІДО Фонд Облігаційний</t>
  </si>
  <si>
    <t>Конкорд Перспектива</t>
  </si>
  <si>
    <t>WIG20 (Польща)</t>
  </si>
  <si>
    <t>жовтень</t>
  </si>
  <si>
    <t>Промінвест-Керамет</t>
  </si>
  <si>
    <t>ЗАТ КУА "ІНЕКО-ІНВЕСТ"</t>
  </si>
  <si>
    <t>http://www.ineko-invest.com/</t>
  </si>
  <si>
    <t>листопад</t>
  </si>
  <si>
    <t>"Золотий" депозит (за офіційним курсом золота)</t>
  </si>
  <si>
    <t/>
  </si>
  <si>
    <t>Центральний інвестиційний фонд</t>
  </si>
  <si>
    <t>ІТТ-Капітал</t>
  </si>
  <si>
    <t>корпорат.</t>
  </si>
  <si>
    <t>ТОВ КУА "ІТТ-менеджмент"</t>
  </si>
  <si>
    <t>http://www.itt-group.com/</t>
  </si>
  <si>
    <t>ОТП Валютний</t>
  </si>
  <si>
    <t>http://www.otpcapital.com.ua/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</si>
</sst>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left" vertical="center" wrapText="1" shrinkToFit="1"/>
    </xf>
    <xf numFmtId="4" fontId="11" fillId="0" borderId="50" xfId="0" applyNumberFormat="1" applyFont="1" applyFill="1" applyBorder="1" applyAlignment="1">
      <alignment horizontal="right" vertical="center" indent="1"/>
    </xf>
    <xf numFmtId="10" fontId="11" fillId="0" borderId="50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3" xfId="21" applyNumberFormat="1" applyFont="1" applyFill="1" applyBorder="1" applyAlignment="1">
      <alignment horizontal="right" vertical="center" indent="1"/>
      <protection/>
    </xf>
    <xf numFmtId="10" fontId="20" fillId="0" borderId="53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27" xfId="21" applyNumberFormat="1" applyFont="1" applyFill="1" applyBorder="1" applyAlignment="1">
      <alignment horizontal="right" vertical="center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wrapText="1" shrinkToFit="1"/>
    </xf>
    <xf numFmtId="10" fontId="22" fillId="0" borderId="61" xfId="21" applyNumberFormat="1" applyFont="1" applyFill="1" applyBorder="1" applyAlignment="1">
      <alignment horizontal="right" vertical="center" wrapText="1" indent="1"/>
      <protection/>
    </xf>
    <xf numFmtId="3" fontId="11" fillId="0" borderId="19" xfId="0" applyNumberFormat="1" applyFont="1" applyFill="1" applyBorder="1" applyAlignment="1">
      <alignment horizontal="right" vertical="center" indent="1"/>
    </xf>
    <xf numFmtId="4" fontId="11" fillId="0" borderId="62" xfId="0" applyNumberFormat="1" applyFont="1" applyFill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3084020"/>
        <c:axId val="49293509"/>
      </c:barChart>
      <c:catAx>
        <c:axId val="230840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9293509"/>
        <c:crosses val="autoZero"/>
        <c:auto val="1"/>
        <c:lblOffset val="0"/>
        <c:noMultiLvlLbl val="0"/>
      </c:catAx>
      <c:valAx>
        <c:axId val="49293509"/>
        <c:scaling>
          <c:orientation val="minMax"/>
          <c:max val="0.09"/>
          <c:min val="-0.11"/>
        </c:scaling>
        <c:axPos val="l"/>
        <c:delete val="0"/>
        <c:numFmt formatCode="0%" sourceLinked="0"/>
        <c:majorTickMark val="out"/>
        <c:minorTickMark val="none"/>
        <c:tickLblPos val="nextTo"/>
        <c:crossAx val="23084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5808922"/>
        <c:axId val="6699011"/>
      </c:barChart>
      <c:catAx>
        <c:axId val="45808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011"/>
        <c:crosses val="autoZero"/>
        <c:auto val="0"/>
        <c:lblOffset val="100"/>
        <c:tickLblSkip val="1"/>
        <c:noMultiLvlLbl val="0"/>
      </c:catAx>
      <c:valAx>
        <c:axId val="6699011"/>
        <c:scaling>
          <c:orientation val="minMax"/>
          <c:max val="0.3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08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35"/>
          <c:w val="0.44525"/>
          <c:h val="0.365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В_ВЧА!$C$37:$C$47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В_ВЧА!$D$37:$D$47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075"/>
          <c:h val="0.5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ВЧА'!$C$70:$C$80</c:f>
              <c:numCache/>
            </c:numRef>
          </c:val>
        </c:ser>
        <c:ser>
          <c:idx val="0"/>
          <c:order val="1"/>
          <c:tx>
            <c:strRef>
              <c:f>'В_динаміка ВЧА'!$E$69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ВЧА'!$E$70:$E$80</c:f>
              <c:numCache/>
            </c:numRef>
          </c:val>
        </c:ser>
        <c:overlap val="-30"/>
        <c:axId val="59578576"/>
        <c:axId val="17281041"/>
      </c:barChart>
      <c:lineChart>
        <c:grouping val="standard"/>
        <c:varyColors val="0"/>
        <c:ser>
          <c:idx val="2"/>
          <c:order val="2"/>
          <c:tx>
            <c:strRef>
              <c:f>'В_динаміка ВЧА'!$D$69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ВЧА'!$B$70:$B$79</c:f>
              <c:strCache/>
            </c:strRef>
          </c:cat>
          <c:val>
            <c:numRef>
              <c:f>'В_динаміка ВЧА'!$D$70:$D$79</c:f>
              <c:numCache/>
            </c:numRef>
          </c:val>
          <c:smooth val="0"/>
        </c:ser>
        <c:axId val="51541142"/>
        <c:axId val="66677871"/>
      </c:lineChart>
      <c:catAx>
        <c:axId val="595785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7281041"/>
        <c:crosses val="autoZero"/>
        <c:auto val="0"/>
        <c:lblOffset val="40"/>
        <c:noMultiLvlLbl val="0"/>
      </c:catAx>
      <c:valAx>
        <c:axId val="17281041"/>
        <c:scaling>
          <c:orientation val="minMax"/>
          <c:min val="-2300"/>
        </c:scaling>
        <c:axPos val="l"/>
        <c:delete val="0"/>
        <c:numFmt formatCode="#,##0" sourceLinked="0"/>
        <c:majorTickMark val="in"/>
        <c:minorTickMark val="none"/>
        <c:tickLblPos val="nextTo"/>
        <c:crossAx val="59578576"/>
        <c:crossesAt val="1"/>
        <c:crossBetween val="between"/>
        <c:dispUnits/>
      </c:valAx>
      <c:catAx>
        <c:axId val="51541142"/>
        <c:scaling>
          <c:orientation val="minMax"/>
        </c:scaling>
        <c:axPos val="b"/>
        <c:delete val="1"/>
        <c:majorTickMark val="in"/>
        <c:minorTickMark val="none"/>
        <c:tickLblPos val="nextTo"/>
        <c:crossAx val="66677871"/>
        <c:crosses val="autoZero"/>
        <c:auto val="0"/>
        <c:lblOffset val="100"/>
        <c:noMultiLvlLbl val="0"/>
      </c:catAx>
      <c:valAx>
        <c:axId val="6667787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15411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5"/>
          <c:y val="0.7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9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'В_діаграма(дох)'!$A$2:$A$39</c:f>
              <c:strCache/>
            </c:strRef>
          </c:cat>
          <c:val>
            <c:numRef>
              <c:f>'В_діаграма(дох)'!$B$2:$B$39</c:f>
              <c:numCache/>
            </c:numRef>
          </c:val>
        </c:ser>
        <c:gapWidth val="60"/>
        <c:axId val="37370348"/>
        <c:axId val="28417181"/>
      </c:barChart>
      <c:catAx>
        <c:axId val="37370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17181"/>
        <c:crosses val="autoZero"/>
        <c:auto val="0"/>
        <c:lblOffset val="0"/>
        <c:tickLblSkip val="1"/>
        <c:noMultiLvlLbl val="0"/>
      </c:catAx>
      <c:valAx>
        <c:axId val="28417181"/>
        <c:scaling>
          <c:orientation val="minMax"/>
          <c:max val="0.06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70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ВЧА'!$B$43:$B$52</c:f>
              <c:strCache/>
            </c:strRef>
          </c:cat>
          <c:val>
            <c:numRef>
              <c:f>'І_динаміка ВЧА'!$C$43:$C$52</c:f>
              <c:numCache/>
            </c:numRef>
          </c:val>
        </c:ser>
        <c:ser>
          <c:idx val="0"/>
          <c:order val="1"/>
          <c:tx>
            <c:strRef>
              <c:f>'І_динаміка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ВЧА'!$B$43:$B$52</c:f>
              <c:strCache/>
            </c:strRef>
          </c:cat>
          <c:val>
            <c:numRef>
              <c:f>'І_динаміка ВЧА'!$E$43:$E$52</c:f>
              <c:numCache/>
            </c:numRef>
          </c:val>
        </c:ser>
        <c:overlap val="-20"/>
        <c:axId val="14628434"/>
        <c:axId val="2728987"/>
      </c:barChart>
      <c:lineChart>
        <c:grouping val="standard"/>
        <c:varyColors val="0"/>
        <c:ser>
          <c:idx val="2"/>
          <c:order val="2"/>
          <c:tx>
            <c:strRef>
              <c:f>'І_динаміка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ВЧА'!$D$43:$D$52</c:f>
              <c:numCache/>
            </c:numRef>
          </c:val>
          <c:smooth val="0"/>
        </c:ser>
        <c:axId val="54082376"/>
        <c:axId val="40696425"/>
      </c:lineChart>
      <c:catAx>
        <c:axId val="14628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728987"/>
        <c:crosses val="autoZero"/>
        <c:auto val="0"/>
        <c:lblOffset val="100"/>
        <c:noMultiLvlLbl val="0"/>
      </c:catAx>
      <c:valAx>
        <c:axId val="2728987"/>
        <c:scaling>
          <c:orientation val="minMax"/>
          <c:max val="5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628434"/>
        <c:crossesAt val="1"/>
        <c:crossBetween val="between"/>
        <c:dispUnits/>
      </c:valAx>
      <c:catAx>
        <c:axId val="54082376"/>
        <c:scaling>
          <c:orientation val="minMax"/>
        </c:scaling>
        <c:axPos val="b"/>
        <c:delete val="1"/>
        <c:majorTickMark val="in"/>
        <c:minorTickMark val="none"/>
        <c:tickLblPos val="nextTo"/>
        <c:crossAx val="40696425"/>
        <c:crosses val="autoZero"/>
        <c:auto val="0"/>
        <c:lblOffset val="100"/>
        <c:noMultiLvlLbl val="0"/>
      </c:catAx>
      <c:valAx>
        <c:axId val="4069642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0823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575"/>
          <c:w val="0.9605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'І_діаграма(дох)'!$A$2:$A$18</c:f>
              <c:strCache/>
            </c:strRef>
          </c:cat>
          <c:val>
            <c:numRef>
              <c:f>'І_діаграма(дох)'!$B$2:$B$18</c:f>
              <c:numCache/>
            </c:numRef>
          </c:val>
        </c:ser>
        <c:gapWidth val="60"/>
        <c:axId val="56589902"/>
        <c:axId val="12389127"/>
      </c:barChart>
      <c:catAx>
        <c:axId val="56589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89127"/>
        <c:crosses val="autoZero"/>
        <c:auto val="0"/>
        <c:lblOffset val="100"/>
        <c:tickLblSkip val="1"/>
        <c:noMultiLvlLbl val="0"/>
      </c:catAx>
      <c:valAx>
        <c:axId val="12389127"/>
        <c:scaling>
          <c:orientation val="minMax"/>
          <c:max val="0.0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89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ВЧА'!$B$43:$B$50</c:f>
              <c:strCache/>
            </c:strRef>
          </c:cat>
          <c:val>
            <c:numRef>
              <c:f>'3_динаміка ВЧА'!$C$43:$C$50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ВЧА'!$B$43:$B$50</c:f>
              <c:strCache/>
            </c:strRef>
          </c:cat>
          <c:val>
            <c:numRef>
              <c:f>'3_динаміка ВЧА'!$E$43:$E$50</c:f>
              <c:numCache/>
            </c:numRef>
          </c:val>
        </c:ser>
        <c:overlap val="-20"/>
        <c:axId val="49543396"/>
        <c:axId val="63051125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ВЧА'!$D$43:$D$50</c:f>
              <c:numCache/>
            </c:numRef>
          </c:val>
          <c:smooth val="0"/>
        </c:ser>
        <c:axId val="55560330"/>
        <c:axId val="8457523"/>
      </c:lineChart>
      <c:catAx>
        <c:axId val="495433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3051125"/>
        <c:crosses val="autoZero"/>
        <c:auto val="0"/>
        <c:lblOffset val="100"/>
        <c:noMultiLvlLbl val="0"/>
      </c:catAx>
      <c:valAx>
        <c:axId val="6305112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543396"/>
        <c:crossesAt val="1"/>
        <c:crossBetween val="between"/>
        <c:dispUnits/>
      </c:valAx>
      <c:catAx>
        <c:axId val="55560330"/>
        <c:scaling>
          <c:orientation val="minMax"/>
        </c:scaling>
        <c:axPos val="b"/>
        <c:delete val="1"/>
        <c:majorTickMark val="in"/>
        <c:minorTickMark val="none"/>
        <c:tickLblPos val="nextTo"/>
        <c:crossAx val="8457523"/>
        <c:crosses val="autoZero"/>
        <c:auto val="0"/>
        <c:lblOffset val="100"/>
        <c:noMultiLvlLbl val="0"/>
      </c:catAx>
      <c:valAx>
        <c:axId val="84575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5603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25"/>
          <c:w val="1"/>
          <c:h val="0.7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'З_діаграма(дох)'!$A$2:$A$16</c:f>
              <c:strCache/>
            </c:strRef>
          </c:cat>
          <c:val>
            <c:numRef>
              <c:f>'З_діаграма(дох)'!$B$2:$B$16</c:f>
              <c:numCache/>
            </c:numRef>
          </c:val>
        </c:ser>
        <c:gapWidth val="60"/>
        <c:axId val="46698176"/>
        <c:axId val="948673"/>
      </c:barChart>
      <c:catAx>
        <c:axId val="4669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8673"/>
        <c:crosses val="autoZero"/>
        <c:auto val="0"/>
        <c:lblOffset val="100"/>
        <c:tickLblSkip val="1"/>
        <c:noMultiLvlLbl val="0"/>
      </c:catAx>
      <c:valAx>
        <c:axId val="948673"/>
        <c:scaling>
          <c:orientation val="minMax"/>
          <c:max val="0.06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98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48</xdr:row>
      <xdr:rowOff>104775</xdr:rowOff>
    </xdr:from>
    <xdr:to>
      <xdr:col>4</xdr:col>
      <xdr:colOff>657225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352425" y="90106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104775</xdr:rowOff>
    </xdr:from>
    <xdr:to>
      <xdr:col>12</xdr:col>
      <xdr:colOff>390525</xdr:colOff>
      <xdr:row>60</xdr:row>
      <xdr:rowOff>161925</xdr:rowOff>
    </xdr:to>
    <xdr:graphicFrame>
      <xdr:nvGraphicFramePr>
        <xdr:cNvPr id="1" name="Chart 7"/>
        <xdr:cNvGraphicFramePr/>
      </xdr:nvGraphicFramePr>
      <xdr:xfrm>
        <a:off x="47625" y="6905625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19050</xdr:rowOff>
    </xdr:from>
    <xdr:to>
      <xdr:col>9</xdr:col>
      <xdr:colOff>666750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85725" y="33813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3190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H5" sqref="H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142</v>
      </c>
      <c r="B1" s="80"/>
      <c r="C1" s="80"/>
      <c r="D1" s="81"/>
      <c r="E1" s="81"/>
      <c r="F1" s="81"/>
    </row>
    <row r="2" spans="1:9" ht="15.75" thickBot="1">
      <c r="A2" s="25" t="s">
        <v>76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5" t="s">
        <v>171</v>
      </c>
      <c r="B3" s="96">
        <v>-0.0024</v>
      </c>
      <c r="C3" s="96">
        <v>0.0229</v>
      </c>
      <c r="D3" s="96">
        <v>0.005143882374883545</v>
      </c>
      <c r="E3" s="96">
        <v>0.022522155389180367</v>
      </c>
      <c r="F3" s="96">
        <v>-0.0003950196247561599</v>
      </c>
      <c r="G3" s="63"/>
      <c r="H3" s="63"/>
      <c r="I3" s="2"/>
      <c r="J3" s="2"/>
      <c r="K3" s="2"/>
      <c r="L3" s="2"/>
    </row>
    <row r="4" spans="1:12" ht="14.25">
      <c r="A4" s="95" t="s">
        <v>175</v>
      </c>
      <c r="B4" s="96">
        <v>0.009334497347391224</v>
      </c>
      <c r="C4" s="96">
        <v>0.04524386025596683</v>
      </c>
      <c r="D4" s="96">
        <v>0.005317160577021026</v>
      </c>
      <c r="E4" s="96">
        <v>-0.024655388803759126</v>
      </c>
      <c r="F4" s="96">
        <v>0.0012571220237015263</v>
      </c>
      <c r="G4" s="63"/>
      <c r="H4" s="63"/>
      <c r="I4" s="2"/>
      <c r="J4" s="2"/>
      <c r="K4" s="2"/>
      <c r="L4" s="2"/>
    </row>
    <row r="5" spans="1:12" ht="15" thickBot="1">
      <c r="A5" s="84" t="s">
        <v>166</v>
      </c>
      <c r="B5" s="86">
        <v>-0.08546046426724263</v>
      </c>
      <c r="C5" s="86">
        <v>-0.04630954384783703</v>
      </c>
      <c r="D5" s="86">
        <v>0.02672238324333189</v>
      </c>
      <c r="E5" s="86">
        <v>0.05783721362640744</v>
      </c>
      <c r="F5" s="86">
        <v>0.05809124989601968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113</v>
      </c>
      <c r="B22" s="18" t="s">
        <v>130</v>
      </c>
      <c r="C22" s="18" t="s">
        <v>96</v>
      </c>
      <c r="D22" s="83"/>
      <c r="E22" s="79"/>
      <c r="F22" s="79"/>
    </row>
    <row r="23" spans="1:6" ht="14.25">
      <c r="A23" s="27" t="s">
        <v>72</v>
      </c>
      <c r="B23" s="28">
        <v>-0.05234325394144901</v>
      </c>
      <c r="C23" s="70">
        <v>-0.08123878505284943</v>
      </c>
      <c r="D23" s="83"/>
      <c r="E23" s="79"/>
      <c r="F23" s="79"/>
    </row>
    <row r="24" spans="1:6" ht="14.25">
      <c r="A24" s="27" t="s">
        <v>100</v>
      </c>
      <c r="B24" s="28">
        <v>-0.020434244244178057</v>
      </c>
      <c r="C24" s="70">
        <v>0.0031395790387327427</v>
      </c>
      <c r="D24" s="83"/>
      <c r="E24" s="79"/>
      <c r="F24" s="79"/>
    </row>
    <row r="25" spans="1:6" ht="14.25">
      <c r="A25" s="27" t="s">
        <v>7</v>
      </c>
      <c r="B25" s="28">
        <v>-0.012012306449001309</v>
      </c>
      <c r="C25" s="70">
        <v>0.12238898161633793</v>
      </c>
      <c r="D25" s="83"/>
      <c r="E25" s="79"/>
      <c r="F25" s="79"/>
    </row>
    <row r="26" spans="1:6" ht="14.25">
      <c r="A26" s="27" t="s">
        <v>6</v>
      </c>
      <c r="B26" s="28">
        <v>-0.0010883999358123342</v>
      </c>
      <c r="C26" s="70">
        <v>0.18644016297217036</v>
      </c>
      <c r="D26" s="83"/>
      <c r="E26" s="79"/>
      <c r="F26" s="79"/>
    </row>
    <row r="27" spans="1:6" ht="14.25">
      <c r="A27" s="27" t="s">
        <v>0</v>
      </c>
      <c r="B27" s="28">
        <v>0.009334497347391224</v>
      </c>
      <c r="C27" s="70">
        <v>-0.08546046426724263</v>
      </c>
      <c r="D27" s="83"/>
      <c r="E27" s="79"/>
      <c r="F27" s="79"/>
    </row>
    <row r="28" spans="1:6" ht="14.25">
      <c r="A28" s="27" t="s">
        <v>170</v>
      </c>
      <c r="B28" s="28">
        <v>0.022028731064425378</v>
      </c>
      <c r="C28" s="70">
        <v>0.0006581545346846518</v>
      </c>
      <c r="D28" s="83"/>
      <c r="E28" s="79"/>
      <c r="F28" s="79"/>
    </row>
    <row r="29" spans="1:6" ht="14.25">
      <c r="A29" s="27" t="s">
        <v>12</v>
      </c>
      <c r="B29" s="28">
        <v>0.02804946087194149</v>
      </c>
      <c r="C29" s="70">
        <v>0.28762932909307404</v>
      </c>
      <c r="D29" s="83"/>
      <c r="E29" s="79"/>
      <c r="F29" s="79"/>
    </row>
    <row r="30" spans="1:6" ht="14.25">
      <c r="A30" s="27" t="s">
        <v>8</v>
      </c>
      <c r="B30" s="28">
        <v>0.02908339391296444</v>
      </c>
      <c r="C30" s="70">
        <v>0.05358988714226531</v>
      </c>
      <c r="D30" s="83"/>
      <c r="E30" s="79"/>
      <c r="F30" s="79"/>
    </row>
    <row r="31" spans="1:6" ht="14.25">
      <c r="A31" s="27" t="s">
        <v>11</v>
      </c>
      <c r="B31" s="28">
        <v>0.03477863724812247</v>
      </c>
      <c r="C31" s="70">
        <v>0.24333538669867538</v>
      </c>
      <c r="D31" s="83"/>
      <c r="E31" s="79"/>
      <c r="F31" s="79"/>
    </row>
    <row r="32" spans="1:6" ht="28.5">
      <c r="A32" s="27" t="s">
        <v>5</v>
      </c>
      <c r="B32" s="28">
        <v>0.03683677233483218</v>
      </c>
      <c r="C32" s="70">
        <v>-0.005709168252546748</v>
      </c>
      <c r="D32" s="83"/>
      <c r="E32" s="79"/>
      <c r="F32" s="79"/>
    </row>
    <row r="33" spans="1:6" ht="14.25">
      <c r="A33" s="27" t="s">
        <v>10</v>
      </c>
      <c r="B33" s="28">
        <v>0.041109507279232016</v>
      </c>
      <c r="C33" s="70">
        <v>0.23552524240087536</v>
      </c>
      <c r="D33" s="83"/>
      <c r="E33" s="79"/>
      <c r="F33" s="79"/>
    </row>
    <row r="34" spans="1:6" ht="14.25">
      <c r="A34" s="27" t="s">
        <v>1</v>
      </c>
      <c r="B34" s="28">
        <v>0.04524386025596683</v>
      </c>
      <c r="C34" s="70">
        <v>-0.04630954384783703</v>
      </c>
      <c r="D34" s="83"/>
      <c r="E34" s="79"/>
      <c r="F34" s="79"/>
    </row>
    <row r="35" spans="1:6" ht="15" thickBot="1">
      <c r="A35" s="84" t="s">
        <v>9</v>
      </c>
      <c r="B35" s="85">
        <v>0.0930999152704437</v>
      </c>
      <c r="C35" s="86">
        <v>0.506647311542465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  <row r="37" spans="1:6" ht="14.25">
      <c r="A37" s="78"/>
      <c r="B37" s="79"/>
      <c r="C37" s="79"/>
      <c r="D37" s="83"/>
      <c r="E37" s="79"/>
      <c r="F37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0" zoomScaleNormal="80" workbookViewId="0" topLeftCell="A1">
      <selection activeCell="E4" sqref="E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54</v>
      </c>
      <c r="B2" s="49" t="s">
        <v>34</v>
      </c>
      <c r="C2" s="18" t="s">
        <v>46</v>
      </c>
      <c r="D2" s="18" t="s">
        <v>47</v>
      </c>
      <c r="E2" s="17" t="s">
        <v>55</v>
      </c>
      <c r="F2" s="17" t="s">
        <v>88</v>
      </c>
      <c r="G2" s="17" t="s">
        <v>89</v>
      </c>
      <c r="H2" s="18" t="s">
        <v>90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179</v>
      </c>
      <c r="C3" s="118" t="s">
        <v>180</v>
      </c>
      <c r="D3" s="119" t="s">
        <v>48</v>
      </c>
      <c r="E3" s="120">
        <v>327838282.11</v>
      </c>
      <c r="F3" s="121">
        <v>29174</v>
      </c>
      <c r="G3" s="120">
        <v>11237.344282923152</v>
      </c>
      <c r="H3" s="56">
        <v>1000</v>
      </c>
      <c r="I3" s="117" t="s">
        <v>181</v>
      </c>
      <c r="J3" s="122" t="s">
        <v>182</v>
      </c>
      <c r="K3" s="50"/>
    </row>
    <row r="4" spans="1:11" ht="14.25">
      <c r="A4" s="21">
        <v>2</v>
      </c>
      <c r="B4" s="117" t="s">
        <v>71</v>
      </c>
      <c r="C4" s="118" t="s">
        <v>51</v>
      </c>
      <c r="D4" s="119" t="s">
        <v>52</v>
      </c>
      <c r="E4" s="120">
        <v>3405751.31</v>
      </c>
      <c r="F4" s="121">
        <v>4806</v>
      </c>
      <c r="G4" s="120">
        <v>708.6457157719517</v>
      </c>
      <c r="H4" s="56">
        <v>1000</v>
      </c>
      <c r="I4" s="117" t="s">
        <v>32</v>
      </c>
      <c r="J4" s="122" t="s">
        <v>150</v>
      </c>
      <c r="K4" s="51"/>
    </row>
    <row r="5" spans="1:11" ht="14.25">
      <c r="A5" s="21">
        <v>3</v>
      </c>
      <c r="B5" s="117" t="s">
        <v>183</v>
      </c>
      <c r="C5" s="118" t="s">
        <v>51</v>
      </c>
      <c r="D5" s="119" t="s">
        <v>48</v>
      </c>
      <c r="E5" s="120">
        <v>3143759.42</v>
      </c>
      <c r="F5" s="121">
        <v>3018</v>
      </c>
      <c r="G5" s="120">
        <v>1041.6697879390324</v>
      </c>
      <c r="H5" s="56">
        <v>1000</v>
      </c>
      <c r="I5" s="117" t="s">
        <v>25</v>
      </c>
      <c r="J5" s="122" t="s">
        <v>184</v>
      </c>
      <c r="K5" s="51"/>
    </row>
    <row r="6" spans="1:11" ht="14.25">
      <c r="A6" s="21">
        <v>4</v>
      </c>
      <c r="B6" s="117" t="s">
        <v>111</v>
      </c>
      <c r="C6" s="118" t="s">
        <v>51</v>
      </c>
      <c r="D6" s="119" t="s">
        <v>48</v>
      </c>
      <c r="E6" s="120">
        <v>2932429.9</v>
      </c>
      <c r="F6" s="121">
        <v>96874</v>
      </c>
      <c r="G6" s="120">
        <v>30.270556599293926</v>
      </c>
      <c r="H6" s="56">
        <v>100</v>
      </c>
      <c r="I6" s="117" t="s">
        <v>143</v>
      </c>
      <c r="J6" s="122" t="s">
        <v>102</v>
      </c>
      <c r="K6" s="51"/>
    </row>
    <row r="7" spans="1:11" ht="14.25" customHeight="1">
      <c r="A7" s="21">
        <v>5</v>
      </c>
      <c r="B7" s="117" t="s">
        <v>161</v>
      </c>
      <c r="C7" s="118" t="s">
        <v>51</v>
      </c>
      <c r="D7" s="119" t="s">
        <v>52</v>
      </c>
      <c r="E7" s="120">
        <v>1472030.17</v>
      </c>
      <c r="F7" s="121">
        <v>1121</v>
      </c>
      <c r="G7" s="120">
        <v>1313.1402051739517</v>
      </c>
      <c r="H7" s="56">
        <v>1000</v>
      </c>
      <c r="I7" s="117" t="s">
        <v>159</v>
      </c>
      <c r="J7" s="122" t="s">
        <v>160</v>
      </c>
      <c r="K7" s="52"/>
    </row>
    <row r="8" spans="1:11" ht="14.25" customHeight="1">
      <c r="A8" s="21">
        <v>6</v>
      </c>
      <c r="B8" s="117" t="s">
        <v>112</v>
      </c>
      <c r="C8" s="118" t="s">
        <v>51</v>
      </c>
      <c r="D8" s="119" t="s">
        <v>48</v>
      </c>
      <c r="E8" s="120">
        <v>1199432.7</v>
      </c>
      <c r="F8" s="121">
        <v>1156</v>
      </c>
      <c r="G8" s="120">
        <v>1037.5715397923875</v>
      </c>
      <c r="H8" s="56">
        <v>1000</v>
      </c>
      <c r="I8" s="117" t="s">
        <v>87</v>
      </c>
      <c r="J8" s="122" t="s">
        <v>62</v>
      </c>
      <c r="K8" s="53"/>
    </row>
    <row r="9" spans="1:11" ht="14.25" customHeight="1">
      <c r="A9" s="21">
        <v>7</v>
      </c>
      <c r="B9" s="117" t="s">
        <v>131</v>
      </c>
      <c r="C9" s="118" t="s">
        <v>51</v>
      </c>
      <c r="D9" s="119" t="s">
        <v>48</v>
      </c>
      <c r="E9" s="120">
        <v>590083.314</v>
      </c>
      <c r="F9" s="121">
        <v>1157</v>
      </c>
      <c r="G9" s="120">
        <v>510.01150734658603</v>
      </c>
      <c r="H9" s="56">
        <v>1000</v>
      </c>
      <c r="I9" s="117" t="s">
        <v>143</v>
      </c>
      <c r="J9" s="122" t="s">
        <v>102</v>
      </c>
      <c r="K9" s="51"/>
    </row>
    <row r="10" spans="1:11" ht="14.25">
      <c r="A10" s="21">
        <v>8</v>
      </c>
      <c r="B10" s="117" t="s">
        <v>127</v>
      </c>
      <c r="C10" s="118" t="s">
        <v>51</v>
      </c>
      <c r="D10" s="119" t="s">
        <v>48</v>
      </c>
      <c r="E10" s="120">
        <v>509317.984</v>
      </c>
      <c r="F10" s="121">
        <v>1245</v>
      </c>
      <c r="G10" s="120">
        <v>409.0907502008032</v>
      </c>
      <c r="H10" s="56">
        <v>1000</v>
      </c>
      <c r="I10" s="117" t="s">
        <v>143</v>
      </c>
      <c r="J10" s="122" t="s">
        <v>102</v>
      </c>
      <c r="K10" s="51"/>
    </row>
    <row r="11" spans="1:11" ht="14.25">
      <c r="A11" s="21">
        <v>9</v>
      </c>
      <c r="B11" s="117" t="s">
        <v>118</v>
      </c>
      <c r="C11" s="118" t="s">
        <v>51</v>
      </c>
      <c r="D11" s="119" t="s">
        <v>48</v>
      </c>
      <c r="E11" s="120">
        <v>506337.32</v>
      </c>
      <c r="F11" s="121">
        <v>1247</v>
      </c>
      <c r="G11" s="120">
        <v>406.0443624699278</v>
      </c>
      <c r="H11" s="56">
        <v>1000</v>
      </c>
      <c r="I11" s="117" t="s">
        <v>143</v>
      </c>
      <c r="J11" s="122" t="s">
        <v>102</v>
      </c>
      <c r="K11" s="52"/>
    </row>
    <row r="12" spans="1:11" ht="14.25">
      <c r="A12" s="21">
        <v>10</v>
      </c>
      <c r="B12" s="117" t="s">
        <v>128</v>
      </c>
      <c r="C12" s="118" t="s">
        <v>51</v>
      </c>
      <c r="D12" s="119" t="s">
        <v>48</v>
      </c>
      <c r="E12" s="120">
        <v>498707.35</v>
      </c>
      <c r="F12" s="121">
        <v>1381</v>
      </c>
      <c r="G12" s="120">
        <v>361.12045619116583</v>
      </c>
      <c r="H12" s="56">
        <v>1000</v>
      </c>
      <c r="I12" s="117" t="s">
        <v>143</v>
      </c>
      <c r="J12" s="122" t="s">
        <v>102</v>
      </c>
      <c r="K12" s="53"/>
    </row>
    <row r="13" spans="1:10" ht="15.75" thickBot="1">
      <c r="A13" s="178" t="s">
        <v>66</v>
      </c>
      <c r="B13" s="179"/>
      <c r="C13" s="123" t="s">
        <v>67</v>
      </c>
      <c r="D13" s="123" t="s">
        <v>67</v>
      </c>
      <c r="E13" s="106">
        <f>SUM(E3:E12)</f>
        <v>342096131.57800007</v>
      </c>
      <c r="F13" s="107">
        <f>SUM(F3:F12)</f>
        <v>141179</v>
      </c>
      <c r="G13" s="123" t="s">
        <v>67</v>
      </c>
      <c r="H13" s="123" t="s">
        <v>67</v>
      </c>
      <c r="I13" s="123" t="s">
        <v>67</v>
      </c>
      <c r="J13" s="124" t="s">
        <v>67</v>
      </c>
    </row>
  </sheetData>
  <mergeCells count="2">
    <mergeCell ref="A1:J1"/>
    <mergeCell ref="A13:B13"/>
  </mergeCells>
  <hyperlinks>
    <hyperlink ref="J13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0"/>
  <sheetViews>
    <sheetView zoomScale="80" zoomScaleNormal="80" workbookViewId="0" topLeftCell="A1">
      <selection activeCell="E14" sqref="E1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4" customFormat="1" ht="16.5" thickBot="1">
      <c r="A1" s="190" t="s">
        <v>141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s="22" customFormat="1" ht="15.75" customHeight="1" thickBot="1">
      <c r="A2" s="183" t="s">
        <v>54</v>
      </c>
      <c r="B2" s="110"/>
      <c r="C2" s="111"/>
      <c r="D2" s="112"/>
      <c r="E2" s="185" t="s">
        <v>93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13" t="s">
        <v>34</v>
      </c>
      <c r="C3" s="26" t="s">
        <v>13</v>
      </c>
      <c r="D3" s="26" t="s">
        <v>14</v>
      </c>
      <c r="E3" s="17" t="s">
        <v>136</v>
      </c>
      <c r="F3" s="17" t="s">
        <v>151</v>
      </c>
      <c r="G3" s="17" t="s">
        <v>156</v>
      </c>
      <c r="H3" s="17" t="s">
        <v>129</v>
      </c>
      <c r="I3" s="17" t="s">
        <v>157</v>
      </c>
      <c r="J3" s="17" t="s">
        <v>68</v>
      </c>
      <c r="K3" s="18" t="s">
        <v>137</v>
      </c>
    </row>
    <row r="4" spans="1:11" s="22" customFormat="1" ht="14.25" collapsed="1">
      <c r="A4" s="21">
        <v>1</v>
      </c>
      <c r="B4" s="27" t="s">
        <v>71</v>
      </c>
      <c r="C4" s="114">
        <v>39205</v>
      </c>
      <c r="D4" s="114">
        <v>39322</v>
      </c>
      <c r="E4" s="108">
        <v>0.016162538204916643</v>
      </c>
      <c r="F4" s="108">
        <v>0.02111817588660525</v>
      </c>
      <c r="G4" s="108">
        <v>0.07987686019003282</v>
      </c>
      <c r="H4" s="108">
        <v>0.07516309088434303</v>
      </c>
      <c r="I4" s="108">
        <v>0.04086345689939219</v>
      </c>
      <c r="J4" s="115">
        <v>-0.29135428422805665</v>
      </c>
      <c r="K4" s="132">
        <v>-0.05352762812110201</v>
      </c>
    </row>
    <row r="5" spans="1:11" s="22" customFormat="1" ht="14.25" collapsed="1">
      <c r="A5" s="21">
        <v>2</v>
      </c>
      <c r="B5" s="27" t="s">
        <v>179</v>
      </c>
      <c r="C5" s="114">
        <v>39408</v>
      </c>
      <c r="D5" s="114">
        <v>39602</v>
      </c>
      <c r="E5" s="108" t="s">
        <v>30</v>
      </c>
      <c r="F5" s="108" t="s">
        <v>30</v>
      </c>
      <c r="G5" s="108" t="s">
        <v>30</v>
      </c>
      <c r="H5" s="108" t="s">
        <v>30</v>
      </c>
      <c r="I5" s="108" t="s">
        <v>30</v>
      </c>
      <c r="J5" s="115">
        <v>10.23734428292325</v>
      </c>
      <c r="K5" s="133">
        <v>0.5533451041436719</v>
      </c>
    </row>
    <row r="6" spans="1:11" s="22" customFormat="1" ht="14.25" collapsed="1">
      <c r="A6" s="21">
        <v>3</v>
      </c>
      <c r="B6" s="27" t="s">
        <v>112</v>
      </c>
      <c r="C6" s="114">
        <v>40050</v>
      </c>
      <c r="D6" s="114">
        <v>40319</v>
      </c>
      <c r="E6" s="108">
        <v>0.0004968314793805106</v>
      </c>
      <c r="F6" s="108">
        <v>0.02386143293397014</v>
      </c>
      <c r="G6" s="108">
        <v>0.07890160017325187</v>
      </c>
      <c r="H6" s="108">
        <v>0.32075278477823077</v>
      </c>
      <c r="I6" s="108">
        <v>0.303614068762041</v>
      </c>
      <c r="J6" s="115">
        <v>0.03757153979238437</v>
      </c>
      <c r="K6" s="133">
        <v>0.010506884770652869</v>
      </c>
    </row>
    <row r="7" spans="1:11" s="22" customFormat="1" ht="14.25" collapsed="1">
      <c r="A7" s="21">
        <v>4</v>
      </c>
      <c r="B7" s="27" t="s">
        <v>128</v>
      </c>
      <c r="C7" s="114">
        <v>40204</v>
      </c>
      <c r="D7" s="114">
        <v>40329</v>
      </c>
      <c r="E7" s="108">
        <v>-0.02304157838112708</v>
      </c>
      <c r="F7" s="108">
        <v>-0.051437140947832916</v>
      </c>
      <c r="G7" s="108">
        <v>-0.18062590156319636</v>
      </c>
      <c r="H7" s="108">
        <v>-0.198799302697387</v>
      </c>
      <c r="I7" s="108" t="s">
        <v>30</v>
      </c>
      <c r="J7" s="115">
        <v>-0.6388795438088429</v>
      </c>
      <c r="K7" s="133">
        <v>-0.2524085438373722</v>
      </c>
    </row>
    <row r="8" spans="1:11" s="22" customFormat="1" ht="14.25">
      <c r="A8" s="21">
        <v>5</v>
      </c>
      <c r="B8" s="27" t="s">
        <v>127</v>
      </c>
      <c r="C8" s="114">
        <v>40288</v>
      </c>
      <c r="D8" s="114">
        <v>40438</v>
      </c>
      <c r="E8" s="108">
        <v>-0.029319737138851498</v>
      </c>
      <c r="F8" s="108">
        <v>-0.04212495786287873</v>
      </c>
      <c r="G8" s="108">
        <v>-0.14088972424810964</v>
      </c>
      <c r="H8" s="108">
        <v>-0.23509076716029764</v>
      </c>
      <c r="I8" s="108" t="s">
        <v>30</v>
      </c>
      <c r="J8" s="115">
        <v>-0.5909092497992074</v>
      </c>
      <c r="K8" s="133">
        <v>-0.24352006525073266</v>
      </c>
    </row>
    <row r="9" spans="1:11" s="22" customFormat="1" ht="14.25">
      <c r="A9" s="21">
        <v>6</v>
      </c>
      <c r="B9" s="27" t="s">
        <v>131</v>
      </c>
      <c r="C9" s="114">
        <v>40364</v>
      </c>
      <c r="D9" s="114">
        <v>40533</v>
      </c>
      <c r="E9" s="108">
        <v>-0.004098901213364092</v>
      </c>
      <c r="F9" s="108">
        <v>0.0015191987375602345</v>
      </c>
      <c r="G9" s="108">
        <v>-0.04102199113976834</v>
      </c>
      <c r="H9" s="108">
        <v>-0.10108252969510823</v>
      </c>
      <c r="I9" s="108" t="s">
        <v>30</v>
      </c>
      <c r="J9" s="115">
        <v>-0.4899884926533973</v>
      </c>
      <c r="K9" s="133">
        <v>-0.20453558728951682</v>
      </c>
    </row>
    <row r="10" spans="1:11" s="22" customFormat="1" ht="14.25">
      <c r="A10" s="21">
        <v>7</v>
      </c>
      <c r="B10" s="27" t="s">
        <v>111</v>
      </c>
      <c r="C10" s="114">
        <v>40555</v>
      </c>
      <c r="D10" s="114">
        <v>40626</v>
      </c>
      <c r="E10" s="108">
        <v>0.04976849643858716</v>
      </c>
      <c r="F10" s="108">
        <v>0.06168150690744523</v>
      </c>
      <c r="G10" s="108">
        <v>0.043187164488078134</v>
      </c>
      <c r="H10" s="108">
        <v>0.03129744614231589</v>
      </c>
      <c r="I10" s="108">
        <v>-0.06321835333008252</v>
      </c>
      <c r="J10" s="115">
        <v>-0.6972944340070562</v>
      </c>
      <c r="K10" s="133">
        <v>-0.35893271109941904</v>
      </c>
    </row>
    <row r="11" spans="1:11" s="22" customFormat="1" ht="14.25">
      <c r="A11" s="21">
        <v>8</v>
      </c>
      <c r="B11" s="27" t="s">
        <v>118</v>
      </c>
      <c r="C11" s="114">
        <v>40448</v>
      </c>
      <c r="D11" s="114">
        <v>40632</v>
      </c>
      <c r="E11" s="108">
        <v>0</v>
      </c>
      <c r="F11" s="108">
        <v>-0.012648092845032877</v>
      </c>
      <c r="G11" s="108">
        <v>-0.12913137196916125</v>
      </c>
      <c r="H11" s="108">
        <v>-0.18117194589094265</v>
      </c>
      <c r="I11" s="108">
        <v>-0.2001340731134411</v>
      </c>
      <c r="J11" s="115">
        <v>-0.5939556375300742</v>
      </c>
      <c r="K11" s="133">
        <v>-0.2863817118174343</v>
      </c>
    </row>
    <row r="12" spans="1:11" s="22" customFormat="1" ht="14.25">
      <c r="A12" s="21">
        <v>9</v>
      </c>
      <c r="B12" s="27" t="s">
        <v>161</v>
      </c>
      <c r="C12" s="114">
        <v>40716</v>
      </c>
      <c r="D12" s="114">
        <v>40995</v>
      </c>
      <c r="E12" s="108">
        <v>8.932680007056604E-05</v>
      </c>
      <c r="F12" s="108">
        <v>0.0066158608239312855</v>
      </c>
      <c r="G12" s="108">
        <v>0.029708190434992066</v>
      </c>
      <c r="H12" s="108">
        <v>0.22985973128612747</v>
      </c>
      <c r="I12" s="108">
        <v>0.20933115026218885</v>
      </c>
      <c r="J12" s="115">
        <v>0.31314020517395447</v>
      </c>
      <c r="K12" s="133">
        <v>0.17641717903245224</v>
      </c>
    </row>
    <row r="13" spans="1:11" s="22" customFormat="1" ht="14.25">
      <c r="A13" s="21">
        <v>10</v>
      </c>
      <c r="B13" s="27" t="s">
        <v>183</v>
      </c>
      <c r="C13" s="114">
        <v>41207</v>
      </c>
      <c r="D13" s="114">
        <v>41494</v>
      </c>
      <c r="E13" s="108" t="s">
        <v>30</v>
      </c>
      <c r="F13" s="108" t="s">
        <v>30</v>
      </c>
      <c r="G13" s="108" t="s">
        <v>30</v>
      </c>
      <c r="H13" s="108" t="s">
        <v>30</v>
      </c>
      <c r="I13" s="108" t="s">
        <v>30</v>
      </c>
      <c r="J13" s="115">
        <v>0.04166978793903242</v>
      </c>
      <c r="K13" s="133" t="s">
        <v>152</v>
      </c>
    </row>
    <row r="14" spans="1:11" s="22" customFormat="1" ht="15.75" collapsed="1" thickBot="1">
      <c r="A14" s="21"/>
      <c r="B14" s="168" t="s">
        <v>165</v>
      </c>
      <c r="C14" s="169" t="s">
        <v>67</v>
      </c>
      <c r="D14" s="169" t="s">
        <v>67</v>
      </c>
      <c r="E14" s="170">
        <f aca="true" t="shared" si="0" ref="E14:J14">AVERAGE(E4:E13)</f>
        <v>0.0012571220237015263</v>
      </c>
      <c r="F14" s="170">
        <f t="shared" si="0"/>
        <v>0.0010732479542209516</v>
      </c>
      <c r="G14" s="170">
        <f t="shared" si="0"/>
        <v>-0.03249939670423509</v>
      </c>
      <c r="H14" s="170">
        <f t="shared" si="0"/>
        <v>-0.007383936544089795</v>
      </c>
      <c r="I14" s="170">
        <f t="shared" si="0"/>
        <v>0.05809124989601968</v>
      </c>
      <c r="J14" s="170">
        <f t="shared" si="0"/>
        <v>0.7327344173801986</v>
      </c>
      <c r="K14" s="169" t="s">
        <v>67</v>
      </c>
    </row>
    <row r="15" spans="1:11" s="22" customFormat="1" ht="14.25">
      <c r="A15" s="193" t="s">
        <v>138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 s="22" customFormat="1" ht="15" thickBot="1">
      <c r="A16" s="192" t="s">
        <v>139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3:4" s="22" customFormat="1" ht="15.75" customHeight="1">
      <c r="C17" s="69"/>
      <c r="D17" s="69"/>
    </row>
    <row r="18" spans="2:8" ht="14.25">
      <c r="B18" s="29"/>
      <c r="C18" s="116"/>
      <c r="E18" s="116"/>
      <c r="F18" s="116"/>
      <c r="G18" s="116"/>
      <c r="H18" s="116"/>
    </row>
    <row r="19" spans="2:5" ht="14.25">
      <c r="B19" s="29"/>
      <c r="C19" s="116"/>
      <c r="E19" s="116"/>
    </row>
    <row r="20" spans="5:6" ht="14.25">
      <c r="E20" s="116"/>
      <c r="F20" s="116"/>
    </row>
  </sheetData>
  <mergeCells count="5">
    <mergeCell ref="A16:K16"/>
    <mergeCell ref="A1:J1"/>
    <mergeCell ref="A2:A3"/>
    <mergeCell ref="E2:K2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30"/>
  <sheetViews>
    <sheetView zoomScale="80" zoomScaleNormal="80" workbookViewId="0" topLeftCell="A1">
      <selection activeCell="C47" sqref="C47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7" t="s">
        <v>134</v>
      </c>
      <c r="B1" s="187"/>
      <c r="C1" s="187"/>
      <c r="D1" s="187"/>
      <c r="E1" s="187"/>
      <c r="F1" s="187"/>
      <c r="G1" s="187"/>
    </row>
    <row r="2" spans="1:7" s="29" customFormat="1" ht="15.75" customHeight="1" thickBot="1">
      <c r="A2" s="197" t="s">
        <v>54</v>
      </c>
      <c r="B2" s="98"/>
      <c r="C2" s="188" t="s">
        <v>35</v>
      </c>
      <c r="D2" s="194"/>
      <c r="E2" s="195" t="s">
        <v>91</v>
      </c>
      <c r="F2" s="196"/>
      <c r="G2" s="99"/>
    </row>
    <row r="3" spans="1:7" s="29" customFormat="1" ht="45.75" thickBot="1">
      <c r="A3" s="184"/>
      <c r="B3" s="35" t="s">
        <v>34</v>
      </c>
      <c r="C3" s="35" t="s">
        <v>69</v>
      </c>
      <c r="D3" s="35" t="s">
        <v>37</v>
      </c>
      <c r="E3" s="35" t="s">
        <v>38</v>
      </c>
      <c r="F3" s="35" t="s">
        <v>37</v>
      </c>
      <c r="G3" s="36" t="s">
        <v>145</v>
      </c>
    </row>
    <row r="4" spans="1:7" s="29" customFormat="1" ht="14.25">
      <c r="A4" s="21">
        <v>1</v>
      </c>
      <c r="B4" s="37" t="s">
        <v>111</v>
      </c>
      <c r="C4" s="38">
        <v>139.02362999999988</v>
      </c>
      <c r="D4" s="108">
        <v>0.04976849643857923</v>
      </c>
      <c r="E4" s="39">
        <v>0</v>
      </c>
      <c r="F4" s="108">
        <v>0</v>
      </c>
      <c r="G4" s="40">
        <v>0</v>
      </c>
    </row>
    <row r="5" spans="1:7" s="29" customFormat="1" ht="14.25">
      <c r="A5" s="21">
        <v>2</v>
      </c>
      <c r="B5" s="37" t="s">
        <v>71</v>
      </c>
      <c r="C5" s="38">
        <v>54.170060000000056</v>
      </c>
      <c r="D5" s="108">
        <v>0.01616253820491449</v>
      </c>
      <c r="E5" s="39">
        <v>0</v>
      </c>
      <c r="F5" s="108">
        <v>0</v>
      </c>
      <c r="G5" s="40">
        <v>0</v>
      </c>
    </row>
    <row r="6" spans="1:7" s="45" customFormat="1" ht="14.25">
      <c r="A6" s="21">
        <v>3</v>
      </c>
      <c r="B6" s="37" t="s">
        <v>112</v>
      </c>
      <c r="C6" s="38">
        <v>0.5956199999998789</v>
      </c>
      <c r="D6" s="108">
        <v>0.0004968314793865726</v>
      </c>
      <c r="E6" s="39">
        <v>0</v>
      </c>
      <c r="F6" s="108">
        <v>0</v>
      </c>
      <c r="G6" s="40">
        <v>0</v>
      </c>
    </row>
    <row r="7" spans="1:7" s="45" customFormat="1" ht="14.25">
      <c r="A7" s="21">
        <v>4</v>
      </c>
      <c r="B7" s="37" t="s">
        <v>161</v>
      </c>
      <c r="C7" s="38">
        <v>0.13147999999998136</v>
      </c>
      <c r="D7" s="108">
        <v>8.932680006664139E-05</v>
      </c>
      <c r="E7" s="39">
        <v>0</v>
      </c>
      <c r="F7" s="108">
        <v>0</v>
      </c>
      <c r="G7" s="40">
        <v>0</v>
      </c>
    </row>
    <row r="8" spans="1:7" s="45" customFormat="1" ht="14.25">
      <c r="A8" s="21">
        <v>5</v>
      </c>
      <c r="B8" s="37" t="s">
        <v>118</v>
      </c>
      <c r="C8" s="38">
        <v>0</v>
      </c>
      <c r="D8" s="108">
        <v>0</v>
      </c>
      <c r="E8" s="39">
        <v>0</v>
      </c>
      <c r="F8" s="108">
        <v>0</v>
      </c>
      <c r="G8" s="40">
        <v>0</v>
      </c>
    </row>
    <row r="9" spans="1:7" s="45" customFormat="1" ht="14.25">
      <c r="A9" s="21">
        <v>6</v>
      </c>
      <c r="B9" s="37" t="s">
        <v>131</v>
      </c>
      <c r="C9" s="38">
        <v>-2.428648000000045</v>
      </c>
      <c r="D9" s="108">
        <v>-0.0040989012134071395</v>
      </c>
      <c r="E9" s="39">
        <v>0</v>
      </c>
      <c r="F9" s="108">
        <v>0</v>
      </c>
      <c r="G9" s="40">
        <v>0</v>
      </c>
    </row>
    <row r="10" spans="1:7" s="45" customFormat="1" ht="14.25">
      <c r="A10" s="21">
        <v>7</v>
      </c>
      <c r="B10" s="37" t="s">
        <v>128</v>
      </c>
      <c r="C10" s="38">
        <v>-11.76202000000002</v>
      </c>
      <c r="D10" s="108">
        <v>-0.0230415783810888</v>
      </c>
      <c r="E10" s="39">
        <v>0</v>
      </c>
      <c r="F10" s="108">
        <v>0</v>
      </c>
      <c r="G10" s="40">
        <v>0</v>
      </c>
    </row>
    <row r="11" spans="1:7" s="45" customFormat="1" ht="14.25">
      <c r="A11" s="21">
        <v>8</v>
      </c>
      <c r="B11" s="37" t="s">
        <v>127</v>
      </c>
      <c r="C11" s="38">
        <v>-15.384127999999968</v>
      </c>
      <c r="D11" s="108">
        <v>-0.02931973713877479</v>
      </c>
      <c r="E11" s="39">
        <v>0</v>
      </c>
      <c r="F11" s="108">
        <v>0</v>
      </c>
      <c r="G11" s="40">
        <v>0</v>
      </c>
    </row>
    <row r="12" spans="1:7" s="45" customFormat="1" ht="14.25">
      <c r="A12" s="21">
        <v>9</v>
      </c>
      <c r="B12" s="37" t="s">
        <v>179</v>
      </c>
      <c r="C12" s="38" t="s">
        <v>30</v>
      </c>
      <c r="D12" s="108" t="s">
        <v>30</v>
      </c>
      <c r="E12" s="39" t="s">
        <v>30</v>
      </c>
      <c r="F12" s="108" t="s">
        <v>30</v>
      </c>
      <c r="G12" s="40" t="s">
        <v>30</v>
      </c>
    </row>
    <row r="13" spans="1:7" s="45" customFormat="1" ht="14.25">
      <c r="A13" s="21">
        <v>10</v>
      </c>
      <c r="B13" s="37" t="s">
        <v>183</v>
      </c>
      <c r="C13" s="38" t="s">
        <v>30</v>
      </c>
      <c r="D13" s="108" t="s">
        <v>30</v>
      </c>
      <c r="E13" s="39" t="s">
        <v>30</v>
      </c>
      <c r="F13" s="108" t="s">
        <v>30</v>
      </c>
      <c r="G13" s="40" t="s">
        <v>30</v>
      </c>
    </row>
    <row r="14" spans="1:7" s="29" customFormat="1" ht="15.75" thickBot="1">
      <c r="A14" s="127"/>
      <c r="B14" s="100" t="s">
        <v>66</v>
      </c>
      <c r="C14" s="101">
        <f>SUM(C4:C13)</f>
        <v>164.3459939999998</v>
      </c>
      <c r="D14" s="105">
        <v>0.015009117399412027</v>
      </c>
      <c r="E14" s="102">
        <f>SUM(E4:E13)</f>
        <v>0</v>
      </c>
      <c r="F14" s="105">
        <v>0</v>
      </c>
      <c r="G14" s="128">
        <f>SUM(G4:G13)</f>
        <v>0</v>
      </c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="29" customFormat="1" ht="14.25">
      <c r="D31" s="6"/>
    </row>
    <row r="32" s="29" customFormat="1" ht="14.25">
      <c r="D32" s="6"/>
    </row>
    <row r="33" s="29" customFormat="1" ht="14.25">
      <c r="D33" s="6"/>
    </row>
    <row r="34" s="29" customFormat="1" ht="14.25">
      <c r="D34" s="6"/>
    </row>
    <row r="35" s="29" customFormat="1" ht="14.25">
      <c r="D35" s="6"/>
    </row>
    <row r="36" spans="2:5" s="29" customFormat="1" ht="15" thickBot="1">
      <c r="B36" s="88"/>
      <c r="C36" s="88"/>
      <c r="D36" s="89"/>
      <c r="E36" s="88"/>
    </row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pans="2:5" s="29" customFormat="1" ht="30.75" thickBot="1">
      <c r="B42" s="48" t="s">
        <v>34</v>
      </c>
      <c r="C42" s="35" t="s">
        <v>74</v>
      </c>
      <c r="D42" s="35" t="s">
        <v>75</v>
      </c>
      <c r="E42" s="36" t="s">
        <v>70</v>
      </c>
    </row>
    <row r="43" spans="2:5" s="29" customFormat="1" ht="14.25">
      <c r="B43" s="143" t="str">
        <f>B4</f>
        <v>Індекс Української Біржі</v>
      </c>
      <c r="C43" s="144">
        <f>C4</f>
        <v>139.02362999999988</v>
      </c>
      <c r="D43" s="172">
        <f>D4</f>
        <v>0.04976849643857923</v>
      </c>
      <c r="E43" s="145">
        <f>G4</f>
        <v>0</v>
      </c>
    </row>
    <row r="44" spans="2:5" s="29" customFormat="1" ht="14.25">
      <c r="B44" s="37" t="str">
        <f>B5</f>
        <v>АнтиБанк</v>
      </c>
      <c r="C44" s="38">
        <f>C5</f>
        <v>54.170060000000056</v>
      </c>
      <c r="D44" s="173">
        <f>D5</f>
        <v>0.01616253820491449</v>
      </c>
      <c r="E44" s="40">
        <f>G5</f>
        <v>0</v>
      </c>
    </row>
    <row r="45" spans="2:5" s="29" customFormat="1" ht="14.25">
      <c r="B45" s="37" t="str">
        <f>B6</f>
        <v>УНІВЕР.УА/Скiф: Фонд Нерухомостi</v>
      </c>
      <c r="C45" s="38">
        <f>C6</f>
        <v>0.5956199999998789</v>
      </c>
      <c r="D45" s="173">
        <f>D6</f>
        <v>0.0004968314793865726</v>
      </c>
      <c r="E45" s="40">
        <f>G6</f>
        <v>0</v>
      </c>
    </row>
    <row r="46" spans="2:5" s="29" customFormat="1" ht="14.25">
      <c r="B46" s="37" t="str">
        <f>B7</f>
        <v>Центавр</v>
      </c>
      <c r="C46" s="38">
        <f>C7</f>
        <v>0.13147999999998136</v>
      </c>
      <c r="D46" s="173">
        <f>D7</f>
        <v>8.932680006664139E-05</v>
      </c>
      <c r="E46" s="40">
        <f>G7</f>
        <v>0</v>
      </c>
    </row>
    <row r="47" spans="2:5" s="29" customFormat="1" ht="14.25">
      <c r="B47" s="138" t="str">
        <f>B8</f>
        <v>КІНТО-Зима</v>
      </c>
      <c r="C47" s="38">
        <f>C8</f>
        <v>0</v>
      </c>
      <c r="D47" s="175">
        <f>D8</f>
        <v>0</v>
      </c>
      <c r="E47" s="141">
        <f>G8</f>
        <v>0</v>
      </c>
    </row>
    <row r="48" spans="2:6" ht="14.25">
      <c r="B48" s="37" t="str">
        <f>B9</f>
        <v>КІНТО-Осінь</v>
      </c>
      <c r="C48" s="38">
        <f>C9</f>
        <v>-2.428648000000045</v>
      </c>
      <c r="D48" s="173">
        <f>D9</f>
        <v>-0.0040989012134071395</v>
      </c>
      <c r="E48" s="40">
        <f>G9</f>
        <v>0</v>
      </c>
      <c r="F48" s="19"/>
    </row>
    <row r="49" spans="2:6" ht="14.25">
      <c r="B49" s="37" t="str">
        <f>B10</f>
        <v>КІНТО-Весна</v>
      </c>
      <c r="C49" s="38">
        <f>C10</f>
        <v>-11.76202000000002</v>
      </c>
      <c r="D49" s="173">
        <f>D10</f>
        <v>-0.0230415783810888</v>
      </c>
      <c r="E49" s="40">
        <f>G10</f>
        <v>0</v>
      </c>
      <c r="F49" s="19"/>
    </row>
    <row r="50" spans="2:6" ht="14.25">
      <c r="B50" s="37" t="str">
        <f>B11</f>
        <v>КІНТО-Літо</v>
      </c>
      <c r="C50" s="38">
        <f>C11</f>
        <v>-15.384127999999968</v>
      </c>
      <c r="D50" s="173">
        <f>D11</f>
        <v>-0.02931973713877479</v>
      </c>
      <c r="E50" s="40">
        <f>G11</f>
        <v>0</v>
      </c>
      <c r="F50" s="19"/>
    </row>
    <row r="51" spans="2:6" ht="14.25">
      <c r="B51" s="29"/>
      <c r="C51" s="174"/>
      <c r="D51" s="6"/>
      <c r="F51" s="19"/>
    </row>
    <row r="52" spans="2:6" ht="14.25">
      <c r="B52" s="29"/>
      <c r="C52" s="29"/>
      <c r="D52" s="6"/>
      <c r="F52" s="19"/>
    </row>
    <row r="53" spans="2:6" ht="14.25">
      <c r="B53" s="29"/>
      <c r="C53" s="29"/>
      <c r="D53" s="6"/>
      <c r="F53" s="19"/>
    </row>
    <row r="54" spans="2:6" ht="14.25">
      <c r="B54" s="29"/>
      <c r="C54" s="29"/>
      <c r="D54" s="6"/>
      <c r="F54" s="19"/>
    </row>
    <row r="55" spans="2:6" ht="14.25">
      <c r="B55" s="29"/>
      <c r="C55" s="29"/>
      <c r="D55" s="6"/>
      <c r="F55" s="19"/>
    </row>
    <row r="56" spans="2:6" ht="14.25">
      <c r="B56" s="29"/>
      <c r="C56" s="29"/>
      <c r="D56" s="6"/>
      <c r="F56" s="19"/>
    </row>
    <row r="57" spans="2:6" ht="14.25">
      <c r="B57" s="29"/>
      <c r="C57" s="29"/>
      <c r="D57" s="6"/>
      <c r="F57" s="19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  <row r="124" spans="2:4" ht="14.25">
      <c r="B124" s="29"/>
      <c r="C124" s="29"/>
      <c r="D124" s="6"/>
    </row>
    <row r="125" spans="2:4" ht="14.25">
      <c r="B125" s="29"/>
      <c r="C125" s="29"/>
      <c r="D125" s="6"/>
    </row>
    <row r="126" spans="2:4" ht="14.25">
      <c r="B126" s="29"/>
      <c r="C126" s="29"/>
      <c r="D126" s="6"/>
    </row>
    <row r="127" spans="2:4" ht="14.25">
      <c r="B127" s="29"/>
      <c r="C127" s="29"/>
      <c r="D127" s="6"/>
    </row>
    <row r="128" spans="2:4" ht="14.25">
      <c r="B128" s="29"/>
      <c r="C128" s="29"/>
      <c r="D128" s="6"/>
    </row>
    <row r="129" spans="2:4" ht="14.25">
      <c r="B129" s="29"/>
      <c r="C129" s="29"/>
      <c r="D129" s="6"/>
    </row>
    <row r="130" spans="2:4" ht="14.25">
      <c r="B130" s="29"/>
      <c r="C130" s="29"/>
      <c r="D13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0"/>
  <sheetViews>
    <sheetView tabSelected="1" zoomScale="80" zoomScaleNormal="80" workbookViewId="0" topLeftCell="A1">
      <selection activeCell="K31" sqref="K31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34</v>
      </c>
      <c r="B1" s="72" t="s">
        <v>123</v>
      </c>
      <c r="C1" s="10"/>
      <c r="D1" s="10"/>
    </row>
    <row r="2" spans="1:4" ht="14.25">
      <c r="A2" s="27" t="s">
        <v>127</v>
      </c>
      <c r="B2" s="155">
        <v>-0.029319737138851498</v>
      </c>
      <c r="C2" s="10"/>
      <c r="D2" s="10"/>
    </row>
    <row r="3" spans="1:4" ht="14.25">
      <c r="A3" s="27" t="s">
        <v>128</v>
      </c>
      <c r="B3" s="155">
        <v>-0.02304157838112708</v>
      </c>
      <c r="C3" s="10"/>
      <c r="D3" s="10"/>
    </row>
    <row r="4" spans="1:4" ht="14.25">
      <c r="A4" s="27" t="s">
        <v>131</v>
      </c>
      <c r="B4" s="155">
        <v>-0.004098901213364092</v>
      </c>
      <c r="C4" s="10"/>
      <c r="D4" s="10"/>
    </row>
    <row r="5" spans="1:4" ht="14.25">
      <c r="A5" s="27" t="s">
        <v>118</v>
      </c>
      <c r="B5" s="155">
        <v>0</v>
      </c>
      <c r="C5" s="10"/>
      <c r="D5" s="10"/>
    </row>
    <row r="6" spans="1:4" ht="14.25">
      <c r="A6" s="27" t="s">
        <v>161</v>
      </c>
      <c r="B6" s="155">
        <v>8.932680007056604E-05</v>
      </c>
      <c r="C6" s="10"/>
      <c r="D6" s="10"/>
    </row>
    <row r="7" spans="1:4" ht="14.25">
      <c r="A7" s="27" t="s">
        <v>112</v>
      </c>
      <c r="B7" s="155">
        <v>0.0004968314793805106</v>
      </c>
      <c r="C7" s="10"/>
      <c r="D7" s="10"/>
    </row>
    <row r="8" spans="1:4" ht="14.25">
      <c r="A8" s="27" t="s">
        <v>71</v>
      </c>
      <c r="B8" s="155">
        <v>0.016162538204916643</v>
      </c>
      <c r="C8" s="10"/>
      <c r="D8" s="10"/>
    </row>
    <row r="9" spans="1:4" ht="14.25">
      <c r="A9" s="27" t="s">
        <v>111</v>
      </c>
      <c r="B9" s="155">
        <v>0.04976849643858716</v>
      </c>
      <c r="C9" s="10"/>
      <c r="D9" s="10"/>
    </row>
    <row r="10" spans="1:4" ht="14.25">
      <c r="A10" s="27" t="s">
        <v>39</v>
      </c>
      <c r="B10" s="156">
        <v>0.0012571220237015263</v>
      </c>
      <c r="C10" s="10"/>
      <c r="D10" s="10"/>
    </row>
    <row r="11" spans="1:4" ht="14.25">
      <c r="A11" s="27" t="s">
        <v>1</v>
      </c>
      <c r="B11" s="156">
        <v>0.04524386025596683</v>
      </c>
      <c r="C11" s="10"/>
      <c r="D11" s="10"/>
    </row>
    <row r="12" spans="1:4" ht="14.25">
      <c r="A12" s="27" t="s">
        <v>0</v>
      </c>
      <c r="B12" s="156">
        <v>0.009334497347391224</v>
      </c>
      <c r="C12" s="10"/>
      <c r="D12" s="10"/>
    </row>
    <row r="13" spans="1:4" ht="14.25">
      <c r="A13" s="27" t="s">
        <v>40</v>
      </c>
      <c r="B13" s="156">
        <v>-0.0055694025549479775</v>
      </c>
      <c r="C13" s="10"/>
      <c r="D13" s="10"/>
    </row>
    <row r="14" spans="1:4" ht="14.25">
      <c r="A14" s="27" t="s">
        <v>41</v>
      </c>
      <c r="B14" s="156">
        <v>0.00635616438356168</v>
      </c>
      <c r="C14" s="10"/>
      <c r="D14" s="10"/>
    </row>
    <row r="15" spans="1:4" ht="14.25">
      <c r="A15" s="27" t="s">
        <v>42</v>
      </c>
      <c r="B15" s="156">
        <v>0.015890410958904113</v>
      </c>
      <c r="C15" s="10"/>
      <c r="D15" s="10"/>
    </row>
    <row r="16" spans="1:4" ht="15" thickBot="1">
      <c r="A16" s="84" t="s">
        <v>176</v>
      </c>
      <c r="B16" s="157">
        <v>-0.07781360524367908</v>
      </c>
      <c r="C16" s="10"/>
      <c r="D16" s="10"/>
    </row>
    <row r="17" spans="3:4" ht="12.75">
      <c r="C17" s="10"/>
      <c r="D17" s="10"/>
    </row>
    <row r="18" spans="1:4" ht="12.75">
      <c r="A18" s="10"/>
      <c r="B18" s="10"/>
      <c r="C18" s="10"/>
      <c r="D18" s="10"/>
    </row>
    <row r="19" spans="2:4" ht="12.75">
      <c r="B19" s="10"/>
      <c r="C19" s="10"/>
      <c r="D19" s="10"/>
    </row>
    <row r="20" ht="12.75">
      <c r="C2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7"/>
  <sheetViews>
    <sheetView zoomScale="80" zoomScaleNormal="80" workbookViewId="0" topLeftCell="A7">
      <selection activeCell="C37" sqref="C37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153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54</v>
      </c>
      <c r="B2" s="16" t="s">
        <v>124</v>
      </c>
      <c r="C2" s="17" t="s">
        <v>55</v>
      </c>
      <c r="D2" s="17" t="s">
        <v>56</v>
      </c>
      <c r="E2" s="17" t="s">
        <v>57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1" t="s">
        <v>24</v>
      </c>
      <c r="C3" s="92">
        <v>25891238.28</v>
      </c>
      <c r="D3" s="93">
        <v>15687</v>
      </c>
      <c r="E3" s="92">
        <v>1650.4901051826355</v>
      </c>
      <c r="F3" s="93">
        <v>1000</v>
      </c>
      <c r="G3" s="91" t="s">
        <v>25</v>
      </c>
      <c r="H3" s="94" t="s">
        <v>65</v>
      </c>
      <c r="I3" s="19"/>
    </row>
    <row r="4" spans="1:9" ht="14.25">
      <c r="A4" s="21">
        <v>2</v>
      </c>
      <c r="B4" s="91" t="s">
        <v>101</v>
      </c>
      <c r="C4" s="92">
        <v>20377115.7</v>
      </c>
      <c r="D4" s="93">
        <v>57041</v>
      </c>
      <c r="E4" s="92">
        <v>357.23629845199065</v>
      </c>
      <c r="F4" s="93">
        <v>100</v>
      </c>
      <c r="G4" s="91" t="s">
        <v>143</v>
      </c>
      <c r="H4" s="94" t="s">
        <v>102</v>
      </c>
      <c r="I4" s="19"/>
    </row>
    <row r="5" spans="1:9" ht="14.25" customHeight="1">
      <c r="A5" s="21">
        <v>3</v>
      </c>
      <c r="B5" s="91" t="s">
        <v>146</v>
      </c>
      <c r="C5" s="92">
        <v>9095633.81</v>
      </c>
      <c r="D5" s="93">
        <v>68625</v>
      </c>
      <c r="E5" s="92">
        <v>132.54111198542805</v>
      </c>
      <c r="F5" s="93">
        <v>100</v>
      </c>
      <c r="G5" s="91" t="s">
        <v>147</v>
      </c>
      <c r="H5" s="94" t="s">
        <v>148</v>
      </c>
      <c r="I5" s="19"/>
    </row>
    <row r="6" spans="1:9" ht="14.25">
      <c r="A6" s="21">
        <v>4</v>
      </c>
      <c r="B6" s="91" t="s">
        <v>80</v>
      </c>
      <c r="C6" s="92">
        <v>4876159.55</v>
      </c>
      <c r="D6" s="93">
        <v>7926696</v>
      </c>
      <c r="E6" s="92">
        <v>0.6151566238947476</v>
      </c>
      <c r="F6" s="93">
        <v>1</v>
      </c>
      <c r="G6" s="91" t="s">
        <v>25</v>
      </c>
      <c r="H6" s="94" t="s">
        <v>65</v>
      </c>
      <c r="I6" s="19"/>
    </row>
    <row r="7" spans="1:9" ht="14.25" customHeight="1">
      <c r="A7" s="21">
        <v>5</v>
      </c>
      <c r="B7" s="91" t="s">
        <v>168</v>
      </c>
      <c r="C7" s="92">
        <v>4656358.89</v>
      </c>
      <c r="D7" s="93">
        <v>2160</v>
      </c>
      <c r="E7" s="92">
        <v>2155.721708333333</v>
      </c>
      <c r="F7" s="93">
        <v>1000</v>
      </c>
      <c r="G7" s="91" t="s">
        <v>162</v>
      </c>
      <c r="H7" s="94" t="s">
        <v>163</v>
      </c>
      <c r="I7" s="19"/>
    </row>
    <row r="8" spans="1:9" ht="14.25">
      <c r="A8" s="21">
        <v>6</v>
      </c>
      <c r="B8" s="91" t="s">
        <v>21</v>
      </c>
      <c r="C8" s="92">
        <v>3828279.82</v>
      </c>
      <c r="D8" s="93">
        <v>3774</v>
      </c>
      <c r="E8" s="92">
        <v>1014.3825702172761</v>
      </c>
      <c r="F8" s="93">
        <v>1000</v>
      </c>
      <c r="G8" s="91" t="s">
        <v>61</v>
      </c>
      <c r="H8" s="94" t="s">
        <v>53</v>
      </c>
      <c r="I8" s="19"/>
    </row>
    <row r="9" spans="1:9" ht="14.25">
      <c r="A9" s="21">
        <v>7</v>
      </c>
      <c r="B9" s="91" t="s">
        <v>103</v>
      </c>
      <c r="C9" s="92">
        <v>3480765.84</v>
      </c>
      <c r="D9" s="93">
        <v>5288</v>
      </c>
      <c r="E9" s="92">
        <v>658.2386232980333</v>
      </c>
      <c r="F9" s="93">
        <v>1000</v>
      </c>
      <c r="G9" s="91" t="s">
        <v>143</v>
      </c>
      <c r="H9" s="94" t="s">
        <v>102</v>
      </c>
      <c r="I9" s="19"/>
    </row>
    <row r="10" spans="1:9" ht="14.25">
      <c r="A10" s="21">
        <v>8</v>
      </c>
      <c r="B10" s="91" t="s">
        <v>23</v>
      </c>
      <c r="C10" s="92">
        <v>3460471.07</v>
      </c>
      <c r="D10" s="93">
        <v>10603</v>
      </c>
      <c r="E10" s="92">
        <v>326.3671668395737</v>
      </c>
      <c r="F10" s="93">
        <v>1000</v>
      </c>
      <c r="G10" s="91" t="s">
        <v>49</v>
      </c>
      <c r="H10" s="94" t="s">
        <v>50</v>
      </c>
      <c r="I10" s="19"/>
    </row>
    <row r="11" spans="1:9" ht="14.25">
      <c r="A11" s="21">
        <v>9</v>
      </c>
      <c r="B11" s="91" t="s">
        <v>81</v>
      </c>
      <c r="C11" s="92">
        <v>2634840.55</v>
      </c>
      <c r="D11" s="93">
        <v>4606</v>
      </c>
      <c r="E11" s="92">
        <v>572.0452778983934</v>
      </c>
      <c r="F11" s="93">
        <v>1000</v>
      </c>
      <c r="G11" s="91" t="s">
        <v>104</v>
      </c>
      <c r="H11" s="94" t="s">
        <v>119</v>
      </c>
      <c r="I11" s="19"/>
    </row>
    <row r="12" spans="1:9" ht="14.25">
      <c r="A12" s="21">
        <v>10</v>
      </c>
      <c r="B12" s="91" t="s">
        <v>105</v>
      </c>
      <c r="C12" s="92">
        <v>2327611.29</v>
      </c>
      <c r="D12" s="93">
        <v>2602</v>
      </c>
      <c r="E12" s="92">
        <v>894.546998462721</v>
      </c>
      <c r="F12" s="93">
        <v>1000</v>
      </c>
      <c r="G12" s="91" t="s">
        <v>61</v>
      </c>
      <c r="H12" s="94" t="s">
        <v>53</v>
      </c>
      <c r="I12" s="19"/>
    </row>
    <row r="13" spans="1:9" ht="14.25">
      <c r="A13" s="21">
        <v>11</v>
      </c>
      <c r="B13" s="91" t="s">
        <v>84</v>
      </c>
      <c r="C13" s="92">
        <v>2059407.46</v>
      </c>
      <c r="D13" s="93">
        <v>1301</v>
      </c>
      <c r="E13" s="92">
        <v>1582.9419369715604</v>
      </c>
      <c r="F13" s="93">
        <v>1000</v>
      </c>
      <c r="G13" s="91" t="s">
        <v>60</v>
      </c>
      <c r="H13" s="94" t="s">
        <v>83</v>
      </c>
      <c r="I13" s="19"/>
    </row>
    <row r="14" spans="1:9" ht="14.25">
      <c r="A14" s="21">
        <v>12</v>
      </c>
      <c r="B14" s="91" t="s">
        <v>107</v>
      </c>
      <c r="C14" s="92">
        <v>1834618.09</v>
      </c>
      <c r="D14" s="93">
        <v>1415</v>
      </c>
      <c r="E14" s="92">
        <v>1296.5498869257951</v>
      </c>
      <c r="F14" s="93">
        <v>1000</v>
      </c>
      <c r="G14" s="91" t="s">
        <v>20</v>
      </c>
      <c r="H14" s="94" t="s">
        <v>62</v>
      </c>
      <c r="I14" s="19"/>
    </row>
    <row r="15" spans="1:9" ht="14.25">
      <c r="A15" s="21">
        <v>13</v>
      </c>
      <c r="B15" s="91" t="s">
        <v>33</v>
      </c>
      <c r="C15" s="92">
        <v>1781508.6</v>
      </c>
      <c r="D15" s="93">
        <v>49744</v>
      </c>
      <c r="E15" s="92">
        <v>35.81353731103249</v>
      </c>
      <c r="F15" s="93">
        <v>100</v>
      </c>
      <c r="G15" s="91" t="s">
        <v>58</v>
      </c>
      <c r="H15" s="94" t="s">
        <v>59</v>
      </c>
      <c r="I15" s="19"/>
    </row>
    <row r="16" spans="1:9" ht="14.25">
      <c r="A16" s="21">
        <v>14</v>
      </c>
      <c r="B16" s="91" t="s">
        <v>82</v>
      </c>
      <c r="C16" s="92">
        <v>1711488.86</v>
      </c>
      <c r="D16" s="93">
        <v>762</v>
      </c>
      <c r="E16" s="92">
        <v>2246.048372703412</v>
      </c>
      <c r="F16" s="93">
        <v>1000</v>
      </c>
      <c r="G16" s="91" t="s">
        <v>19</v>
      </c>
      <c r="H16" s="94" t="s">
        <v>83</v>
      </c>
      <c r="I16" s="19"/>
    </row>
    <row r="17" spans="1:9" ht="14.25">
      <c r="A17" s="21">
        <v>15</v>
      </c>
      <c r="B17" s="91" t="s">
        <v>167</v>
      </c>
      <c r="C17" s="92">
        <v>1555620.09</v>
      </c>
      <c r="D17" s="93">
        <v>1342</v>
      </c>
      <c r="E17" s="92">
        <v>1159.180394932936</v>
      </c>
      <c r="F17" s="93">
        <v>1000</v>
      </c>
      <c r="G17" s="91" t="s">
        <v>25</v>
      </c>
      <c r="H17" s="94" t="s">
        <v>65</v>
      </c>
      <c r="I17" s="19"/>
    </row>
    <row r="18" spans="1:9" ht="14.25">
      <c r="A18" s="21">
        <v>16</v>
      </c>
      <c r="B18" s="91" t="s">
        <v>97</v>
      </c>
      <c r="C18" s="92">
        <v>1545927.11</v>
      </c>
      <c r="D18" s="93">
        <v>2164</v>
      </c>
      <c r="E18" s="92">
        <v>714.3840619223661</v>
      </c>
      <c r="F18" s="93">
        <v>1000</v>
      </c>
      <c r="G18" s="91" t="s">
        <v>98</v>
      </c>
      <c r="H18" s="94" t="s">
        <v>99</v>
      </c>
      <c r="I18" s="19"/>
    </row>
    <row r="19" spans="1:9" ht="14.25">
      <c r="A19" s="21">
        <v>17</v>
      </c>
      <c r="B19" s="91" t="s">
        <v>120</v>
      </c>
      <c r="C19" s="92">
        <v>1455466.56</v>
      </c>
      <c r="D19" s="93">
        <v>813</v>
      </c>
      <c r="E19" s="92">
        <v>1790.2417712177123</v>
      </c>
      <c r="F19" s="93">
        <v>1000</v>
      </c>
      <c r="G19" s="91" t="s">
        <v>121</v>
      </c>
      <c r="H19" s="94" t="s">
        <v>122</v>
      </c>
      <c r="I19" s="19"/>
    </row>
    <row r="20" spans="1:9" ht="14.25">
      <c r="A20" s="21">
        <v>18</v>
      </c>
      <c r="B20" s="91" t="s">
        <v>164</v>
      </c>
      <c r="C20" s="92">
        <v>1397656.4298</v>
      </c>
      <c r="D20" s="93">
        <v>14818</v>
      </c>
      <c r="E20" s="92">
        <v>94.32152988257525</v>
      </c>
      <c r="F20" s="93">
        <v>100</v>
      </c>
      <c r="G20" s="91" t="s">
        <v>143</v>
      </c>
      <c r="H20" s="94" t="s">
        <v>102</v>
      </c>
      <c r="I20" s="19"/>
    </row>
    <row r="21" spans="1:9" ht="14.25">
      <c r="A21" s="21">
        <v>19</v>
      </c>
      <c r="B21" s="91" t="s">
        <v>22</v>
      </c>
      <c r="C21" s="92">
        <v>1315770.62</v>
      </c>
      <c r="D21" s="93">
        <v>28144</v>
      </c>
      <c r="E21" s="92">
        <v>46.75137222853895</v>
      </c>
      <c r="F21" s="93">
        <v>100</v>
      </c>
      <c r="G21" s="91" t="s">
        <v>49</v>
      </c>
      <c r="H21" s="94" t="s">
        <v>50</v>
      </c>
      <c r="I21" s="19"/>
    </row>
    <row r="22" spans="1:9" ht="14.25">
      <c r="A22" s="21">
        <v>20</v>
      </c>
      <c r="B22" s="91" t="s">
        <v>108</v>
      </c>
      <c r="C22" s="92">
        <v>1194487.78</v>
      </c>
      <c r="D22" s="93">
        <v>1197</v>
      </c>
      <c r="E22" s="92">
        <v>997.9012364243944</v>
      </c>
      <c r="F22" s="93">
        <v>1000</v>
      </c>
      <c r="G22" s="91" t="s">
        <v>20</v>
      </c>
      <c r="H22" s="94" t="s">
        <v>62</v>
      </c>
      <c r="I22" s="19"/>
    </row>
    <row r="23" spans="1:9" ht="14.25">
      <c r="A23" s="21">
        <v>21</v>
      </c>
      <c r="B23" s="91" t="s">
        <v>149</v>
      </c>
      <c r="C23" s="92">
        <v>1157376.36</v>
      </c>
      <c r="D23" s="93">
        <v>125</v>
      </c>
      <c r="E23" s="92">
        <v>9259.010880000002</v>
      </c>
      <c r="F23" s="93">
        <v>10000</v>
      </c>
      <c r="G23" s="91" t="s">
        <v>147</v>
      </c>
      <c r="H23" s="94" t="s">
        <v>148</v>
      </c>
      <c r="I23" s="19"/>
    </row>
    <row r="24" spans="1:9" ht="14.25">
      <c r="A24" s="21">
        <v>22</v>
      </c>
      <c r="B24" s="91" t="s">
        <v>26</v>
      </c>
      <c r="C24" s="92">
        <v>942452.92</v>
      </c>
      <c r="D24" s="93">
        <v>983</v>
      </c>
      <c r="E24" s="92">
        <v>958.7516988809766</v>
      </c>
      <c r="F24" s="93">
        <v>1000</v>
      </c>
      <c r="G24" s="91" t="s">
        <v>27</v>
      </c>
      <c r="H24" s="94" t="s">
        <v>45</v>
      </c>
      <c r="I24" s="19"/>
    </row>
    <row r="25" spans="1:9" ht="14.25">
      <c r="A25" s="21">
        <v>23</v>
      </c>
      <c r="B25" s="91" t="s">
        <v>85</v>
      </c>
      <c r="C25" s="92">
        <v>919790.05</v>
      </c>
      <c r="D25" s="93">
        <v>536</v>
      </c>
      <c r="E25" s="92">
        <v>1716.0262126865673</v>
      </c>
      <c r="F25" s="93">
        <v>1000</v>
      </c>
      <c r="G25" s="91" t="s">
        <v>60</v>
      </c>
      <c r="H25" s="94" t="s">
        <v>83</v>
      </c>
      <c r="I25" s="19"/>
    </row>
    <row r="26" spans="1:9" ht="14.25">
      <c r="A26" s="21">
        <v>24</v>
      </c>
      <c r="B26" s="91" t="s">
        <v>18</v>
      </c>
      <c r="C26" s="92">
        <v>865229.78</v>
      </c>
      <c r="D26" s="93">
        <v>2611</v>
      </c>
      <c r="E26" s="92">
        <v>331.37869781692837</v>
      </c>
      <c r="F26" s="93">
        <v>1000</v>
      </c>
      <c r="G26" s="91" t="s">
        <v>49</v>
      </c>
      <c r="H26" s="94" t="s">
        <v>50</v>
      </c>
      <c r="I26" s="19"/>
    </row>
    <row r="27" spans="1:9" ht="14.25">
      <c r="A27" s="21">
        <v>25</v>
      </c>
      <c r="B27" s="91" t="s">
        <v>109</v>
      </c>
      <c r="C27" s="92">
        <v>760059.15</v>
      </c>
      <c r="D27" s="93">
        <v>589</v>
      </c>
      <c r="E27" s="92">
        <v>1290.4230050933786</v>
      </c>
      <c r="F27" s="93">
        <v>1000</v>
      </c>
      <c r="G27" s="91" t="s">
        <v>20</v>
      </c>
      <c r="H27" s="94" t="s">
        <v>62</v>
      </c>
      <c r="I27" s="19"/>
    </row>
    <row r="28" spans="1:9" ht="14.25">
      <c r="A28" s="21">
        <v>26</v>
      </c>
      <c r="B28" s="91" t="s">
        <v>106</v>
      </c>
      <c r="C28" s="92">
        <v>741074.43</v>
      </c>
      <c r="D28" s="93">
        <v>1300</v>
      </c>
      <c r="E28" s="92">
        <v>570.0572538461539</v>
      </c>
      <c r="F28" s="93">
        <v>1000</v>
      </c>
      <c r="G28" s="91" t="s">
        <v>20</v>
      </c>
      <c r="H28" s="94" t="s">
        <v>62</v>
      </c>
      <c r="I28" s="19"/>
    </row>
    <row r="29" spans="1:9" ht="14.25">
      <c r="A29" s="21">
        <v>27</v>
      </c>
      <c r="B29" s="91" t="s">
        <v>114</v>
      </c>
      <c r="C29" s="92">
        <v>646769.88</v>
      </c>
      <c r="D29" s="93">
        <v>19581</v>
      </c>
      <c r="E29" s="92">
        <v>33.030482610694044</v>
      </c>
      <c r="F29" s="93">
        <v>100</v>
      </c>
      <c r="G29" s="91" t="s">
        <v>49</v>
      </c>
      <c r="H29" s="94" t="s">
        <v>50</v>
      </c>
      <c r="I29" s="19"/>
    </row>
    <row r="30" spans="1:9" ht="14.25">
      <c r="A30" s="21">
        <v>28</v>
      </c>
      <c r="B30" s="91" t="s">
        <v>28</v>
      </c>
      <c r="C30" s="92">
        <v>634266.21</v>
      </c>
      <c r="D30" s="93">
        <v>1141</v>
      </c>
      <c r="E30" s="92">
        <v>555.8862489044698</v>
      </c>
      <c r="F30" s="93">
        <v>1000</v>
      </c>
      <c r="G30" s="91" t="s">
        <v>29</v>
      </c>
      <c r="H30" s="94" t="s">
        <v>64</v>
      </c>
      <c r="I30" s="19"/>
    </row>
    <row r="31" spans="1:9" ht="14.25">
      <c r="A31" s="21">
        <v>29</v>
      </c>
      <c r="B31" s="91" t="s">
        <v>31</v>
      </c>
      <c r="C31" s="92">
        <v>597532.11</v>
      </c>
      <c r="D31" s="93">
        <v>9991</v>
      </c>
      <c r="E31" s="92">
        <v>59.80703733360024</v>
      </c>
      <c r="F31" s="93">
        <v>100</v>
      </c>
      <c r="G31" s="91" t="s">
        <v>63</v>
      </c>
      <c r="H31" s="94" t="s">
        <v>150</v>
      </c>
      <c r="I31" s="19"/>
    </row>
    <row r="32" spans="1:9" ht="14.25">
      <c r="A32" s="21">
        <v>30</v>
      </c>
      <c r="B32" s="91" t="s">
        <v>115</v>
      </c>
      <c r="C32" s="92">
        <v>482390.0431</v>
      </c>
      <c r="D32" s="93">
        <v>8937</v>
      </c>
      <c r="E32" s="92">
        <v>53.97673079333109</v>
      </c>
      <c r="F32" s="93">
        <v>100</v>
      </c>
      <c r="G32" s="91" t="s">
        <v>116</v>
      </c>
      <c r="H32" s="94" t="s">
        <v>117</v>
      </c>
      <c r="I32" s="19"/>
    </row>
    <row r="33" spans="1:9" ht="14.25">
      <c r="A33" s="21">
        <v>31</v>
      </c>
      <c r="B33" s="91" t="s">
        <v>86</v>
      </c>
      <c r="C33" s="92">
        <v>155106.75</v>
      </c>
      <c r="D33" s="93">
        <v>4664</v>
      </c>
      <c r="E33" s="92">
        <v>33.25616423670669</v>
      </c>
      <c r="F33" s="93">
        <v>100</v>
      </c>
      <c r="G33" s="91" t="s">
        <v>63</v>
      </c>
      <c r="H33" s="94" t="s">
        <v>150</v>
      </c>
      <c r="I33" s="19"/>
    </row>
    <row r="34" spans="1:8" ht="15" customHeight="1" thickBot="1">
      <c r="A34" s="178" t="s">
        <v>66</v>
      </c>
      <c r="B34" s="179"/>
      <c r="C34" s="106">
        <f>SUM(C3:C33)</f>
        <v>104382474.0829</v>
      </c>
      <c r="D34" s="107">
        <f>SUM(D3:D33)</f>
        <v>8249240</v>
      </c>
      <c r="E34" s="60" t="s">
        <v>67</v>
      </c>
      <c r="F34" s="60" t="s">
        <v>67</v>
      </c>
      <c r="G34" s="60" t="s">
        <v>67</v>
      </c>
      <c r="H34" s="61" t="s">
        <v>67</v>
      </c>
    </row>
    <row r="35" spans="1:8" ht="15" customHeight="1" thickBot="1">
      <c r="A35" s="180" t="s">
        <v>144</v>
      </c>
      <c r="B35" s="180"/>
      <c r="C35" s="180"/>
      <c r="D35" s="180"/>
      <c r="E35" s="180"/>
      <c r="F35" s="180"/>
      <c r="G35" s="180"/>
      <c r="H35" s="180"/>
    </row>
    <row r="37" spans="2:4" ht="14.25">
      <c r="B37" s="20" t="s">
        <v>73</v>
      </c>
      <c r="C37" s="23">
        <f>C34-SUM(C3:C12)</f>
        <v>23753999.282900006</v>
      </c>
      <c r="D37" s="142">
        <f>C37/$C$34</f>
        <v>0.22756693105429468</v>
      </c>
    </row>
    <row r="38" spans="2:8" ht="14.25">
      <c r="B38" s="91" t="str">
        <f aca="true" t="shared" si="0" ref="B38:C47">B3</f>
        <v>ОТП Класичний</v>
      </c>
      <c r="C38" s="92">
        <f t="shared" si="0"/>
        <v>25891238.28</v>
      </c>
      <c r="D38" s="142">
        <f>C38/$C$34</f>
        <v>0.24804200616510888</v>
      </c>
      <c r="H38" s="19"/>
    </row>
    <row r="39" spans="2:8" ht="14.25">
      <c r="B39" s="91" t="str">
        <f t="shared" si="0"/>
        <v>КІНТО-Класичний</v>
      </c>
      <c r="C39" s="92">
        <f t="shared" si="0"/>
        <v>20377115.7</v>
      </c>
      <c r="D39" s="142">
        <f aca="true" t="shared" si="1" ref="D39:D47">C39/$C$34</f>
        <v>0.1952158720037293</v>
      </c>
      <c r="H39" s="19"/>
    </row>
    <row r="40" spans="2:8" ht="14.25">
      <c r="B40" s="91" t="str">
        <f t="shared" si="0"/>
        <v>Спарта Збалансований</v>
      </c>
      <c r="C40" s="92">
        <f t="shared" si="0"/>
        <v>9095633.81</v>
      </c>
      <c r="D40" s="142">
        <f t="shared" si="1"/>
        <v>0.08713755723759045</v>
      </c>
      <c r="H40" s="19"/>
    </row>
    <row r="41" spans="2:8" ht="14.25">
      <c r="B41" s="91" t="str">
        <f t="shared" si="0"/>
        <v>ОТП Фонд Акцій</v>
      </c>
      <c r="C41" s="92">
        <f t="shared" si="0"/>
        <v>4876159.55</v>
      </c>
      <c r="D41" s="142">
        <f t="shared" si="1"/>
        <v>0.046714351167106656</v>
      </c>
      <c r="H41" s="19"/>
    </row>
    <row r="42" spans="2:8" ht="14.25">
      <c r="B42" s="91" t="str">
        <f t="shared" si="0"/>
        <v>ФІДО Фонд Облігаційний</v>
      </c>
      <c r="C42" s="92">
        <f t="shared" si="0"/>
        <v>4656358.89</v>
      </c>
      <c r="D42" s="142">
        <f t="shared" si="1"/>
        <v>0.04460862736690782</v>
      </c>
      <c r="H42" s="19"/>
    </row>
    <row r="43" spans="2:8" ht="14.25">
      <c r="B43" s="91" t="str">
        <f t="shared" si="0"/>
        <v>Дельта-Фонд збалансований</v>
      </c>
      <c r="C43" s="92">
        <f t="shared" si="0"/>
        <v>3828279.82</v>
      </c>
      <c r="D43" s="142">
        <f t="shared" si="1"/>
        <v>0.03667550375324118</v>
      </c>
      <c r="H43" s="19"/>
    </row>
    <row r="44" spans="2:8" ht="14.25">
      <c r="B44" s="91" t="str">
        <f t="shared" si="0"/>
        <v>КІНТО-Еквіті</v>
      </c>
      <c r="C44" s="92">
        <f t="shared" si="0"/>
        <v>3480765.84</v>
      </c>
      <c r="D44" s="142">
        <f t="shared" si="1"/>
        <v>0.03334626689568207</v>
      </c>
      <c r="H44" s="19"/>
    </row>
    <row r="45" spans="2:8" ht="14.25">
      <c r="B45" s="91" t="str">
        <f t="shared" si="0"/>
        <v>Преміум-фонд Індексний</v>
      </c>
      <c r="C45" s="92">
        <f t="shared" si="0"/>
        <v>3460471.07</v>
      </c>
      <c r="D45" s="142">
        <f t="shared" si="1"/>
        <v>0.03315183990802625</v>
      </c>
      <c r="H45" s="19"/>
    </row>
    <row r="46" spans="2:4" ht="14.25">
      <c r="B46" s="91" t="str">
        <f t="shared" si="0"/>
        <v>Софіївський</v>
      </c>
      <c r="C46" s="92">
        <f t="shared" si="0"/>
        <v>2634840.55</v>
      </c>
      <c r="D46" s="142">
        <f t="shared" si="1"/>
        <v>0.02524217377629336</v>
      </c>
    </row>
    <row r="47" spans="2:4" ht="14.25">
      <c r="B47" s="91" t="str">
        <f t="shared" si="0"/>
        <v>Дельта-Фонд грошового ринку</v>
      </c>
      <c r="C47" s="92">
        <f t="shared" si="0"/>
        <v>2327611.29</v>
      </c>
      <c r="D47" s="142">
        <f t="shared" si="1"/>
        <v>0.022298870672019362</v>
      </c>
    </row>
  </sheetData>
  <mergeCells count="3">
    <mergeCell ref="A1:H1"/>
    <mergeCell ref="A34:B34"/>
    <mergeCell ref="A35:H35"/>
  </mergeCells>
  <hyperlinks>
    <hyperlink ref="H34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8"/>
  <sheetViews>
    <sheetView zoomScale="80" zoomScaleNormal="80" workbookViewId="0" topLeftCell="A1">
      <selection activeCell="K33" sqref="K33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2" t="s">
        <v>135</v>
      </c>
      <c r="B1" s="182"/>
      <c r="C1" s="182"/>
      <c r="D1" s="182"/>
      <c r="E1" s="182"/>
      <c r="F1" s="182"/>
      <c r="G1" s="182"/>
      <c r="H1" s="182"/>
      <c r="I1" s="182"/>
      <c r="J1" s="109"/>
    </row>
    <row r="2" spans="1:11" s="20" customFormat="1" ht="15.75" customHeight="1" thickBot="1">
      <c r="A2" s="183" t="s">
        <v>54</v>
      </c>
      <c r="B2" s="110"/>
      <c r="C2" s="111"/>
      <c r="D2" s="112"/>
      <c r="E2" s="185" t="s">
        <v>93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13" t="s">
        <v>34</v>
      </c>
      <c r="C3" s="26" t="s">
        <v>13</v>
      </c>
      <c r="D3" s="26" t="s">
        <v>14</v>
      </c>
      <c r="E3" s="17" t="s">
        <v>136</v>
      </c>
      <c r="F3" s="17" t="s">
        <v>151</v>
      </c>
      <c r="G3" s="17" t="s">
        <v>156</v>
      </c>
      <c r="H3" s="17" t="s">
        <v>129</v>
      </c>
      <c r="I3" s="17" t="s">
        <v>157</v>
      </c>
      <c r="J3" s="17" t="s">
        <v>68</v>
      </c>
      <c r="K3" s="18" t="s">
        <v>137</v>
      </c>
    </row>
    <row r="4" spans="1:11" s="20" customFormat="1" ht="14.25" collapsed="1">
      <c r="A4" s="21">
        <v>1</v>
      </c>
      <c r="B4" s="164" t="s">
        <v>101</v>
      </c>
      <c r="C4" s="165">
        <v>38118</v>
      </c>
      <c r="D4" s="165">
        <v>38182</v>
      </c>
      <c r="E4" s="166">
        <v>0.0006622523416026649</v>
      </c>
      <c r="F4" s="166">
        <v>0.03547283742634333</v>
      </c>
      <c r="G4" s="166">
        <v>0.058545281496267476</v>
      </c>
      <c r="H4" s="166">
        <v>-0.03307427167775534</v>
      </c>
      <c r="I4" s="166">
        <v>-0.038720038441146354</v>
      </c>
      <c r="J4" s="167">
        <v>2.5723629845196614</v>
      </c>
      <c r="K4" s="132">
        <v>0.14532334498992028</v>
      </c>
    </row>
    <row r="5" spans="1:11" s="20" customFormat="1" ht="14.25" collapsed="1">
      <c r="A5" s="21">
        <v>2</v>
      </c>
      <c r="B5" s="164" t="s">
        <v>18</v>
      </c>
      <c r="C5" s="165">
        <v>38492</v>
      </c>
      <c r="D5" s="165">
        <v>38629</v>
      </c>
      <c r="E5" s="166">
        <v>-0.009776941777558834</v>
      </c>
      <c r="F5" s="166">
        <v>-0.022935564364523264</v>
      </c>
      <c r="G5" s="166">
        <v>-0.021020780164816122</v>
      </c>
      <c r="H5" s="166">
        <v>-0.06213864961938442</v>
      </c>
      <c r="I5" s="166">
        <v>-0.08111932404129008</v>
      </c>
      <c r="J5" s="167">
        <v>-0.6686213021830758</v>
      </c>
      <c r="K5" s="133">
        <v>-0.12660972333171328</v>
      </c>
    </row>
    <row r="6" spans="1:11" s="20" customFormat="1" ht="14.25" collapsed="1">
      <c r="A6" s="21">
        <v>3</v>
      </c>
      <c r="B6" s="164" t="s">
        <v>82</v>
      </c>
      <c r="C6" s="165">
        <v>38828</v>
      </c>
      <c r="D6" s="165">
        <v>39028</v>
      </c>
      <c r="E6" s="166">
        <v>0.010737587351491662</v>
      </c>
      <c r="F6" s="166">
        <v>0.02144937692881621</v>
      </c>
      <c r="G6" s="166">
        <v>0.07273894497327871</v>
      </c>
      <c r="H6" s="166">
        <v>0.1473431192339636</v>
      </c>
      <c r="I6" s="166">
        <v>0.13180725018331807</v>
      </c>
      <c r="J6" s="167">
        <v>1.2460483727033864</v>
      </c>
      <c r="K6" s="133">
        <v>0.12133543432224814</v>
      </c>
    </row>
    <row r="7" spans="1:11" s="20" customFormat="1" ht="14.25" collapsed="1">
      <c r="A7" s="21">
        <v>4</v>
      </c>
      <c r="B7" s="164" t="s">
        <v>109</v>
      </c>
      <c r="C7" s="165">
        <v>38919</v>
      </c>
      <c r="D7" s="165">
        <v>39092</v>
      </c>
      <c r="E7" s="166">
        <v>0.026115329924469854</v>
      </c>
      <c r="F7" s="166">
        <v>0.03494145682871763</v>
      </c>
      <c r="G7" s="166">
        <v>0.03497875429752928</v>
      </c>
      <c r="H7" s="166">
        <v>0.04622282900268182</v>
      </c>
      <c r="I7" s="166">
        <v>0.017852004785121167</v>
      </c>
      <c r="J7" s="167">
        <v>0.29042300509337227</v>
      </c>
      <c r="K7" s="133">
        <v>0.03769676626682794</v>
      </c>
    </row>
    <row r="8" spans="1:11" s="20" customFormat="1" ht="14.25" collapsed="1">
      <c r="A8" s="21">
        <v>5</v>
      </c>
      <c r="B8" s="164" t="s">
        <v>106</v>
      </c>
      <c r="C8" s="165">
        <v>38919</v>
      </c>
      <c r="D8" s="165">
        <v>39092</v>
      </c>
      <c r="E8" s="166">
        <v>-0.004864731472923767</v>
      </c>
      <c r="F8" s="166">
        <v>0.022167411323541053</v>
      </c>
      <c r="G8" s="166">
        <v>0.03286032765573532</v>
      </c>
      <c r="H8" s="166">
        <v>-0.05745339051486409</v>
      </c>
      <c r="I8" s="166">
        <v>-0.08867627106800868</v>
      </c>
      <c r="J8" s="167">
        <v>-0.4299427461538482</v>
      </c>
      <c r="K8" s="133">
        <v>-0.07832748279342427</v>
      </c>
    </row>
    <row r="9" spans="1:11" s="20" customFormat="1" ht="14.25" collapsed="1">
      <c r="A9" s="21">
        <v>6</v>
      </c>
      <c r="B9" s="164" t="s">
        <v>115</v>
      </c>
      <c r="C9" s="165">
        <v>38968</v>
      </c>
      <c r="D9" s="165">
        <v>39140</v>
      </c>
      <c r="E9" s="166">
        <v>0.007556139639748993</v>
      </c>
      <c r="F9" s="166">
        <v>0.007399561187820147</v>
      </c>
      <c r="G9" s="166">
        <v>-0.00034436920073654953</v>
      </c>
      <c r="H9" s="166">
        <v>0.15701239408459577</v>
      </c>
      <c r="I9" s="166">
        <v>0.15651176457346083</v>
      </c>
      <c r="J9" s="167">
        <v>-0.4602326920666907</v>
      </c>
      <c r="K9" s="133">
        <v>-0.08719257256618318</v>
      </c>
    </row>
    <row r="10" spans="1:11" s="20" customFormat="1" ht="14.25" collapsed="1">
      <c r="A10" s="21">
        <v>7</v>
      </c>
      <c r="B10" s="164" t="s">
        <v>168</v>
      </c>
      <c r="C10" s="165">
        <v>39066</v>
      </c>
      <c r="D10" s="165">
        <v>39258</v>
      </c>
      <c r="E10" s="166">
        <v>0.014901832875820586</v>
      </c>
      <c r="F10" s="166">
        <v>0.024056813126462906</v>
      </c>
      <c r="G10" s="166">
        <v>0.1448330146001151</v>
      </c>
      <c r="H10" s="166">
        <v>0.11862450183537465</v>
      </c>
      <c r="I10" s="166">
        <v>0.11081739357316733</v>
      </c>
      <c r="J10" s="167">
        <v>1.155721708333349</v>
      </c>
      <c r="K10" s="133">
        <v>0.12677030002330558</v>
      </c>
    </row>
    <row r="11" spans="1:11" s="20" customFormat="1" ht="14.25" collapsed="1">
      <c r="A11" s="21">
        <v>8</v>
      </c>
      <c r="B11" s="164" t="s">
        <v>105</v>
      </c>
      <c r="C11" s="165">
        <v>39252</v>
      </c>
      <c r="D11" s="165">
        <v>39420</v>
      </c>
      <c r="E11" s="166">
        <v>0.0006758140270815005</v>
      </c>
      <c r="F11" s="166">
        <v>0.011040977831557441</v>
      </c>
      <c r="G11" s="166">
        <v>0.043475550584450184</v>
      </c>
      <c r="H11" s="166">
        <v>0.053405236747288365</v>
      </c>
      <c r="I11" s="166">
        <v>0.058505602890005726</v>
      </c>
      <c r="J11" s="167">
        <v>-0.10545300153727966</v>
      </c>
      <c r="K11" s="133">
        <v>-0.01842656603453885</v>
      </c>
    </row>
    <row r="12" spans="1:11" s="20" customFormat="1" ht="14.25" collapsed="1">
      <c r="A12" s="21">
        <v>9</v>
      </c>
      <c r="B12" s="164" t="s">
        <v>21</v>
      </c>
      <c r="C12" s="165">
        <v>39252</v>
      </c>
      <c r="D12" s="165">
        <v>39420</v>
      </c>
      <c r="E12" s="166">
        <v>0.003798875539008595</v>
      </c>
      <c r="F12" s="166">
        <v>0.012498698366821825</v>
      </c>
      <c r="G12" s="166">
        <v>0.03756593355237592</v>
      </c>
      <c r="H12" s="166">
        <v>0.04836864406775643</v>
      </c>
      <c r="I12" s="166">
        <v>0.07040047778024228</v>
      </c>
      <c r="J12" s="167">
        <v>0.01438257021727618</v>
      </c>
      <c r="K12" s="133">
        <v>0.0023861274218051065</v>
      </c>
    </row>
    <row r="13" spans="1:11" s="20" customFormat="1" ht="14.25" collapsed="1">
      <c r="A13" s="21">
        <v>10</v>
      </c>
      <c r="B13" s="164" t="s">
        <v>114</v>
      </c>
      <c r="C13" s="165">
        <v>39269</v>
      </c>
      <c r="D13" s="165">
        <v>39443</v>
      </c>
      <c r="E13" s="166">
        <v>0.0017259668544027384</v>
      </c>
      <c r="F13" s="166">
        <v>0.001165900536427067</v>
      </c>
      <c r="G13" s="166">
        <v>0.013184160281166202</v>
      </c>
      <c r="H13" s="166">
        <v>-0.011450360518273861</v>
      </c>
      <c r="I13" s="166">
        <v>0.05750432666582461</v>
      </c>
      <c r="J13" s="167">
        <v>-0.6696951738930528</v>
      </c>
      <c r="K13" s="133">
        <v>-0.17042472940612674</v>
      </c>
    </row>
    <row r="14" spans="1:11" s="20" customFormat="1" ht="14.25" collapsed="1">
      <c r="A14" s="21">
        <v>11</v>
      </c>
      <c r="B14" s="164" t="s">
        <v>22</v>
      </c>
      <c r="C14" s="165">
        <v>39269</v>
      </c>
      <c r="D14" s="165">
        <v>39471</v>
      </c>
      <c r="E14" s="166">
        <v>-0.0012202141306204561</v>
      </c>
      <c r="F14" s="166">
        <v>-0.005043622972179529</v>
      </c>
      <c r="G14" s="166">
        <v>-0.020066554914562995</v>
      </c>
      <c r="H14" s="166">
        <v>-0.0016998505598840863</v>
      </c>
      <c r="I14" s="166">
        <v>-0.006686453082288879</v>
      </c>
      <c r="J14" s="167">
        <v>-0.5324862777146111</v>
      </c>
      <c r="K14" s="133">
        <v>-0.12183846320697111</v>
      </c>
    </row>
    <row r="15" spans="1:11" s="20" customFormat="1" ht="14.25" collapsed="1">
      <c r="A15" s="21">
        <v>12</v>
      </c>
      <c r="B15" s="164" t="s">
        <v>23</v>
      </c>
      <c r="C15" s="165">
        <v>39378</v>
      </c>
      <c r="D15" s="165">
        <v>39478</v>
      </c>
      <c r="E15" s="166">
        <v>0.015488300549904244</v>
      </c>
      <c r="F15" s="166">
        <v>0.005059904386381708</v>
      </c>
      <c r="G15" s="166">
        <v>-0.028935635145887595</v>
      </c>
      <c r="H15" s="166">
        <v>-0.1199103904678499</v>
      </c>
      <c r="I15" s="166">
        <v>-0.09649837612135492</v>
      </c>
      <c r="J15" s="167">
        <v>-0.6736328331604235</v>
      </c>
      <c r="K15" s="133">
        <v>-0.1746676517525253</v>
      </c>
    </row>
    <row r="16" spans="1:11" s="20" customFormat="1" ht="14.25" collapsed="1">
      <c r="A16" s="21">
        <v>13</v>
      </c>
      <c r="B16" s="164" t="s">
        <v>24</v>
      </c>
      <c r="C16" s="165">
        <v>39413</v>
      </c>
      <c r="D16" s="165">
        <v>39589</v>
      </c>
      <c r="E16" s="166">
        <v>0.010897086457176242</v>
      </c>
      <c r="F16" s="166">
        <v>0.0220393298343311</v>
      </c>
      <c r="G16" s="166">
        <v>0.08294291808465193</v>
      </c>
      <c r="H16" s="166">
        <v>0.15165233177728532</v>
      </c>
      <c r="I16" s="166">
        <v>0.15764562236434587</v>
      </c>
      <c r="J16" s="167">
        <v>0.6504901051826588</v>
      </c>
      <c r="K16" s="133">
        <v>0.09486385303958444</v>
      </c>
    </row>
    <row r="17" spans="1:11" s="20" customFormat="1" ht="14.25" collapsed="1">
      <c r="A17" s="21">
        <v>14</v>
      </c>
      <c r="B17" s="164" t="s">
        <v>26</v>
      </c>
      <c r="C17" s="165">
        <v>39429</v>
      </c>
      <c r="D17" s="165">
        <v>39618</v>
      </c>
      <c r="E17" s="166">
        <v>0.0042282946894529605</v>
      </c>
      <c r="F17" s="166">
        <v>0.007316540244501457</v>
      </c>
      <c r="G17" s="166">
        <v>0.011997162615500656</v>
      </c>
      <c r="H17" s="166">
        <v>0.012023487788925591</v>
      </c>
      <c r="I17" s="166">
        <v>-0.013284901174314578</v>
      </c>
      <c r="J17" s="167">
        <v>-0.041248301119037545</v>
      </c>
      <c r="K17" s="133">
        <v>-0.0077001910685030595</v>
      </c>
    </row>
    <row r="18" spans="1:11" s="20" customFormat="1" ht="14.25" collapsed="1">
      <c r="A18" s="21">
        <v>15</v>
      </c>
      <c r="B18" s="164" t="s">
        <v>28</v>
      </c>
      <c r="C18" s="165">
        <v>39429</v>
      </c>
      <c r="D18" s="165">
        <v>39651</v>
      </c>
      <c r="E18" s="166">
        <v>0.001997514130212874</v>
      </c>
      <c r="F18" s="166">
        <v>-0.0061604817145911595</v>
      </c>
      <c r="G18" s="166">
        <v>-0.0529731616337179</v>
      </c>
      <c r="H18" s="166">
        <v>0.0422820250766609</v>
      </c>
      <c r="I18" s="166">
        <v>0.05179966219960086</v>
      </c>
      <c r="J18" s="167">
        <v>-0.4441137510955303</v>
      </c>
      <c r="K18" s="133">
        <v>-0.10378332773385612</v>
      </c>
    </row>
    <row r="19" spans="1:11" s="20" customFormat="1" ht="14.25" collapsed="1">
      <c r="A19" s="21">
        <v>16</v>
      </c>
      <c r="B19" s="164" t="s">
        <v>85</v>
      </c>
      <c r="C19" s="165">
        <v>39527</v>
      </c>
      <c r="D19" s="165">
        <v>39715</v>
      </c>
      <c r="E19" s="166">
        <v>0.011991636488484003</v>
      </c>
      <c r="F19" s="166">
        <v>0.022376231920855805</v>
      </c>
      <c r="G19" s="166">
        <v>0.0767898432253804</v>
      </c>
      <c r="H19" s="166">
        <v>0.14764923619154935</v>
      </c>
      <c r="I19" s="166">
        <v>0.13927318638001607</v>
      </c>
      <c r="J19" s="167">
        <v>0.7160262126865766</v>
      </c>
      <c r="K19" s="133">
        <v>0.10979759417185986</v>
      </c>
    </row>
    <row r="20" spans="1:11" s="20" customFormat="1" ht="14.25" collapsed="1">
      <c r="A20" s="21">
        <v>17</v>
      </c>
      <c r="B20" s="164" t="s">
        <v>146</v>
      </c>
      <c r="C20" s="165">
        <v>39630</v>
      </c>
      <c r="D20" s="165">
        <v>39717</v>
      </c>
      <c r="E20" s="166">
        <v>0</v>
      </c>
      <c r="F20" s="166">
        <v>3.695193200980995E-06</v>
      </c>
      <c r="G20" s="166">
        <v>3.695193200980995E-06</v>
      </c>
      <c r="H20" s="166">
        <v>-0.019390347468865254</v>
      </c>
      <c r="I20" s="166">
        <v>-0.010788473339379934</v>
      </c>
      <c r="J20" s="167">
        <v>0.3254111198542855</v>
      </c>
      <c r="K20" s="133">
        <v>0.055914021536566993</v>
      </c>
    </row>
    <row r="21" spans="1:11" s="20" customFormat="1" ht="14.25">
      <c r="A21" s="21">
        <v>18</v>
      </c>
      <c r="B21" s="164" t="s">
        <v>31</v>
      </c>
      <c r="C21" s="165">
        <v>39560</v>
      </c>
      <c r="D21" s="165">
        <v>39770</v>
      </c>
      <c r="E21" s="166">
        <v>0.018952938619170467</v>
      </c>
      <c r="F21" s="166">
        <v>0.010521141525163147</v>
      </c>
      <c r="G21" s="166">
        <v>-0.023203035465053867</v>
      </c>
      <c r="H21" s="166">
        <v>-0.013534109164150876</v>
      </c>
      <c r="I21" s="166">
        <v>-0.06298914762523178</v>
      </c>
      <c r="J21" s="167">
        <v>-0.4019296266639939</v>
      </c>
      <c r="K21" s="133">
        <v>-0.0970948585225565</v>
      </c>
    </row>
    <row r="22" spans="1:11" s="20" customFormat="1" ht="14.25">
      <c r="A22" s="21">
        <v>19</v>
      </c>
      <c r="B22" s="164" t="s">
        <v>103</v>
      </c>
      <c r="C22" s="165">
        <v>39884</v>
      </c>
      <c r="D22" s="165">
        <v>40001</v>
      </c>
      <c r="E22" s="166">
        <v>-0.00772808305016548</v>
      </c>
      <c r="F22" s="166">
        <v>-0.020109224716800767</v>
      </c>
      <c r="G22" s="166">
        <v>-0.06930142857303545</v>
      </c>
      <c r="H22" s="166">
        <v>-0.06276384497249299</v>
      </c>
      <c r="I22" s="166">
        <v>-0.10014421202011348</v>
      </c>
      <c r="J22" s="167">
        <v>-0.3417613767019365</v>
      </c>
      <c r="K22" s="133">
        <v>-0.09066587095557566</v>
      </c>
    </row>
    <row r="23" spans="1:11" s="20" customFormat="1" ht="14.25">
      <c r="A23" s="21">
        <v>20</v>
      </c>
      <c r="B23" s="164" t="s">
        <v>33</v>
      </c>
      <c r="C23" s="165">
        <v>40031</v>
      </c>
      <c r="D23" s="165">
        <v>40129</v>
      </c>
      <c r="E23" s="166">
        <v>0.015187010538948442</v>
      </c>
      <c r="F23" s="166">
        <v>0.01383342317850178</v>
      </c>
      <c r="G23" s="166">
        <v>-0.031122742061513775</v>
      </c>
      <c r="H23" s="166">
        <v>-0.030933063923923254</v>
      </c>
      <c r="I23" s="166">
        <v>-0.07052532752719531</v>
      </c>
      <c r="J23" s="167">
        <v>-0.6418646268896739</v>
      </c>
      <c r="K23" s="133">
        <v>-0.2239859632540272</v>
      </c>
    </row>
    <row r="24" spans="1:11" s="20" customFormat="1" ht="14.25" collapsed="1">
      <c r="A24" s="21">
        <v>21</v>
      </c>
      <c r="B24" s="164" t="s">
        <v>80</v>
      </c>
      <c r="C24" s="165">
        <v>40253</v>
      </c>
      <c r="D24" s="165">
        <v>40366</v>
      </c>
      <c r="E24" s="166">
        <v>0.011347950038644417</v>
      </c>
      <c r="F24" s="166">
        <v>0.0256738747900509</v>
      </c>
      <c r="G24" s="166">
        <v>0.044243017815467134</v>
      </c>
      <c r="H24" s="166">
        <v>0.06242530323741913</v>
      </c>
      <c r="I24" s="166">
        <v>0.01639744785484787</v>
      </c>
      <c r="J24" s="167">
        <v>-0.3848433761052612</v>
      </c>
      <c r="K24" s="133">
        <v>-0.13316393499352508</v>
      </c>
    </row>
    <row r="25" spans="1:11" s="20" customFormat="1" ht="14.25" collapsed="1">
      <c r="A25" s="21">
        <v>22</v>
      </c>
      <c r="B25" s="164" t="s">
        <v>81</v>
      </c>
      <c r="C25" s="165">
        <v>40114</v>
      </c>
      <c r="D25" s="165">
        <v>40401</v>
      </c>
      <c r="E25" s="166">
        <v>0.031571700151553195</v>
      </c>
      <c r="F25" s="166">
        <v>0.0361241069429612</v>
      </c>
      <c r="G25" s="166">
        <v>-0.008861971716120354</v>
      </c>
      <c r="H25" s="166">
        <v>0.06082903721917865</v>
      </c>
      <c r="I25" s="166">
        <v>-0.021860351142057977</v>
      </c>
      <c r="J25" s="167">
        <v>-0.4279547221016081</v>
      </c>
      <c r="K25" s="133">
        <v>-0.1555275467874645</v>
      </c>
    </row>
    <row r="26" spans="1:11" s="20" customFormat="1" ht="14.25" collapsed="1">
      <c r="A26" s="21">
        <v>23</v>
      </c>
      <c r="B26" s="164" t="s">
        <v>84</v>
      </c>
      <c r="C26" s="165">
        <v>40226</v>
      </c>
      <c r="D26" s="165">
        <v>40430</v>
      </c>
      <c r="E26" s="166">
        <v>0.011693660622960955</v>
      </c>
      <c r="F26" s="166">
        <v>0.022591288720120728</v>
      </c>
      <c r="G26" s="166">
        <v>0.07791972813347847</v>
      </c>
      <c r="H26" s="166">
        <v>0.1718051925533821</v>
      </c>
      <c r="I26" s="166">
        <v>0.1545811733640008</v>
      </c>
      <c r="J26" s="167">
        <v>0.5829419369715614</v>
      </c>
      <c r="K26" s="133">
        <v>0.15307133628236658</v>
      </c>
    </row>
    <row r="27" spans="1:11" s="20" customFormat="1" ht="14.25" collapsed="1">
      <c r="A27" s="21">
        <v>24</v>
      </c>
      <c r="B27" s="164" t="s">
        <v>86</v>
      </c>
      <c r="C27" s="165">
        <v>40268</v>
      </c>
      <c r="D27" s="165">
        <v>40430</v>
      </c>
      <c r="E27" s="166">
        <v>0.024650661188018175</v>
      </c>
      <c r="F27" s="166">
        <v>0.024778362239329832</v>
      </c>
      <c r="G27" s="166">
        <v>-0.014061430330795543</v>
      </c>
      <c r="H27" s="166">
        <v>-0.07417590307793032</v>
      </c>
      <c r="I27" s="166">
        <v>-0.1055328074771058</v>
      </c>
      <c r="J27" s="167">
        <v>-0.6674383576329299</v>
      </c>
      <c r="K27" s="133">
        <v>-0.28923250375097453</v>
      </c>
    </row>
    <row r="28" spans="1:11" s="20" customFormat="1" ht="14.25" collapsed="1">
      <c r="A28" s="21">
        <v>25</v>
      </c>
      <c r="B28" s="164" t="s">
        <v>108</v>
      </c>
      <c r="C28" s="165">
        <v>40427</v>
      </c>
      <c r="D28" s="165">
        <v>40543</v>
      </c>
      <c r="E28" s="166">
        <v>0.0038149138639411717</v>
      </c>
      <c r="F28" s="166">
        <v>0.012447484735602421</v>
      </c>
      <c r="G28" s="166">
        <v>0.03419381909926722</v>
      </c>
      <c r="H28" s="166">
        <v>0.048834257748161525</v>
      </c>
      <c r="I28" s="166">
        <v>0.03206800731584569</v>
      </c>
      <c r="J28" s="167">
        <v>-0.0020987635756034573</v>
      </c>
      <c r="K28" s="133">
        <v>-0.0007204675088539059</v>
      </c>
    </row>
    <row r="29" spans="1:11" s="20" customFormat="1" ht="14.25" collapsed="1">
      <c r="A29" s="21">
        <v>26</v>
      </c>
      <c r="B29" s="164" t="s">
        <v>149</v>
      </c>
      <c r="C29" s="165">
        <v>40333</v>
      </c>
      <c r="D29" s="165">
        <v>40572</v>
      </c>
      <c r="E29" s="166">
        <v>0</v>
      </c>
      <c r="F29" s="166">
        <v>0</v>
      </c>
      <c r="G29" s="166">
        <v>0</v>
      </c>
      <c r="H29" s="166">
        <v>-0.04174598738874702</v>
      </c>
      <c r="I29" s="166">
        <v>-0.013482897404172522</v>
      </c>
      <c r="J29" s="167">
        <v>-0.0740989120000024</v>
      </c>
      <c r="K29" s="133">
        <v>-0.026785053790957636</v>
      </c>
    </row>
    <row r="30" spans="1:11" s="20" customFormat="1" ht="14.25" collapsed="1">
      <c r="A30" s="21">
        <v>27</v>
      </c>
      <c r="B30" s="164" t="s">
        <v>97</v>
      </c>
      <c r="C30" s="165">
        <v>40444</v>
      </c>
      <c r="D30" s="165">
        <v>40638</v>
      </c>
      <c r="E30" s="166">
        <v>-0.045055202921068904</v>
      </c>
      <c r="F30" s="166">
        <v>-0.03314238350145404</v>
      </c>
      <c r="G30" s="166">
        <v>-0.0849916645312041</v>
      </c>
      <c r="H30" s="166">
        <v>-0.16844872544058054</v>
      </c>
      <c r="I30" s="166">
        <v>-0.1255985409616358</v>
      </c>
      <c r="J30" s="167">
        <v>-0.28561593807763586</v>
      </c>
      <c r="K30" s="133">
        <v>-0.11899280684868807</v>
      </c>
    </row>
    <row r="31" spans="1:11" s="20" customFormat="1" ht="14.25" collapsed="1">
      <c r="A31" s="21">
        <v>28</v>
      </c>
      <c r="B31" s="164" t="s">
        <v>107</v>
      </c>
      <c r="C31" s="165">
        <v>40427</v>
      </c>
      <c r="D31" s="165">
        <v>40708</v>
      </c>
      <c r="E31" s="166">
        <v>0.005366509824802579</v>
      </c>
      <c r="F31" s="166">
        <v>0.012267530503196067</v>
      </c>
      <c r="G31" s="166">
        <v>0.03589752436417526</v>
      </c>
      <c r="H31" s="166">
        <v>0.11869947152805693</v>
      </c>
      <c r="I31" s="166">
        <v>0.08027360875082601</v>
      </c>
      <c r="J31" s="167">
        <v>0.29654988692579565</v>
      </c>
      <c r="K31" s="133">
        <v>0.11120242578658845</v>
      </c>
    </row>
    <row r="32" spans="1:11" s="20" customFormat="1" ht="14.25" collapsed="1">
      <c r="A32" s="21">
        <v>29</v>
      </c>
      <c r="B32" s="164" t="s">
        <v>120</v>
      </c>
      <c r="C32" s="165">
        <v>40716</v>
      </c>
      <c r="D32" s="165">
        <v>40897</v>
      </c>
      <c r="E32" s="166">
        <v>0.0017290126255704585</v>
      </c>
      <c r="F32" s="166">
        <v>0.004579040918697652</v>
      </c>
      <c r="G32" s="166">
        <v>0.01275567411008982</v>
      </c>
      <c r="H32" s="166">
        <v>0.485671679836184</v>
      </c>
      <c r="I32" s="166">
        <v>0.4684379857570713</v>
      </c>
      <c r="J32" s="167">
        <v>0.7902417712177205</v>
      </c>
      <c r="K32" s="133">
        <v>0.34901872995859873</v>
      </c>
    </row>
    <row r="33" spans="1:11" s="20" customFormat="1" ht="14.25">
      <c r="A33" s="21">
        <v>30</v>
      </c>
      <c r="B33" s="164" t="s">
        <v>164</v>
      </c>
      <c r="C33" s="165">
        <v>41026</v>
      </c>
      <c r="D33" s="165">
        <v>41242</v>
      </c>
      <c r="E33" s="166">
        <v>-0.011931754183244547</v>
      </c>
      <c r="F33" s="166">
        <v>-0.007460833701536718</v>
      </c>
      <c r="G33" s="166">
        <v>0.0002178850944474231</v>
      </c>
      <c r="H33" s="166" t="s">
        <v>30</v>
      </c>
      <c r="I33" s="166">
        <v>-0.06629689571244157</v>
      </c>
      <c r="J33" s="167">
        <v>-0.056784701174247054</v>
      </c>
      <c r="K33" s="133">
        <v>-0.056784701174247054</v>
      </c>
    </row>
    <row r="34" spans="1:11" s="20" customFormat="1" ht="14.25" collapsed="1">
      <c r="A34" s="21">
        <v>31</v>
      </c>
      <c r="B34" s="164" t="s">
        <v>167</v>
      </c>
      <c r="C34" s="165">
        <v>41127</v>
      </c>
      <c r="D34" s="165">
        <v>41332</v>
      </c>
      <c r="E34" s="166">
        <v>0.010317917080767014</v>
      </c>
      <c r="F34" s="166">
        <v>0.021131551088309664</v>
      </c>
      <c r="G34" s="166">
        <v>0.08813683019031915</v>
      </c>
      <c r="H34" s="166" t="s">
        <v>30</v>
      </c>
      <c r="I34" s="166" t="s">
        <v>30</v>
      </c>
      <c r="J34" s="167">
        <v>0.15918039493293512</v>
      </c>
      <c r="K34" s="133" t="s">
        <v>152</v>
      </c>
    </row>
    <row r="35" spans="1:12" s="20" customFormat="1" ht="15.75" thickBot="1">
      <c r="A35" s="163"/>
      <c r="B35" s="168" t="s">
        <v>165</v>
      </c>
      <c r="C35" s="169" t="s">
        <v>67</v>
      </c>
      <c r="D35" s="169" t="s">
        <v>67</v>
      </c>
      <c r="E35" s="170">
        <f>AVERAGE(E4:E34)</f>
        <v>0.005317160577021026</v>
      </c>
      <c r="F35" s="170">
        <f>AVERAGE(F4:F34)</f>
        <v>0.010196271896987954</v>
      </c>
      <c r="G35" s="170">
        <f>AVERAGE(G4:G34)</f>
        <v>0.0176902352138533</v>
      </c>
      <c r="H35" s="170">
        <f>AVERAGE(H4:H34)</f>
        <v>0.0405562018321987</v>
      </c>
      <c r="I35" s="170">
        <f>AVERAGE(I4:I34)</f>
        <v>0.02672238324333189</v>
      </c>
      <c r="J35" s="170">
        <f>AVERAGE(J4:J34)</f>
        <v>0.048063341573939905</v>
      </c>
      <c r="K35" s="169" t="s">
        <v>67</v>
      </c>
      <c r="L35" s="171"/>
    </row>
    <row r="36" spans="1:11" s="20" customFormat="1" ht="14.25">
      <c r="A36" s="186" t="s">
        <v>138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  <row r="37" spans="1:11" s="20" customFormat="1" ht="15" thickBot="1">
      <c r="A37" s="181" t="s">
        <v>139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</row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/>
    <row r="48" s="20" customFormat="1" ht="14.25"/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</sheetData>
  <mergeCells count="5">
    <mergeCell ref="A37:K37"/>
    <mergeCell ref="A1:I1"/>
    <mergeCell ref="A2:A3"/>
    <mergeCell ref="E2:K2"/>
    <mergeCell ref="A36:K3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1"/>
  <sheetViews>
    <sheetView zoomScale="80" zoomScaleNormal="80" workbookViewId="0" topLeftCell="A13">
      <selection activeCell="F35" sqref="F35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7" t="s">
        <v>132</v>
      </c>
      <c r="B1" s="187"/>
      <c r="C1" s="187"/>
      <c r="D1" s="187"/>
      <c r="E1" s="187"/>
      <c r="F1" s="187"/>
      <c r="G1" s="187"/>
    </row>
    <row r="2" spans="1:7" ht="15.75" thickBot="1">
      <c r="A2" s="183" t="s">
        <v>54</v>
      </c>
      <c r="B2" s="98"/>
      <c r="C2" s="188" t="s">
        <v>35</v>
      </c>
      <c r="D2" s="189"/>
      <c r="E2" s="188" t="s">
        <v>36</v>
      </c>
      <c r="F2" s="189"/>
      <c r="G2" s="99"/>
    </row>
    <row r="3" spans="1:7" ht="45.75" thickBot="1">
      <c r="A3" s="184"/>
      <c r="B3" s="42" t="s">
        <v>34</v>
      </c>
      <c r="C3" s="35" t="s">
        <v>69</v>
      </c>
      <c r="D3" s="35" t="s">
        <v>37</v>
      </c>
      <c r="E3" s="35" t="s">
        <v>38</v>
      </c>
      <c r="F3" s="35" t="s">
        <v>37</v>
      </c>
      <c r="G3" s="36" t="s">
        <v>145</v>
      </c>
    </row>
    <row r="4" spans="1:8" ht="15" customHeight="1">
      <c r="A4" s="21">
        <v>1</v>
      </c>
      <c r="B4" s="37" t="s">
        <v>107</v>
      </c>
      <c r="C4" s="38">
        <v>40.744040000000034</v>
      </c>
      <c r="D4" s="104">
        <v>0.022712876637019215</v>
      </c>
      <c r="E4" s="39">
        <v>24</v>
      </c>
      <c r="F4" s="104">
        <v>0.017253774263120056</v>
      </c>
      <c r="G4" s="40">
        <v>30.961081765963304</v>
      </c>
      <c r="H4" s="57"/>
    </row>
    <row r="5" spans="1:8" ht="14.25" customHeight="1">
      <c r="A5" s="21">
        <v>2</v>
      </c>
      <c r="B5" s="37" t="s">
        <v>106</v>
      </c>
      <c r="C5" s="38">
        <v>3.8242200000000883</v>
      </c>
      <c r="D5" s="104">
        <v>0.0051871399263488695</v>
      </c>
      <c r="E5" s="39">
        <v>13</v>
      </c>
      <c r="F5" s="104">
        <v>0.010101010101010102</v>
      </c>
      <c r="G5" s="40">
        <v>7.436293066016524</v>
      </c>
      <c r="H5" s="57"/>
    </row>
    <row r="6" spans="1:7" ht="14.25">
      <c r="A6" s="21">
        <v>3</v>
      </c>
      <c r="B6" s="37" t="s">
        <v>120</v>
      </c>
      <c r="C6" s="38">
        <v>6.086479999999981</v>
      </c>
      <c r="D6" s="104">
        <v>0.004199367773841615</v>
      </c>
      <c r="E6" s="39">
        <v>2</v>
      </c>
      <c r="F6" s="104">
        <v>0.002466091245376079</v>
      </c>
      <c r="G6" s="40">
        <v>3.5858756843402073</v>
      </c>
    </row>
    <row r="7" spans="1:7" ht="14.25">
      <c r="A7" s="21">
        <v>4</v>
      </c>
      <c r="B7" s="37" t="s">
        <v>164</v>
      </c>
      <c r="C7" s="38">
        <v>-15.923270199999912</v>
      </c>
      <c r="D7" s="104">
        <v>-0.01126450118093795</v>
      </c>
      <c r="E7" s="39">
        <v>10</v>
      </c>
      <c r="F7" s="104">
        <v>0.000675310642895732</v>
      </c>
      <c r="G7" s="40">
        <v>0.9507299500271533</v>
      </c>
    </row>
    <row r="8" spans="1:7" ht="14.25">
      <c r="A8" s="21">
        <v>5</v>
      </c>
      <c r="B8" s="37" t="s">
        <v>81</v>
      </c>
      <c r="C8" s="38">
        <v>80.64043999999994</v>
      </c>
      <c r="D8" s="104">
        <v>0.03157170015155936</v>
      </c>
      <c r="E8" s="39">
        <v>0</v>
      </c>
      <c r="F8" s="104">
        <v>0</v>
      </c>
      <c r="G8" s="40">
        <v>0</v>
      </c>
    </row>
    <row r="9" spans="1:7" ht="14.25">
      <c r="A9" s="21">
        <v>6</v>
      </c>
      <c r="B9" s="37" t="s">
        <v>84</v>
      </c>
      <c r="C9" s="38">
        <v>23.803659999999915</v>
      </c>
      <c r="D9" s="104">
        <v>0.011693660622956155</v>
      </c>
      <c r="E9" s="39">
        <v>0</v>
      </c>
      <c r="F9" s="104">
        <v>0</v>
      </c>
      <c r="G9" s="40">
        <v>0</v>
      </c>
    </row>
    <row r="10" spans="1:8" ht="14.25">
      <c r="A10" s="21">
        <v>7</v>
      </c>
      <c r="B10" s="37" t="s">
        <v>109</v>
      </c>
      <c r="C10" s="38">
        <v>19.344020000000018</v>
      </c>
      <c r="D10" s="104">
        <v>0.0261153299244745</v>
      </c>
      <c r="E10" s="39">
        <v>0</v>
      </c>
      <c r="F10" s="104">
        <v>0</v>
      </c>
      <c r="G10" s="40">
        <v>0</v>
      </c>
      <c r="H10" s="57"/>
    </row>
    <row r="11" spans="1:7" ht="14.25">
      <c r="A11" s="21">
        <v>8</v>
      </c>
      <c r="B11" s="37" t="s">
        <v>82</v>
      </c>
      <c r="C11" s="38">
        <v>18.18203000000003</v>
      </c>
      <c r="D11" s="104">
        <v>0.010737587351490236</v>
      </c>
      <c r="E11" s="39">
        <v>0</v>
      </c>
      <c r="F11" s="104">
        <v>0</v>
      </c>
      <c r="G11" s="40">
        <v>0</v>
      </c>
    </row>
    <row r="12" spans="1:7" ht="14.25">
      <c r="A12" s="21">
        <v>9</v>
      </c>
      <c r="B12" s="37" t="s">
        <v>167</v>
      </c>
      <c r="C12" s="38">
        <v>15.886840000000085</v>
      </c>
      <c r="D12" s="104">
        <v>0.010317917080767128</v>
      </c>
      <c r="E12" s="39">
        <v>0</v>
      </c>
      <c r="F12" s="104">
        <v>0</v>
      </c>
      <c r="G12" s="40">
        <v>0</v>
      </c>
    </row>
    <row r="13" spans="1:7" ht="14.25">
      <c r="A13" s="21">
        <v>10</v>
      </c>
      <c r="B13" s="37" t="s">
        <v>21</v>
      </c>
      <c r="C13" s="38">
        <v>14.488119999999647</v>
      </c>
      <c r="D13" s="104">
        <v>0.0037988755390074517</v>
      </c>
      <c r="E13" s="39">
        <v>0</v>
      </c>
      <c r="F13" s="104">
        <v>0</v>
      </c>
      <c r="G13" s="40">
        <v>0</v>
      </c>
    </row>
    <row r="14" spans="1:7" ht="14.25">
      <c r="A14" s="21">
        <v>11</v>
      </c>
      <c r="B14" s="37" t="s">
        <v>31</v>
      </c>
      <c r="C14" s="38">
        <v>11.114339999999968</v>
      </c>
      <c r="D14" s="104">
        <v>0.018952938619169007</v>
      </c>
      <c r="E14" s="39">
        <v>0</v>
      </c>
      <c r="F14" s="104">
        <v>0</v>
      </c>
      <c r="G14" s="40">
        <v>0</v>
      </c>
    </row>
    <row r="15" spans="1:7" ht="14.25">
      <c r="A15" s="21">
        <v>12</v>
      </c>
      <c r="B15" s="37" t="s">
        <v>85</v>
      </c>
      <c r="C15" s="38">
        <v>10.899090000000085</v>
      </c>
      <c r="D15" s="104">
        <v>0.011991636488495919</v>
      </c>
      <c r="E15" s="39">
        <v>0</v>
      </c>
      <c r="F15" s="104">
        <v>0</v>
      </c>
      <c r="G15" s="40">
        <v>0</v>
      </c>
    </row>
    <row r="16" spans="1:7" ht="14.25">
      <c r="A16" s="21">
        <v>13</v>
      </c>
      <c r="B16" s="37" t="s">
        <v>108</v>
      </c>
      <c r="C16" s="38">
        <v>4.539550000000046</v>
      </c>
      <c r="D16" s="104">
        <v>0.0038149138639418344</v>
      </c>
      <c r="E16" s="39">
        <v>0</v>
      </c>
      <c r="F16" s="104">
        <v>0</v>
      </c>
      <c r="G16" s="40">
        <v>0</v>
      </c>
    </row>
    <row r="17" spans="1:7" ht="14.25">
      <c r="A17" s="21">
        <v>14</v>
      </c>
      <c r="B17" s="37" t="s">
        <v>26</v>
      </c>
      <c r="C17" s="38">
        <v>3.9681900000000603</v>
      </c>
      <c r="D17" s="104">
        <v>0.0042282946894618735</v>
      </c>
      <c r="E17" s="39">
        <v>0</v>
      </c>
      <c r="F17" s="104">
        <v>0</v>
      </c>
      <c r="G17" s="40">
        <v>0</v>
      </c>
    </row>
    <row r="18" spans="1:7" ht="14.25">
      <c r="A18" s="21">
        <v>15</v>
      </c>
      <c r="B18" s="37" t="s">
        <v>86</v>
      </c>
      <c r="C18" s="38">
        <v>3.7315</v>
      </c>
      <c r="D18" s="104">
        <v>0.024650661188007947</v>
      </c>
      <c r="E18" s="39">
        <v>0</v>
      </c>
      <c r="F18" s="104">
        <v>0</v>
      </c>
      <c r="G18" s="40">
        <v>0</v>
      </c>
    </row>
    <row r="19" spans="1:7" ht="14.25">
      <c r="A19" s="21">
        <v>16</v>
      </c>
      <c r="B19" s="37" t="s">
        <v>115</v>
      </c>
      <c r="C19" s="38">
        <v>3.6176709000000264</v>
      </c>
      <c r="D19" s="104">
        <v>0.00755613963975515</v>
      </c>
      <c r="E19" s="39">
        <v>0</v>
      </c>
      <c r="F19" s="104">
        <v>0</v>
      </c>
      <c r="G19" s="40">
        <v>0</v>
      </c>
    </row>
    <row r="20" spans="1:7" ht="14.25">
      <c r="A20" s="21">
        <v>17</v>
      </c>
      <c r="B20" s="37" t="s">
        <v>105</v>
      </c>
      <c r="C20" s="38">
        <v>1.5719700000002046</v>
      </c>
      <c r="D20" s="104">
        <v>0.000675814027081969</v>
      </c>
      <c r="E20" s="39">
        <v>0</v>
      </c>
      <c r="F20" s="104">
        <v>0</v>
      </c>
      <c r="G20" s="40">
        <v>0</v>
      </c>
    </row>
    <row r="21" spans="1:7" ht="14.25">
      <c r="A21" s="21">
        <v>18</v>
      </c>
      <c r="B21" s="37" t="s">
        <v>28</v>
      </c>
      <c r="C21" s="38">
        <v>1.2644299999999349</v>
      </c>
      <c r="D21" s="104">
        <v>0.0019975141302129274</v>
      </c>
      <c r="E21" s="39">
        <v>0</v>
      </c>
      <c r="F21" s="104">
        <v>0</v>
      </c>
      <c r="G21" s="40">
        <v>0</v>
      </c>
    </row>
    <row r="22" spans="1:7" ht="13.5" customHeight="1">
      <c r="A22" s="21">
        <v>19</v>
      </c>
      <c r="B22" s="37" t="s">
        <v>146</v>
      </c>
      <c r="C22" s="38">
        <v>0</v>
      </c>
      <c r="D22" s="104">
        <v>0</v>
      </c>
      <c r="E22" s="39">
        <v>0</v>
      </c>
      <c r="F22" s="104">
        <v>0</v>
      </c>
      <c r="G22" s="40">
        <v>0</v>
      </c>
    </row>
    <row r="23" spans="1:7" ht="14.25">
      <c r="A23" s="21">
        <v>20</v>
      </c>
      <c r="B23" s="37" t="s">
        <v>149</v>
      </c>
      <c r="C23" s="38">
        <v>0</v>
      </c>
      <c r="D23" s="104">
        <v>0</v>
      </c>
      <c r="E23" s="39">
        <v>0</v>
      </c>
      <c r="F23" s="104">
        <v>0</v>
      </c>
      <c r="G23" s="40">
        <v>0</v>
      </c>
    </row>
    <row r="24" spans="1:7" ht="14.25">
      <c r="A24" s="21">
        <v>21</v>
      </c>
      <c r="B24" s="37" t="s">
        <v>97</v>
      </c>
      <c r="C24" s="38">
        <v>-72.93830999999982</v>
      </c>
      <c r="D24" s="104">
        <v>-0.045055202921067905</v>
      </c>
      <c r="E24" s="39">
        <v>0</v>
      </c>
      <c r="F24" s="104">
        <v>0</v>
      </c>
      <c r="G24" s="40">
        <v>0</v>
      </c>
    </row>
    <row r="25" spans="1:7" ht="14.25">
      <c r="A25" s="21">
        <v>22</v>
      </c>
      <c r="B25" s="37" t="s">
        <v>114</v>
      </c>
      <c r="C25" s="38">
        <v>-1.1937700000000186</v>
      </c>
      <c r="D25" s="104">
        <v>-0.0018423410016904784</v>
      </c>
      <c r="E25" s="39">
        <v>-70</v>
      </c>
      <c r="F25" s="104">
        <v>-0.0035621596865299475</v>
      </c>
      <c r="G25" s="40">
        <v>-2.305922288942042</v>
      </c>
    </row>
    <row r="26" spans="1:7" ht="14.25">
      <c r="A26" s="21">
        <v>23</v>
      </c>
      <c r="B26" s="37" t="s">
        <v>18</v>
      </c>
      <c r="C26" s="38">
        <v>-12.223979999999981</v>
      </c>
      <c r="D26" s="104">
        <v>-0.013931195644998982</v>
      </c>
      <c r="E26" s="39">
        <v>-11</v>
      </c>
      <c r="F26" s="104">
        <v>-0.004195270785659802</v>
      </c>
      <c r="G26" s="40">
        <v>-3.6669072015125534</v>
      </c>
    </row>
    <row r="27" spans="1:7" ht="14.25">
      <c r="A27" s="21">
        <v>24</v>
      </c>
      <c r="B27" s="37" t="s">
        <v>33</v>
      </c>
      <c r="C27" s="38">
        <v>10.811320000000066</v>
      </c>
      <c r="D27" s="104">
        <v>0.006105685100504624</v>
      </c>
      <c r="E27" s="39">
        <v>-449</v>
      </c>
      <c r="F27" s="104">
        <v>-0.008945470483932022</v>
      </c>
      <c r="G27" s="40">
        <v>-15.849710645109866</v>
      </c>
    </row>
    <row r="28" spans="1:7" ht="14.25">
      <c r="A28" s="21">
        <v>25</v>
      </c>
      <c r="B28" s="37" t="s">
        <v>168</v>
      </c>
      <c r="C28" s="38">
        <v>47.12875999999977</v>
      </c>
      <c r="D28" s="104">
        <v>0.0102248659040159</v>
      </c>
      <c r="E28" s="39">
        <v>-10</v>
      </c>
      <c r="F28" s="104">
        <v>-0.004608294930875576</v>
      </c>
      <c r="G28" s="40">
        <v>-21.27328990783401</v>
      </c>
    </row>
    <row r="29" spans="1:7" ht="14.25">
      <c r="A29" s="21">
        <v>26</v>
      </c>
      <c r="B29" s="37" t="s">
        <v>22</v>
      </c>
      <c r="C29" s="38">
        <v>-23.70108999999985</v>
      </c>
      <c r="D29" s="104">
        <v>-0.017694356531053463</v>
      </c>
      <c r="E29" s="39">
        <v>-472</v>
      </c>
      <c r="F29" s="104">
        <v>-0.016494268940452892</v>
      </c>
      <c r="G29" s="40">
        <v>-22.072840393259145</v>
      </c>
    </row>
    <row r="30" spans="1:7" ht="14.25">
      <c r="A30" s="21">
        <v>27</v>
      </c>
      <c r="B30" s="37" t="s">
        <v>103</v>
      </c>
      <c r="C30" s="38">
        <v>-50.32693000000017</v>
      </c>
      <c r="D30" s="104">
        <v>-0.014252508579659935</v>
      </c>
      <c r="E30" s="39">
        <v>-35</v>
      </c>
      <c r="F30" s="104">
        <v>-0.006575239526582754</v>
      </c>
      <c r="G30" s="40">
        <v>-22.969850121224002</v>
      </c>
    </row>
    <row r="31" spans="1:7" ht="14.25">
      <c r="A31" s="21">
        <v>28</v>
      </c>
      <c r="B31" s="37" t="s">
        <v>101</v>
      </c>
      <c r="C31" s="38">
        <v>-38.99312000000104</v>
      </c>
      <c r="D31" s="104">
        <v>-0.0019099192869604347</v>
      </c>
      <c r="E31" s="39">
        <v>-147</v>
      </c>
      <c r="F31" s="104">
        <v>-0.0025704693292299082</v>
      </c>
      <c r="G31" s="40">
        <v>-52.47966819707297</v>
      </c>
    </row>
    <row r="32" spans="1:7" ht="14.25">
      <c r="A32" s="21">
        <v>29</v>
      </c>
      <c r="B32" s="37" t="s">
        <v>23</v>
      </c>
      <c r="C32" s="38">
        <v>-3.4637900000000372</v>
      </c>
      <c r="D32" s="104">
        <v>-0.0009999581805069041</v>
      </c>
      <c r="E32" s="39">
        <v>-175</v>
      </c>
      <c r="F32" s="104">
        <v>-0.016236778623121173</v>
      </c>
      <c r="G32" s="40">
        <v>-56.51791150145797</v>
      </c>
    </row>
    <row r="33" spans="1:7" ht="14.25">
      <c r="A33" s="21">
        <v>30</v>
      </c>
      <c r="B33" s="37" t="s">
        <v>80</v>
      </c>
      <c r="C33" s="38">
        <v>-20.278129999999887</v>
      </c>
      <c r="D33" s="104">
        <v>-0.004141404695668442</v>
      </c>
      <c r="E33" s="39">
        <v>-123290</v>
      </c>
      <c r="F33" s="104">
        <v>-0.015315554586057665</v>
      </c>
      <c r="G33" s="40">
        <v>-75.87921561329068</v>
      </c>
    </row>
    <row r="34" spans="1:7" ht="14.25">
      <c r="A34" s="21">
        <v>31</v>
      </c>
      <c r="B34" s="37" t="s">
        <v>24</v>
      </c>
      <c r="C34" s="38">
        <v>-1910.3509100000003</v>
      </c>
      <c r="D34" s="104">
        <v>-0.06871373060526834</v>
      </c>
      <c r="E34" s="39">
        <v>-1341</v>
      </c>
      <c r="F34" s="104">
        <v>-0.07875264270613108</v>
      </c>
      <c r="G34" s="40">
        <v>-2214.633915334809</v>
      </c>
    </row>
    <row r="35" spans="1:8" ht="15.75" thickBot="1">
      <c r="A35" s="97"/>
      <c r="B35" s="100" t="s">
        <v>66</v>
      </c>
      <c r="C35" s="101">
        <f>SUM(C4:C34)</f>
        <v>-1827.7466293000011</v>
      </c>
      <c r="D35" s="105">
        <v>-0.017208764062854966</v>
      </c>
      <c r="E35" s="102">
        <f>SUM(E4:E34)</f>
        <v>-125951</v>
      </c>
      <c r="F35" s="105">
        <v>-0.015038582403672942</v>
      </c>
      <c r="G35" s="103">
        <f>SUM(G4:G34)</f>
        <v>-2444.715250738165</v>
      </c>
      <c r="H35" s="57"/>
    </row>
    <row r="36" spans="2:8" ht="14.25">
      <c r="B36" s="73"/>
      <c r="C36" s="74"/>
      <c r="D36" s="75"/>
      <c r="E36" s="76"/>
      <c r="F36" s="75"/>
      <c r="G36" s="74"/>
      <c r="H36" s="57"/>
    </row>
    <row r="55" spans="2:5" ht="15">
      <c r="B55" s="65"/>
      <c r="C55" s="66"/>
      <c r="D55" s="67"/>
      <c r="E55" s="68"/>
    </row>
    <row r="56" spans="2:5" ht="15">
      <c r="B56" s="65"/>
      <c r="C56" s="66"/>
      <c r="D56" s="67"/>
      <c r="E56" s="68"/>
    </row>
    <row r="57" spans="2:5" ht="15">
      <c r="B57" s="65"/>
      <c r="C57" s="66"/>
      <c r="D57" s="67"/>
      <c r="E57" s="68"/>
    </row>
    <row r="58" spans="2:5" ht="15">
      <c r="B58" s="65"/>
      <c r="C58" s="66"/>
      <c r="D58" s="67"/>
      <c r="E58" s="68"/>
    </row>
    <row r="59" spans="2:5" ht="15">
      <c r="B59" s="65"/>
      <c r="C59" s="66"/>
      <c r="D59" s="67"/>
      <c r="E59" s="68"/>
    </row>
    <row r="60" spans="2:5" ht="15">
      <c r="B60" s="65"/>
      <c r="C60" s="66"/>
      <c r="D60" s="67"/>
      <c r="E60" s="68"/>
    </row>
    <row r="61" spans="2:5" ht="15.75" thickBot="1">
      <c r="B61" s="87"/>
      <c r="C61" s="87"/>
      <c r="D61" s="87"/>
      <c r="E61" s="87"/>
    </row>
    <row r="64" ht="14.25" customHeight="1"/>
    <row r="65" ht="14.25">
      <c r="F65" s="57"/>
    </row>
    <row r="67" ht="14.25">
      <c r="F67"/>
    </row>
    <row r="68" ht="14.25">
      <c r="F68"/>
    </row>
    <row r="69" spans="2:6" ht="30.75" thickBot="1">
      <c r="B69" s="42" t="s">
        <v>34</v>
      </c>
      <c r="C69" s="35" t="s">
        <v>74</v>
      </c>
      <c r="D69" s="35" t="s">
        <v>75</v>
      </c>
      <c r="E69" s="64" t="s">
        <v>70</v>
      </c>
      <c r="F69"/>
    </row>
    <row r="70" spans="2:5" ht="14.25">
      <c r="B70" s="37" t="str">
        <f aca="true" t="shared" si="0" ref="B70:D74">B4</f>
        <v>УНIВЕР.УА/Михайло Грушевський: Фонд Державних Паперiв</v>
      </c>
      <c r="C70" s="38">
        <f t="shared" si="0"/>
        <v>40.744040000000034</v>
      </c>
      <c r="D70" s="104">
        <f t="shared" si="0"/>
        <v>0.022712876637019215</v>
      </c>
      <c r="E70" s="40">
        <f>G4</f>
        <v>30.961081765963304</v>
      </c>
    </row>
    <row r="71" spans="2:5" ht="14.25">
      <c r="B71" s="37" t="str">
        <f t="shared" si="0"/>
        <v>УНІВЕР.УА/Ярослав Мудрий: Фонд Акцiй</v>
      </c>
      <c r="C71" s="38">
        <f t="shared" si="0"/>
        <v>3.8242200000000883</v>
      </c>
      <c r="D71" s="104">
        <f t="shared" si="0"/>
        <v>0.0051871399263488695</v>
      </c>
      <c r="E71" s="40">
        <f>G5</f>
        <v>7.436293066016524</v>
      </c>
    </row>
    <row r="72" spans="2:5" ht="14.25">
      <c r="B72" s="37" t="str">
        <f t="shared" si="0"/>
        <v>Андромеда</v>
      </c>
      <c r="C72" s="38">
        <f t="shared" si="0"/>
        <v>6.086479999999981</v>
      </c>
      <c r="D72" s="104">
        <f t="shared" si="0"/>
        <v>0.004199367773841615</v>
      </c>
      <c r="E72" s="40">
        <f>G6</f>
        <v>3.5858756843402073</v>
      </c>
    </row>
    <row r="73" spans="2:5" ht="14.25">
      <c r="B73" s="37" t="str">
        <f t="shared" si="0"/>
        <v>КІНТО-Казначейський</v>
      </c>
      <c r="C73" s="38">
        <f t="shared" si="0"/>
        <v>-15.923270199999912</v>
      </c>
      <c r="D73" s="104">
        <f t="shared" si="0"/>
        <v>-0.01126450118093795</v>
      </c>
      <c r="E73" s="40">
        <f>G7</f>
        <v>0.9507299500271533</v>
      </c>
    </row>
    <row r="74" spans="2:5" ht="14.25">
      <c r="B74" s="138" t="str">
        <f t="shared" si="0"/>
        <v>Софіївський</v>
      </c>
      <c r="C74" s="139">
        <f t="shared" si="0"/>
        <v>80.64043999999994</v>
      </c>
      <c r="D74" s="140">
        <f t="shared" si="0"/>
        <v>0.03157170015155936</v>
      </c>
      <c r="E74" s="141">
        <f>G8</f>
        <v>0</v>
      </c>
    </row>
    <row r="75" spans="2:5" ht="14.25">
      <c r="B75" s="134" t="str">
        <f>B30</f>
        <v>КІНТО-Еквіті</v>
      </c>
      <c r="C75" s="135">
        <f aca="true" t="shared" si="1" ref="C75:D78">C30</f>
        <v>-50.32693000000017</v>
      </c>
      <c r="D75" s="136">
        <f t="shared" si="1"/>
        <v>-0.014252508579659935</v>
      </c>
      <c r="E75" s="137">
        <f>G30</f>
        <v>-22.969850121224002</v>
      </c>
    </row>
    <row r="76" spans="2:5" ht="14.25">
      <c r="B76" s="134" t="str">
        <f>B31</f>
        <v>КІНТО-Класичний</v>
      </c>
      <c r="C76" s="135">
        <f t="shared" si="1"/>
        <v>-38.99312000000104</v>
      </c>
      <c r="D76" s="136">
        <f t="shared" si="1"/>
        <v>-0.0019099192869604347</v>
      </c>
      <c r="E76" s="137">
        <f>G31</f>
        <v>-52.47966819707297</v>
      </c>
    </row>
    <row r="77" spans="2:5" ht="14.25">
      <c r="B77" s="134" t="str">
        <f>B32</f>
        <v>Преміум-фонд Індексний</v>
      </c>
      <c r="C77" s="135">
        <f t="shared" si="1"/>
        <v>-3.4637900000000372</v>
      </c>
      <c r="D77" s="136">
        <f t="shared" si="1"/>
        <v>-0.0009999581805069041</v>
      </c>
      <c r="E77" s="137">
        <f>G32</f>
        <v>-56.51791150145797</v>
      </c>
    </row>
    <row r="78" spans="2:5" ht="14.25">
      <c r="B78" s="134" t="str">
        <f>B33</f>
        <v>ОТП Фонд Акцій</v>
      </c>
      <c r="C78" s="135">
        <f t="shared" si="1"/>
        <v>-20.278129999999887</v>
      </c>
      <c r="D78" s="136">
        <f t="shared" si="1"/>
        <v>-0.004141404695668442</v>
      </c>
      <c r="E78" s="137">
        <f>G33</f>
        <v>-75.87921561329068</v>
      </c>
    </row>
    <row r="79" spans="2:5" ht="14.25">
      <c r="B79" s="134" t="str">
        <f>B34</f>
        <v>ОТП Класичний</v>
      </c>
      <c r="C79" s="135">
        <f>C34</f>
        <v>-1910.3509100000003</v>
      </c>
      <c r="D79" s="136">
        <f>D34</f>
        <v>-0.06871373060526834</v>
      </c>
      <c r="E79" s="137">
        <f>G34</f>
        <v>-2214.633915334809</v>
      </c>
    </row>
    <row r="80" spans="2:5" ht="14.25">
      <c r="B80" s="148" t="s">
        <v>73</v>
      </c>
      <c r="C80" s="149">
        <f>C35-SUM(C70:C79)</f>
        <v>80.29434090000018</v>
      </c>
      <c r="D80" s="150"/>
      <c r="E80" s="149">
        <f>G35-SUM(E70:E79)</f>
        <v>-65.16867043665798</v>
      </c>
    </row>
    <row r="81" spans="2:5" ht="15">
      <c r="B81" s="146" t="s">
        <v>66</v>
      </c>
      <c r="C81" s="147">
        <f>SUM(C70:C80)</f>
        <v>-1827.7466293000011</v>
      </c>
      <c r="D81" s="147"/>
      <c r="E81" s="147">
        <f>SUM(E70:E80)</f>
        <v>-2444.715250738165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1"/>
  <sheetViews>
    <sheetView zoomScale="80" zoomScaleNormal="80" workbookViewId="0" topLeftCell="A1">
      <selection activeCell="B33" sqref="B33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34</v>
      </c>
      <c r="B1" s="72" t="s">
        <v>123</v>
      </c>
      <c r="C1" s="10"/>
    </row>
    <row r="2" spans="1:3" ht="14.25">
      <c r="A2" s="151" t="s">
        <v>97</v>
      </c>
      <c r="B2" s="159">
        <v>-0.045055202921068904</v>
      </c>
      <c r="C2" s="10"/>
    </row>
    <row r="3" spans="1:3" ht="14.25">
      <c r="A3" s="151" t="s">
        <v>164</v>
      </c>
      <c r="B3" s="160">
        <v>-0.011931754183244547</v>
      </c>
      <c r="C3" s="10"/>
    </row>
    <row r="4" spans="1:3" ht="14.25">
      <c r="A4" s="152" t="s">
        <v>18</v>
      </c>
      <c r="B4" s="161">
        <v>-0.009776941777558834</v>
      </c>
      <c r="C4" s="10"/>
    </row>
    <row r="5" spans="1:3" ht="14.25">
      <c r="A5" s="151" t="s">
        <v>103</v>
      </c>
      <c r="B5" s="160">
        <v>-0.00772808305016548</v>
      </c>
      <c r="C5" s="10"/>
    </row>
    <row r="6" spans="1:3" ht="14.25">
      <c r="A6" s="151" t="s">
        <v>106</v>
      </c>
      <c r="B6" s="160">
        <v>-0.004864731472923767</v>
      </c>
      <c r="C6" s="10"/>
    </row>
    <row r="7" spans="1:3" ht="14.25">
      <c r="A7" s="151" t="s">
        <v>22</v>
      </c>
      <c r="B7" s="160">
        <v>-0.0012202141306204561</v>
      </c>
      <c r="C7" s="10"/>
    </row>
    <row r="8" spans="1:3" ht="14.25">
      <c r="A8" s="151" t="s">
        <v>146</v>
      </c>
      <c r="B8" s="160">
        <v>0</v>
      </c>
      <c r="C8" s="10"/>
    </row>
    <row r="9" spans="1:3" ht="14.25">
      <c r="A9" s="151" t="s">
        <v>149</v>
      </c>
      <c r="B9" s="160">
        <v>0</v>
      </c>
      <c r="C9" s="10"/>
    </row>
    <row r="10" spans="1:3" ht="14.25">
      <c r="A10" s="152" t="s">
        <v>101</v>
      </c>
      <c r="B10" s="161">
        <v>0.0006622523416026649</v>
      </c>
      <c r="C10" s="10"/>
    </row>
    <row r="11" spans="1:3" ht="14.25">
      <c r="A11" s="151" t="s">
        <v>105</v>
      </c>
      <c r="B11" s="160">
        <v>0.0006758140270815005</v>
      </c>
      <c r="C11" s="10"/>
    </row>
    <row r="12" spans="1:3" ht="14.25">
      <c r="A12" s="151" t="s">
        <v>114</v>
      </c>
      <c r="B12" s="160">
        <v>0.0017259668544027384</v>
      </c>
      <c r="C12" s="10"/>
    </row>
    <row r="13" spans="1:3" ht="14.25">
      <c r="A13" s="151" t="s">
        <v>120</v>
      </c>
      <c r="B13" s="160">
        <v>0.0017290126255704585</v>
      </c>
      <c r="C13" s="10"/>
    </row>
    <row r="14" spans="1:3" ht="14.25">
      <c r="A14" s="152" t="s">
        <v>28</v>
      </c>
      <c r="B14" s="161">
        <v>0.001997514130212874</v>
      </c>
      <c r="C14" s="10"/>
    </row>
    <row r="15" spans="1:3" ht="14.25">
      <c r="A15" s="151" t="s">
        <v>21</v>
      </c>
      <c r="B15" s="160">
        <v>0.003798875539008595</v>
      </c>
      <c r="C15" s="10"/>
    </row>
    <row r="16" spans="1:3" ht="14.25">
      <c r="A16" s="151" t="s">
        <v>108</v>
      </c>
      <c r="B16" s="160">
        <v>0.0038149138639411717</v>
      </c>
      <c r="C16" s="10"/>
    </row>
    <row r="17" spans="1:3" ht="14.25">
      <c r="A17" s="151" t="s">
        <v>26</v>
      </c>
      <c r="B17" s="160">
        <v>0.0042282946894529605</v>
      </c>
      <c r="C17" s="10"/>
    </row>
    <row r="18" spans="1:3" ht="14.25">
      <c r="A18" s="151" t="s">
        <v>107</v>
      </c>
      <c r="B18" s="160">
        <v>0.005366509824802579</v>
      </c>
      <c r="C18" s="10"/>
    </row>
    <row r="19" spans="1:3" ht="14.25">
      <c r="A19" s="151" t="s">
        <v>115</v>
      </c>
      <c r="B19" s="160">
        <v>0.007556139639748993</v>
      </c>
      <c r="C19" s="10"/>
    </row>
    <row r="20" spans="1:3" ht="14.25">
      <c r="A20" s="151" t="s">
        <v>167</v>
      </c>
      <c r="B20" s="160">
        <v>0.010317917080767014</v>
      </c>
      <c r="C20" s="10"/>
    </row>
    <row r="21" spans="1:3" ht="14.25">
      <c r="A21" s="151" t="s">
        <v>82</v>
      </c>
      <c r="B21" s="160">
        <v>0.010737587351491662</v>
      </c>
      <c r="C21" s="10"/>
    </row>
    <row r="22" spans="1:3" ht="14.25">
      <c r="A22" s="151" t="s">
        <v>24</v>
      </c>
      <c r="B22" s="160">
        <v>0.010897086457176242</v>
      </c>
      <c r="C22" s="10"/>
    </row>
    <row r="23" spans="1:3" ht="14.25">
      <c r="A23" s="151" t="s">
        <v>80</v>
      </c>
      <c r="B23" s="160">
        <v>0.011347950038644417</v>
      </c>
      <c r="C23" s="10"/>
    </row>
    <row r="24" spans="1:3" ht="14.25">
      <c r="A24" s="151" t="s">
        <v>84</v>
      </c>
      <c r="B24" s="160">
        <v>0.011693660622960955</v>
      </c>
      <c r="C24" s="10"/>
    </row>
    <row r="25" spans="1:3" ht="14.25">
      <c r="A25" s="151" t="s">
        <v>85</v>
      </c>
      <c r="B25" s="160">
        <v>0.011991636488484003</v>
      </c>
      <c r="C25" s="10"/>
    </row>
    <row r="26" spans="1:3" ht="14.25">
      <c r="A26" s="151" t="s">
        <v>168</v>
      </c>
      <c r="B26" s="160">
        <v>0.014901832875820586</v>
      </c>
      <c r="C26" s="10"/>
    </row>
    <row r="27" spans="1:3" ht="14.25">
      <c r="A27" s="151" t="s">
        <v>33</v>
      </c>
      <c r="B27" s="160">
        <v>0.015187010538948442</v>
      </c>
      <c r="C27" s="10"/>
    </row>
    <row r="28" spans="1:3" ht="14.25">
      <c r="A28" s="151" t="s">
        <v>23</v>
      </c>
      <c r="B28" s="160">
        <v>0.015488300549904244</v>
      </c>
      <c r="C28" s="10"/>
    </row>
    <row r="29" spans="1:3" ht="14.25">
      <c r="A29" s="151" t="s">
        <v>31</v>
      </c>
      <c r="B29" s="160">
        <v>0.018952938619170467</v>
      </c>
      <c r="C29" s="10"/>
    </row>
    <row r="30" spans="1:3" ht="14.25">
      <c r="A30" s="151" t="s">
        <v>86</v>
      </c>
      <c r="B30" s="160">
        <v>0.024650661188018175</v>
      </c>
      <c r="C30" s="10"/>
    </row>
    <row r="31" spans="1:3" ht="14.25">
      <c r="A31" s="151" t="s">
        <v>109</v>
      </c>
      <c r="B31" s="160">
        <v>0.026115329924469854</v>
      </c>
      <c r="C31" s="10"/>
    </row>
    <row r="32" spans="1:3" ht="14.25">
      <c r="A32" s="151" t="s">
        <v>81</v>
      </c>
      <c r="B32" s="160">
        <v>0.031571700151553195</v>
      </c>
      <c r="C32" s="10"/>
    </row>
    <row r="33" spans="1:3" ht="14.25">
      <c r="A33" s="153" t="s">
        <v>39</v>
      </c>
      <c r="B33" s="159">
        <v>0.005317160577021026</v>
      </c>
      <c r="C33" s="10"/>
    </row>
    <row r="34" spans="1:3" ht="14.25">
      <c r="A34" s="153" t="s">
        <v>1</v>
      </c>
      <c r="B34" s="159">
        <v>0.04524386025596683</v>
      </c>
      <c r="C34" s="10"/>
    </row>
    <row r="35" spans="1:3" ht="14.25">
      <c r="A35" s="153" t="s">
        <v>0</v>
      </c>
      <c r="B35" s="159">
        <v>0.009334497347391224</v>
      </c>
      <c r="C35" s="62"/>
    </row>
    <row r="36" spans="1:3" ht="14.25">
      <c r="A36" s="153" t="s">
        <v>40</v>
      </c>
      <c r="B36" s="159">
        <v>-0.00556940255494798</v>
      </c>
      <c r="C36" s="9"/>
    </row>
    <row r="37" spans="1:3" ht="14.25">
      <c r="A37" s="153" t="s">
        <v>41</v>
      </c>
      <c r="B37" s="159">
        <v>0.00635616438356168</v>
      </c>
      <c r="C37" s="82"/>
    </row>
    <row r="38" spans="1:3" ht="14.25">
      <c r="A38" s="153" t="s">
        <v>42</v>
      </c>
      <c r="B38" s="159">
        <v>0.015890410958904113</v>
      </c>
      <c r="C38" s="10"/>
    </row>
    <row r="39" spans="1:3" ht="15" thickBot="1">
      <c r="A39" s="154" t="s">
        <v>176</v>
      </c>
      <c r="B39" s="162">
        <v>-0.0778136052436791</v>
      </c>
      <c r="C39" s="10"/>
    </row>
    <row r="40" spans="2:3" ht="12.75">
      <c r="B40" s="10"/>
      <c r="C40" s="10"/>
    </row>
    <row r="41" ht="12.75">
      <c r="C41" s="10"/>
    </row>
    <row r="42" spans="2:3" ht="12.75">
      <c r="B42" s="10"/>
      <c r="C42" s="10"/>
    </row>
    <row r="43" ht="12.75">
      <c r="C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4"/>
  <sheetViews>
    <sheetView zoomScale="80" zoomScaleNormal="80" workbookViewId="0" topLeftCell="A1">
      <selection activeCell="D8" sqref="D8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154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54</v>
      </c>
      <c r="B2" s="15" t="s">
        <v>34</v>
      </c>
      <c r="C2" s="44" t="s">
        <v>46</v>
      </c>
      <c r="D2" s="44" t="s">
        <v>47</v>
      </c>
      <c r="E2" s="44" t="s">
        <v>55</v>
      </c>
      <c r="F2" s="44" t="s">
        <v>56</v>
      </c>
      <c r="G2" s="44" t="s">
        <v>57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125</v>
      </c>
      <c r="C3" s="118" t="s">
        <v>51</v>
      </c>
      <c r="D3" s="119" t="s">
        <v>52</v>
      </c>
      <c r="E3" s="120">
        <v>11514866.3</v>
      </c>
      <c r="F3" s="121">
        <v>16437558</v>
      </c>
      <c r="G3" s="120">
        <v>0.7005217137484777</v>
      </c>
      <c r="H3" s="56">
        <v>0.5</v>
      </c>
      <c r="I3" s="117" t="s">
        <v>126</v>
      </c>
      <c r="J3" s="122" t="s">
        <v>177</v>
      </c>
    </row>
    <row r="4" spans="1:10" ht="14.25" customHeight="1">
      <c r="A4" s="21">
        <v>2</v>
      </c>
      <c r="B4" s="117" t="s">
        <v>77</v>
      </c>
      <c r="C4" s="118" t="s">
        <v>51</v>
      </c>
      <c r="D4" s="119" t="s">
        <v>52</v>
      </c>
      <c r="E4" s="120">
        <v>9853863.39</v>
      </c>
      <c r="F4" s="121">
        <v>40061</v>
      </c>
      <c r="G4" s="120">
        <v>245.97147824567537</v>
      </c>
      <c r="H4" s="90">
        <v>100</v>
      </c>
      <c r="I4" s="117" t="s">
        <v>78</v>
      </c>
      <c r="J4" s="122" t="s">
        <v>79</v>
      </c>
    </row>
    <row r="5" spans="1:10" ht="14.25">
      <c r="A5" s="21">
        <v>3</v>
      </c>
      <c r="B5" s="117" t="s">
        <v>178</v>
      </c>
      <c r="C5" s="118" t="s">
        <v>51</v>
      </c>
      <c r="D5" s="119" t="s">
        <v>52</v>
      </c>
      <c r="E5" s="120">
        <v>5799354.2214</v>
      </c>
      <c r="F5" s="121">
        <v>1759022</v>
      </c>
      <c r="G5" s="120">
        <v>3.296919664108806</v>
      </c>
      <c r="H5" s="56">
        <v>0.5</v>
      </c>
      <c r="I5" s="117" t="s">
        <v>173</v>
      </c>
      <c r="J5" s="122" t="s">
        <v>174</v>
      </c>
    </row>
    <row r="6" spans="1:10" ht="14.25">
      <c r="A6" s="21">
        <v>4</v>
      </c>
      <c r="B6" s="117" t="s">
        <v>172</v>
      </c>
      <c r="C6" s="118" t="s">
        <v>51</v>
      </c>
      <c r="D6" s="119" t="s">
        <v>52</v>
      </c>
      <c r="E6" s="120">
        <v>3315371.773</v>
      </c>
      <c r="F6" s="121">
        <v>5399561</v>
      </c>
      <c r="G6" s="120">
        <v>0.6140076522887694</v>
      </c>
      <c r="H6" s="56">
        <v>0.1</v>
      </c>
      <c r="I6" s="117" t="s">
        <v>173</v>
      </c>
      <c r="J6" s="122" t="s">
        <v>174</v>
      </c>
    </row>
    <row r="7" spans="1:10" s="45" customFormat="1" ht="14.25" collapsed="1">
      <c r="A7" s="21">
        <v>5</v>
      </c>
      <c r="B7" s="117" t="s">
        <v>169</v>
      </c>
      <c r="C7" s="118" t="s">
        <v>51</v>
      </c>
      <c r="D7" s="119" t="s">
        <v>52</v>
      </c>
      <c r="E7" s="120">
        <v>2690433.58</v>
      </c>
      <c r="F7" s="121">
        <v>48392</v>
      </c>
      <c r="G7" s="120">
        <v>55.596660191767235</v>
      </c>
      <c r="H7" s="56">
        <v>100</v>
      </c>
      <c r="I7" s="117" t="s">
        <v>49</v>
      </c>
      <c r="J7" s="122" t="s">
        <v>50</v>
      </c>
    </row>
    <row r="8" spans="1:10" s="45" customFormat="1" ht="14.25">
      <c r="A8" s="21">
        <v>6</v>
      </c>
      <c r="B8" s="117" t="s">
        <v>158</v>
      </c>
      <c r="C8" s="118" t="s">
        <v>51</v>
      </c>
      <c r="D8" s="119" t="s">
        <v>52</v>
      </c>
      <c r="E8" s="120">
        <v>2173353.98</v>
      </c>
      <c r="F8" s="121">
        <v>1400</v>
      </c>
      <c r="G8" s="120">
        <v>1552.3957</v>
      </c>
      <c r="H8" s="56">
        <v>1000</v>
      </c>
      <c r="I8" s="117" t="s">
        <v>159</v>
      </c>
      <c r="J8" s="122" t="s">
        <v>160</v>
      </c>
    </row>
    <row r="9" spans="1:10" s="45" customFormat="1" ht="14.25">
      <c r="A9" s="21">
        <v>7</v>
      </c>
      <c r="B9" s="117" t="s">
        <v>92</v>
      </c>
      <c r="C9" s="118" t="s">
        <v>51</v>
      </c>
      <c r="D9" s="119" t="s">
        <v>52</v>
      </c>
      <c r="E9" s="120">
        <v>1923261.49</v>
      </c>
      <c r="F9" s="121">
        <v>52053</v>
      </c>
      <c r="G9" s="120">
        <v>36.94813920427257</v>
      </c>
      <c r="H9" s="56">
        <v>100</v>
      </c>
      <c r="I9" s="117" t="s">
        <v>58</v>
      </c>
      <c r="J9" s="122" t="s">
        <v>59</v>
      </c>
    </row>
    <row r="10" spans="1:10" s="45" customFormat="1" ht="14.25">
      <c r="A10" s="21">
        <v>8</v>
      </c>
      <c r="B10" s="117" t="s">
        <v>44</v>
      </c>
      <c r="C10" s="118" t="s">
        <v>51</v>
      </c>
      <c r="D10" s="119" t="s">
        <v>52</v>
      </c>
      <c r="E10" s="120">
        <v>1154631.06</v>
      </c>
      <c r="F10" s="121">
        <v>1179</v>
      </c>
      <c r="G10" s="120">
        <v>979.3308396946566</v>
      </c>
      <c r="H10" s="56">
        <v>1000</v>
      </c>
      <c r="I10" s="117" t="s">
        <v>25</v>
      </c>
      <c r="J10" s="122" t="s">
        <v>65</v>
      </c>
    </row>
    <row r="11" spans="1:10" s="45" customFormat="1" ht="14.25">
      <c r="A11" s="21">
        <v>9</v>
      </c>
      <c r="B11" s="117" t="s">
        <v>43</v>
      </c>
      <c r="C11" s="118" t="s">
        <v>51</v>
      </c>
      <c r="D11" s="119" t="s">
        <v>52</v>
      </c>
      <c r="E11" s="120">
        <v>1027361.54</v>
      </c>
      <c r="F11" s="121">
        <v>878</v>
      </c>
      <c r="G11" s="120">
        <v>1170.1156492027335</v>
      </c>
      <c r="H11" s="56">
        <v>1000</v>
      </c>
      <c r="I11" s="117" t="s">
        <v>32</v>
      </c>
      <c r="J11" s="122" t="s">
        <v>150</v>
      </c>
    </row>
    <row r="12" spans="1:10" s="45" customFormat="1" ht="14.25">
      <c r="A12" s="21">
        <v>10</v>
      </c>
      <c r="B12" s="117" t="s">
        <v>94</v>
      </c>
      <c r="C12" s="118" t="s">
        <v>51</v>
      </c>
      <c r="D12" s="119" t="s">
        <v>52</v>
      </c>
      <c r="E12" s="120">
        <v>736283.961</v>
      </c>
      <c r="F12" s="121">
        <v>684</v>
      </c>
      <c r="G12" s="120">
        <v>1076.4385394736842</v>
      </c>
      <c r="H12" s="56">
        <v>1000</v>
      </c>
      <c r="I12" s="117" t="s">
        <v>95</v>
      </c>
      <c r="J12" s="122" t="s">
        <v>64</v>
      </c>
    </row>
    <row r="13" spans="1:10" s="45" customFormat="1" ht="14.25">
      <c r="A13" s="21">
        <v>11</v>
      </c>
      <c r="B13" s="117" t="s">
        <v>110</v>
      </c>
      <c r="C13" s="118" t="s">
        <v>51</v>
      </c>
      <c r="D13" s="119" t="s">
        <v>52</v>
      </c>
      <c r="E13" s="120">
        <v>676481.09</v>
      </c>
      <c r="F13" s="121">
        <v>920</v>
      </c>
      <c r="G13" s="120">
        <v>735.3055326086957</v>
      </c>
      <c r="H13" s="56">
        <v>1000</v>
      </c>
      <c r="I13" s="117" t="s">
        <v>20</v>
      </c>
      <c r="J13" s="122" t="s">
        <v>62</v>
      </c>
    </row>
    <row r="14" spans="1:10" ht="15.75" thickBot="1">
      <c r="A14" s="178" t="s">
        <v>66</v>
      </c>
      <c r="B14" s="179"/>
      <c r="C14" s="123" t="s">
        <v>67</v>
      </c>
      <c r="D14" s="123" t="s">
        <v>67</v>
      </c>
      <c r="E14" s="106">
        <f>SUM(E3:E13)</f>
        <v>40865262.385400005</v>
      </c>
      <c r="F14" s="107">
        <f>SUM(F3:F13)</f>
        <v>23741708</v>
      </c>
      <c r="G14" s="123" t="s">
        <v>67</v>
      </c>
      <c r="H14" s="123" t="s">
        <v>67</v>
      </c>
      <c r="I14" s="123" t="s">
        <v>67</v>
      </c>
      <c r="J14" s="124" t="s">
        <v>67</v>
      </c>
    </row>
  </sheetData>
  <mergeCells count="2">
    <mergeCell ref="A1:J1"/>
    <mergeCell ref="A14:B14"/>
  </mergeCells>
  <hyperlinks>
    <hyperlink ref="J1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0" zoomScaleNormal="80" workbookViewId="0" topLeftCell="A1">
      <selection activeCell="I15" sqref="I1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0" t="s">
        <v>140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.75" customHeight="1" thickBot="1">
      <c r="A2" s="183" t="s">
        <v>54</v>
      </c>
      <c r="B2" s="110"/>
      <c r="C2" s="111"/>
      <c r="D2" s="112"/>
      <c r="E2" s="185" t="s">
        <v>93</v>
      </c>
      <c r="F2" s="185"/>
      <c r="G2" s="185"/>
      <c r="H2" s="185"/>
      <c r="I2" s="185"/>
      <c r="J2" s="185"/>
      <c r="K2" s="185"/>
    </row>
    <row r="3" spans="1:11" ht="45.75" thickBot="1">
      <c r="A3" s="184"/>
      <c r="B3" s="113" t="s">
        <v>34</v>
      </c>
      <c r="C3" s="26" t="s">
        <v>13</v>
      </c>
      <c r="D3" s="26" t="s">
        <v>14</v>
      </c>
      <c r="E3" s="17" t="s">
        <v>136</v>
      </c>
      <c r="F3" s="17" t="s">
        <v>151</v>
      </c>
      <c r="G3" s="17" t="s">
        <v>156</v>
      </c>
      <c r="H3" s="17" t="s">
        <v>129</v>
      </c>
      <c r="I3" s="17" t="s">
        <v>157</v>
      </c>
      <c r="J3" s="17" t="s">
        <v>68</v>
      </c>
      <c r="K3" s="18" t="s">
        <v>137</v>
      </c>
    </row>
    <row r="4" spans="1:11" ht="14.25" collapsed="1">
      <c r="A4" s="21">
        <v>1</v>
      </c>
      <c r="B4" s="27" t="s">
        <v>178</v>
      </c>
      <c r="C4" s="114">
        <v>38173</v>
      </c>
      <c r="D4" s="114">
        <v>38378</v>
      </c>
      <c r="E4" s="108" t="s">
        <v>30</v>
      </c>
      <c r="F4" s="108" t="s">
        <v>30</v>
      </c>
      <c r="G4" s="108" t="s">
        <v>30</v>
      </c>
      <c r="H4" s="108">
        <v>1.0286230095586437</v>
      </c>
      <c r="I4" s="108" t="s">
        <v>30</v>
      </c>
      <c r="J4" s="115">
        <v>5.593839328217614</v>
      </c>
      <c r="K4" s="198">
        <v>0.23763857642592612</v>
      </c>
    </row>
    <row r="5" spans="1:11" ht="14.25" collapsed="1">
      <c r="A5" s="21">
        <v>2</v>
      </c>
      <c r="B5" s="27" t="s">
        <v>94</v>
      </c>
      <c r="C5" s="114">
        <v>38441</v>
      </c>
      <c r="D5" s="114">
        <v>38625</v>
      </c>
      <c r="E5" s="108">
        <v>-0.02836631719286986</v>
      </c>
      <c r="F5" s="108">
        <v>-0.0038533693252749135</v>
      </c>
      <c r="G5" s="108">
        <v>-0.052757877104782636</v>
      </c>
      <c r="H5" s="108">
        <v>0.10634262584655985</v>
      </c>
      <c r="I5" s="108">
        <v>0.11642675882288245</v>
      </c>
      <c r="J5" s="115">
        <v>0.07643853947368462</v>
      </c>
      <c r="K5" s="199">
        <v>0.009056576143483763</v>
      </c>
    </row>
    <row r="6" spans="1:11" ht="14.25">
      <c r="A6" s="21">
        <v>3</v>
      </c>
      <c r="B6" s="27" t="s">
        <v>172</v>
      </c>
      <c r="C6" s="114">
        <v>38574</v>
      </c>
      <c r="D6" s="114">
        <v>38782</v>
      </c>
      <c r="E6" s="108">
        <v>-0.09712459888135405</v>
      </c>
      <c r="F6" s="108" t="s">
        <v>30</v>
      </c>
      <c r="G6" s="108" t="s">
        <v>30</v>
      </c>
      <c r="H6" s="108" t="s">
        <v>30</v>
      </c>
      <c r="I6" s="108" t="s">
        <v>30</v>
      </c>
      <c r="J6" s="115">
        <v>5.140076522887695</v>
      </c>
      <c r="K6" s="199">
        <v>0.2642554743691983</v>
      </c>
    </row>
    <row r="7" spans="1:11" ht="14.25">
      <c r="A7" s="21">
        <v>4</v>
      </c>
      <c r="B7" s="27" t="s">
        <v>77</v>
      </c>
      <c r="C7" s="114">
        <v>38862</v>
      </c>
      <c r="D7" s="114">
        <v>38958</v>
      </c>
      <c r="E7" s="108">
        <v>0.036978733182862156</v>
      </c>
      <c r="F7" s="108">
        <v>0.004449302261794186</v>
      </c>
      <c r="G7" s="108">
        <v>-0.11026473090769606</v>
      </c>
      <c r="H7" s="108">
        <v>-0.00837614110984053</v>
      </c>
      <c r="I7" s="108">
        <v>-0.09224882408108437</v>
      </c>
      <c r="J7" s="115">
        <v>1.4597147824567318</v>
      </c>
      <c r="K7" s="199">
        <v>0.132033208800314</v>
      </c>
    </row>
    <row r="8" spans="1:11" ht="14.25">
      <c r="A8" s="21">
        <v>5</v>
      </c>
      <c r="B8" s="27" t="s">
        <v>125</v>
      </c>
      <c r="C8" s="114">
        <v>38989</v>
      </c>
      <c r="D8" s="114">
        <v>39128</v>
      </c>
      <c r="E8" s="108">
        <v>0.008169757999400007</v>
      </c>
      <c r="F8" s="108">
        <v>0.014328131079555328</v>
      </c>
      <c r="G8" s="108" t="s">
        <v>30</v>
      </c>
      <c r="H8" s="108">
        <v>-0.054279195368900135</v>
      </c>
      <c r="I8" s="108" t="s">
        <v>30</v>
      </c>
      <c r="J8" s="115">
        <v>0.40104342749695765</v>
      </c>
      <c r="K8" s="199">
        <v>0.05090404315823038</v>
      </c>
    </row>
    <row r="9" spans="1:11" ht="14.25">
      <c r="A9" s="21">
        <v>6</v>
      </c>
      <c r="B9" s="27" t="s">
        <v>43</v>
      </c>
      <c r="C9" s="114">
        <v>39100</v>
      </c>
      <c r="D9" s="114">
        <v>39268</v>
      </c>
      <c r="E9" s="108">
        <v>0.01432042233009545</v>
      </c>
      <c r="F9" s="108">
        <v>0.018794810266874906</v>
      </c>
      <c r="G9" s="108">
        <v>0.054116414934597845</v>
      </c>
      <c r="H9" s="108">
        <v>0.0951339178463253</v>
      </c>
      <c r="I9" s="108">
        <v>0.0626226130381129</v>
      </c>
      <c r="J9" s="115">
        <v>0.17011564920274957</v>
      </c>
      <c r="K9" s="199">
        <v>0.024818778265792485</v>
      </c>
    </row>
    <row r="10" spans="1:11" ht="14.25">
      <c r="A10" s="21">
        <v>7</v>
      </c>
      <c r="B10" s="27" t="s">
        <v>169</v>
      </c>
      <c r="C10" s="114">
        <v>39269</v>
      </c>
      <c r="D10" s="114">
        <v>39420</v>
      </c>
      <c r="E10" s="108">
        <v>-0.0018256457781795632</v>
      </c>
      <c r="F10" s="108">
        <v>-0.003703188068638452</v>
      </c>
      <c r="G10" s="108">
        <v>-0.033537851728108525</v>
      </c>
      <c r="H10" s="108">
        <v>-0.06467743432969397</v>
      </c>
      <c r="I10" s="108">
        <v>-0.06295852813338632</v>
      </c>
      <c r="J10" s="115">
        <v>-0.4440333980823309</v>
      </c>
      <c r="K10" s="199">
        <v>-0.12482968084071766</v>
      </c>
    </row>
    <row r="11" spans="1:11" ht="14.25">
      <c r="A11" s="21">
        <v>8</v>
      </c>
      <c r="B11" s="27" t="s">
        <v>44</v>
      </c>
      <c r="C11" s="114">
        <v>39412</v>
      </c>
      <c r="D11" s="114">
        <v>39589</v>
      </c>
      <c r="E11" s="108">
        <v>0.003084030076161204</v>
      </c>
      <c r="F11" s="108">
        <v>0.011996269367015922</v>
      </c>
      <c r="G11" s="108">
        <v>0.06086923446310544</v>
      </c>
      <c r="H11" s="108">
        <v>0.07920716774581416</v>
      </c>
      <c r="I11" s="108">
        <v>0.07585878625485831</v>
      </c>
      <c r="J11" s="115">
        <v>-0.020669160305310852</v>
      </c>
      <c r="K11" s="199">
        <v>-0.0037705254689822665</v>
      </c>
    </row>
    <row r="12" spans="1:11" ht="14.25">
      <c r="A12" s="21">
        <v>9</v>
      </c>
      <c r="B12" s="27" t="s">
        <v>110</v>
      </c>
      <c r="C12" s="114">
        <v>39647</v>
      </c>
      <c r="D12" s="114">
        <v>39861</v>
      </c>
      <c r="E12" s="108">
        <v>-0.19357488068001982</v>
      </c>
      <c r="F12" s="108">
        <v>-0.044237485974514046</v>
      </c>
      <c r="G12" s="108">
        <v>-0.07523379996712853</v>
      </c>
      <c r="H12" s="108">
        <v>0.15657120857576245</v>
      </c>
      <c r="I12" s="108">
        <v>0.1516893489056319</v>
      </c>
      <c r="J12" s="115">
        <v>-0.2646944673913021</v>
      </c>
      <c r="K12" s="199">
        <v>-0.06225404375074395</v>
      </c>
    </row>
    <row r="13" spans="1:11" ht="14.25">
      <c r="A13" s="21">
        <v>10</v>
      </c>
      <c r="B13" s="27" t="s">
        <v>92</v>
      </c>
      <c r="C13" s="114">
        <v>40253</v>
      </c>
      <c r="D13" s="114">
        <v>40445</v>
      </c>
      <c r="E13" s="108">
        <v>0.018091448533845478</v>
      </c>
      <c r="F13" s="108">
        <v>0.01729527809593745</v>
      </c>
      <c r="G13" s="108">
        <v>-0.026666242542710772</v>
      </c>
      <c r="H13" s="108">
        <v>-0.020560556801500485</v>
      </c>
      <c r="I13" s="108">
        <v>-0.07562188911195289</v>
      </c>
      <c r="J13" s="115">
        <v>-0.6305186079572742</v>
      </c>
      <c r="K13" s="199">
        <v>-0.2685663320721431</v>
      </c>
    </row>
    <row r="14" spans="1:11" s="20" customFormat="1" ht="14.25">
      <c r="A14" s="21">
        <v>11</v>
      </c>
      <c r="B14" s="27" t="s">
        <v>158</v>
      </c>
      <c r="C14" s="114">
        <v>40716</v>
      </c>
      <c r="D14" s="114">
        <v>40995</v>
      </c>
      <c r="E14" s="108">
        <v>-0.006306837627532258</v>
      </c>
      <c r="F14" s="108">
        <v>0.0005638145662647531</v>
      </c>
      <c r="G14" s="108">
        <v>7.706019607489623E-05</v>
      </c>
      <c r="H14" s="108">
        <v>0.30688153529318574</v>
      </c>
      <c r="I14" s="108">
        <v>0.2869294433161975</v>
      </c>
      <c r="J14" s="115">
        <v>0.5523956999999964</v>
      </c>
      <c r="K14" s="133">
        <v>0.2999146809882898</v>
      </c>
    </row>
    <row r="15" spans="1:11" ht="15.75" thickBot="1">
      <c r="A15" s="163"/>
      <c r="B15" s="168" t="s">
        <v>165</v>
      </c>
      <c r="C15" s="169" t="s">
        <v>67</v>
      </c>
      <c r="D15" s="169" t="s">
        <v>67</v>
      </c>
      <c r="E15" s="170">
        <f aca="true" t="shared" si="0" ref="E15:J15">AVERAGE(E4:E14)</f>
        <v>-0.024655388803759126</v>
      </c>
      <c r="F15" s="170">
        <f t="shared" si="0"/>
        <v>0.0017370624743350148</v>
      </c>
      <c r="G15" s="170">
        <f t="shared" si="0"/>
        <v>-0.022924724082081044</v>
      </c>
      <c r="H15" s="170">
        <f t="shared" si="0"/>
        <v>0.1624866137256356</v>
      </c>
      <c r="I15" s="170">
        <f t="shared" si="0"/>
        <v>0.05783721362640744</v>
      </c>
      <c r="J15" s="170">
        <f t="shared" si="0"/>
        <v>1.0939734832726555</v>
      </c>
      <c r="K15" s="169" t="s">
        <v>67</v>
      </c>
    </row>
    <row r="16" spans="1:11" ht="15" thickBot="1">
      <c r="A16" s="191" t="s">
        <v>138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1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2" spans="2:9" ht="14.25">
      <c r="B22" s="29"/>
      <c r="C22" s="30"/>
      <c r="D22" s="30"/>
      <c r="E22" s="29"/>
      <c r="F22" s="29"/>
      <c r="G22" s="29"/>
      <c r="H22" s="29"/>
      <c r="I22" s="29"/>
    </row>
    <row r="23" spans="2:9" ht="14.25">
      <c r="B23" s="29"/>
      <c r="C23" s="30"/>
      <c r="D23" s="30"/>
      <c r="E23" s="29"/>
      <c r="F23" s="29"/>
      <c r="G23" s="29"/>
      <c r="H23" s="29"/>
      <c r="I23" s="29"/>
    </row>
    <row r="24" spans="2:9" ht="14.25">
      <c r="B24" s="29"/>
      <c r="C24" s="30"/>
      <c r="D24" s="30"/>
      <c r="E24" s="29"/>
      <c r="F24" s="29"/>
      <c r="G24" s="29"/>
      <c r="H24" s="29"/>
      <c r="I24" s="29"/>
    </row>
    <row r="25" spans="2:9" ht="14.25">
      <c r="B25" s="29"/>
      <c r="C25" s="30"/>
      <c r="D25" s="30"/>
      <c r="E25" s="29"/>
      <c r="F25" s="29"/>
      <c r="G25" s="29"/>
      <c r="H25" s="29"/>
      <c r="I25" s="29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</sheetData>
  <mergeCells count="4">
    <mergeCell ref="A2:A3"/>
    <mergeCell ref="A1:J1"/>
    <mergeCell ref="E2:K2"/>
    <mergeCell ref="A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2"/>
  <sheetViews>
    <sheetView zoomScale="80" zoomScaleNormal="80" workbookViewId="0" topLeftCell="A1">
      <selection activeCell="G16" sqref="G1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7" t="s">
        <v>133</v>
      </c>
      <c r="B1" s="187"/>
      <c r="C1" s="187"/>
      <c r="D1" s="187"/>
      <c r="E1" s="187"/>
      <c r="F1" s="187"/>
      <c r="G1" s="187"/>
    </row>
    <row r="2" spans="1:7" s="31" customFormat="1" ht="15.75" customHeight="1" thickBot="1">
      <c r="A2" s="183" t="s">
        <v>54</v>
      </c>
      <c r="B2" s="98"/>
      <c r="C2" s="188" t="s">
        <v>35</v>
      </c>
      <c r="D2" s="189"/>
      <c r="E2" s="188" t="s">
        <v>36</v>
      </c>
      <c r="F2" s="189"/>
      <c r="G2" s="99"/>
    </row>
    <row r="3" spans="1:7" s="31" customFormat="1" ht="45.75" thickBot="1">
      <c r="A3" s="184"/>
      <c r="B3" s="35" t="s">
        <v>34</v>
      </c>
      <c r="C3" s="35" t="s">
        <v>69</v>
      </c>
      <c r="D3" s="35" t="s">
        <v>37</v>
      </c>
      <c r="E3" s="35" t="s">
        <v>38</v>
      </c>
      <c r="F3" s="35" t="s">
        <v>37</v>
      </c>
      <c r="G3" s="36" t="s">
        <v>145</v>
      </c>
    </row>
    <row r="4" spans="1:7" s="31" customFormat="1" ht="14.25">
      <c r="A4" s="21">
        <v>1</v>
      </c>
      <c r="B4" s="37" t="s">
        <v>158</v>
      </c>
      <c r="C4" s="38">
        <v>-10.669490000000224</v>
      </c>
      <c r="D4" s="108">
        <v>-0.004885245120557346</v>
      </c>
      <c r="E4" s="39">
        <v>2</v>
      </c>
      <c r="F4" s="108">
        <v>0.001430615164520744</v>
      </c>
      <c r="G4" s="40">
        <v>3.111408483547827</v>
      </c>
    </row>
    <row r="5" spans="1:7" s="31" customFormat="1" ht="14.25">
      <c r="A5" s="21">
        <v>2</v>
      </c>
      <c r="B5" s="37" t="s">
        <v>77</v>
      </c>
      <c r="C5" s="38">
        <v>354.47305000000074</v>
      </c>
      <c r="D5" s="108">
        <v>0.03731534733417437</v>
      </c>
      <c r="E5" s="39">
        <v>13</v>
      </c>
      <c r="F5" s="108">
        <v>0.0003246104674390731</v>
      </c>
      <c r="G5" s="40">
        <v>3.083601538653252</v>
      </c>
    </row>
    <row r="6" spans="1:7" s="31" customFormat="1" ht="14.25">
      <c r="A6" s="21">
        <v>3</v>
      </c>
      <c r="B6" s="37" t="s">
        <v>125</v>
      </c>
      <c r="C6" s="38">
        <v>93.31133999999986</v>
      </c>
      <c r="D6" s="108">
        <v>0.008169757999395894</v>
      </c>
      <c r="E6" s="39">
        <v>0</v>
      </c>
      <c r="F6" s="108">
        <v>0</v>
      </c>
      <c r="G6" s="40">
        <v>0</v>
      </c>
    </row>
    <row r="7" spans="1:7" s="31" customFormat="1" ht="14.25">
      <c r="A7" s="21">
        <v>4</v>
      </c>
      <c r="B7" s="37" t="s">
        <v>43</v>
      </c>
      <c r="C7" s="38">
        <v>14.504540000000036</v>
      </c>
      <c r="D7" s="108">
        <v>0.014320422330101916</v>
      </c>
      <c r="E7" s="39">
        <v>0</v>
      </c>
      <c r="F7" s="108">
        <v>0</v>
      </c>
      <c r="G7" s="40">
        <v>0</v>
      </c>
    </row>
    <row r="8" spans="1:7" s="31" customFormat="1" ht="14.25">
      <c r="A8" s="21">
        <v>5</v>
      </c>
      <c r="B8" s="37" t="s">
        <v>94</v>
      </c>
      <c r="C8" s="38">
        <v>-21.495410000000035</v>
      </c>
      <c r="D8" s="108">
        <v>-0.028366317192870687</v>
      </c>
      <c r="E8" s="39">
        <v>0</v>
      </c>
      <c r="F8" s="108">
        <v>0</v>
      </c>
      <c r="G8" s="40">
        <v>0</v>
      </c>
    </row>
    <row r="9" spans="1:7" s="31" customFormat="1" ht="14.25">
      <c r="A9" s="21">
        <v>6</v>
      </c>
      <c r="B9" s="37" t="s">
        <v>110</v>
      </c>
      <c r="C9" s="38">
        <v>-162.38302000000002</v>
      </c>
      <c r="D9" s="108">
        <v>-0.19357488068001863</v>
      </c>
      <c r="E9" s="39">
        <v>0</v>
      </c>
      <c r="F9" s="108">
        <v>0</v>
      </c>
      <c r="G9" s="40">
        <v>0</v>
      </c>
    </row>
    <row r="10" spans="1:7" s="31" customFormat="1" ht="14.25">
      <c r="A10" s="21">
        <v>7</v>
      </c>
      <c r="B10" s="37" t="s">
        <v>172</v>
      </c>
      <c r="C10" s="38">
        <v>-356.78577</v>
      </c>
      <c r="D10" s="108">
        <v>-0.09715971219157468</v>
      </c>
      <c r="E10" s="39">
        <v>-210</v>
      </c>
      <c r="F10" s="108">
        <v>-3.889053813578391E-05</v>
      </c>
      <c r="G10" s="40">
        <v>-0.13417287781829537</v>
      </c>
    </row>
    <row r="11" spans="1:7" s="31" customFormat="1" ht="14.25">
      <c r="A11" s="21">
        <v>8</v>
      </c>
      <c r="B11" s="37" t="s">
        <v>92</v>
      </c>
      <c r="C11" s="38">
        <v>10.913389999999897</v>
      </c>
      <c r="D11" s="108">
        <v>0.0057068009741531355</v>
      </c>
      <c r="E11" s="39">
        <v>-641</v>
      </c>
      <c r="F11" s="108">
        <v>-0.012164572816639466</v>
      </c>
      <c r="G11" s="40">
        <v>-23.65547169886141</v>
      </c>
    </row>
    <row r="12" spans="1:7" s="31" customFormat="1" ht="14.25">
      <c r="A12" s="21">
        <v>9</v>
      </c>
      <c r="B12" s="37" t="s">
        <v>169</v>
      </c>
      <c r="C12" s="38">
        <v>-47.4186000000001</v>
      </c>
      <c r="D12" s="108">
        <v>-0.017319634838722408</v>
      </c>
      <c r="E12" s="39">
        <v>-763</v>
      </c>
      <c r="F12" s="108">
        <v>-0.015522327331909266</v>
      </c>
      <c r="G12" s="40">
        <v>-42.419144734007496</v>
      </c>
    </row>
    <row r="13" spans="1:7" s="31" customFormat="1" ht="14.25">
      <c r="A13" s="21">
        <v>10</v>
      </c>
      <c r="B13" s="37" t="s">
        <v>44</v>
      </c>
      <c r="C13" s="38">
        <v>-248.34055000000006</v>
      </c>
      <c r="D13" s="108">
        <v>-0.17701038868491434</v>
      </c>
      <c r="E13" s="39">
        <v>-258</v>
      </c>
      <c r="F13" s="108">
        <v>-0.17954070981210857</v>
      </c>
      <c r="G13" s="40">
        <v>-253.3192892208075</v>
      </c>
    </row>
    <row r="14" spans="1:7" s="31" customFormat="1" ht="14.25">
      <c r="A14" s="163"/>
      <c r="B14" s="200" t="s">
        <v>178</v>
      </c>
      <c r="C14" s="174" t="s">
        <v>30</v>
      </c>
      <c r="D14" s="201" t="s">
        <v>30</v>
      </c>
      <c r="E14" s="202" t="s">
        <v>30</v>
      </c>
      <c r="F14" s="201" t="s">
        <v>30</v>
      </c>
      <c r="G14" s="203" t="s">
        <v>30</v>
      </c>
    </row>
    <row r="15" spans="1:7" s="31" customFormat="1" ht="15.75" thickBot="1">
      <c r="A15" s="125"/>
      <c r="B15" s="100" t="s">
        <v>66</v>
      </c>
      <c r="C15" s="126">
        <f>SUM(C4:C14)</f>
        <v>-373.89052</v>
      </c>
      <c r="D15" s="105">
        <v>-0.010550018168381982</v>
      </c>
      <c r="E15" s="102">
        <f>SUM(E4:E14)</f>
        <v>-1857</v>
      </c>
      <c r="F15" s="105">
        <v>-8.446843766549981E-05</v>
      </c>
      <c r="G15" s="103">
        <f>SUM(G4:G14)</f>
        <v>-313.33306850929364</v>
      </c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>
      <c r="D33" s="41"/>
    </row>
    <row r="34" s="31" customFormat="1" ht="14.25">
      <c r="D34" s="41"/>
    </row>
    <row r="35" s="31" customFormat="1" ht="14.25">
      <c r="D35" s="41"/>
    </row>
    <row r="36" s="31" customFormat="1" ht="14.25">
      <c r="D36" s="41"/>
    </row>
    <row r="37" s="31" customFormat="1" ht="14.25"/>
    <row r="38" s="31" customFormat="1" ht="14.25"/>
    <row r="39" spans="8:9" s="31" customFormat="1" ht="14.25">
      <c r="H39" s="22"/>
      <c r="I39" s="22"/>
    </row>
    <row r="42" spans="2:5" ht="30.75" thickBot="1">
      <c r="B42" s="42" t="s">
        <v>34</v>
      </c>
      <c r="C42" s="35" t="s">
        <v>74</v>
      </c>
      <c r="D42" s="35" t="s">
        <v>75</v>
      </c>
      <c r="E42" s="36" t="s">
        <v>70</v>
      </c>
    </row>
    <row r="43" spans="1:5" ht="14.25">
      <c r="A43" s="22">
        <v>1</v>
      </c>
      <c r="B43" s="37" t="str">
        <f aca="true" t="shared" si="0" ref="B43:D44">B4</f>
        <v>Оріон</v>
      </c>
      <c r="C43" s="130">
        <f t="shared" si="0"/>
        <v>-10.669490000000224</v>
      </c>
      <c r="D43" s="108">
        <f t="shared" si="0"/>
        <v>-0.004885245120557346</v>
      </c>
      <c r="E43" s="131">
        <f>G4</f>
        <v>3.111408483547827</v>
      </c>
    </row>
    <row r="44" spans="1:5" ht="14.25">
      <c r="A44" s="22">
        <v>2</v>
      </c>
      <c r="B44" s="37" t="str">
        <f t="shared" si="0"/>
        <v>Платинум</v>
      </c>
      <c r="C44" s="130">
        <f t="shared" si="0"/>
        <v>354.47305000000074</v>
      </c>
      <c r="D44" s="108">
        <f t="shared" si="0"/>
        <v>0.03731534733417437</v>
      </c>
      <c r="E44" s="131">
        <f>G5</f>
        <v>3.083601538653252</v>
      </c>
    </row>
    <row r="45" spans="1:5" ht="14.25">
      <c r="A45" s="22">
        <v>3</v>
      </c>
      <c r="B45" s="37" t="str">
        <f aca="true" t="shared" si="1" ref="B45:D52">B6</f>
        <v>Абсолют-Інвест</v>
      </c>
      <c r="C45" s="130">
        <f t="shared" si="1"/>
        <v>93.31133999999986</v>
      </c>
      <c r="D45" s="108">
        <f t="shared" si="1"/>
        <v>0.008169757999395894</v>
      </c>
      <c r="E45" s="131">
        <f aca="true" t="shared" si="2" ref="E45:E52">G6</f>
        <v>0</v>
      </c>
    </row>
    <row r="46" spans="1:5" ht="14.25">
      <c r="A46" s="22">
        <v>4</v>
      </c>
      <c r="B46" s="37" t="str">
        <f t="shared" si="1"/>
        <v>Збалансований фонд "Паритет"</v>
      </c>
      <c r="C46" s="130">
        <f t="shared" si="1"/>
        <v>14.504540000000036</v>
      </c>
      <c r="D46" s="108">
        <f t="shared" si="1"/>
        <v>0.014320422330101916</v>
      </c>
      <c r="E46" s="131">
        <f t="shared" si="2"/>
        <v>0</v>
      </c>
    </row>
    <row r="47" spans="1:5" ht="14.25">
      <c r="A47" s="22">
        <v>5</v>
      </c>
      <c r="B47" s="37" t="str">
        <f t="shared" si="1"/>
        <v>Оптімум</v>
      </c>
      <c r="C47" s="130">
        <f t="shared" si="1"/>
        <v>-21.495410000000035</v>
      </c>
      <c r="D47" s="108">
        <f t="shared" si="1"/>
        <v>-0.028366317192870687</v>
      </c>
      <c r="E47" s="131">
        <f t="shared" si="2"/>
        <v>0</v>
      </c>
    </row>
    <row r="48" spans="1:5" ht="14.25">
      <c r="A48" s="22">
        <v>6</v>
      </c>
      <c r="B48" s="37" t="str">
        <f t="shared" si="1"/>
        <v>УНІВЕР.УА/Отаман: Фонд Перспективних Акцій</v>
      </c>
      <c r="C48" s="130">
        <f t="shared" si="1"/>
        <v>-162.38302000000002</v>
      </c>
      <c r="D48" s="108">
        <f t="shared" si="1"/>
        <v>-0.19357488068001863</v>
      </c>
      <c r="E48" s="131">
        <f t="shared" si="2"/>
        <v>0</v>
      </c>
    </row>
    <row r="49" spans="1:5" ht="14.25">
      <c r="A49" s="22">
        <v>7</v>
      </c>
      <c r="B49" s="37" t="str">
        <f t="shared" si="1"/>
        <v>Промінвест-Керамет</v>
      </c>
      <c r="C49" s="130">
        <f t="shared" si="1"/>
        <v>-356.78577</v>
      </c>
      <c r="D49" s="108">
        <f t="shared" si="1"/>
        <v>-0.09715971219157468</v>
      </c>
      <c r="E49" s="131">
        <f t="shared" si="2"/>
        <v>-0.13417287781829537</v>
      </c>
    </row>
    <row r="50" spans="1:5" ht="14.25">
      <c r="A50" s="22">
        <v>8</v>
      </c>
      <c r="B50" s="37" t="str">
        <f t="shared" si="1"/>
        <v>Аурум</v>
      </c>
      <c r="C50" s="130">
        <f t="shared" si="1"/>
        <v>10.913389999999897</v>
      </c>
      <c r="D50" s="108">
        <f t="shared" si="1"/>
        <v>0.0057068009741531355</v>
      </c>
      <c r="E50" s="131">
        <f t="shared" si="2"/>
        <v>-23.65547169886141</v>
      </c>
    </row>
    <row r="51" spans="1:5" ht="14.25">
      <c r="A51" s="22">
        <v>9</v>
      </c>
      <c r="B51" s="37" t="str">
        <f t="shared" si="1"/>
        <v>Конкорд Перспектива</v>
      </c>
      <c r="C51" s="130">
        <f t="shared" si="1"/>
        <v>-47.4186000000001</v>
      </c>
      <c r="D51" s="108">
        <f t="shared" si="1"/>
        <v>-0.017319634838722408</v>
      </c>
      <c r="E51" s="131">
        <f t="shared" si="2"/>
        <v>-42.419144734007496</v>
      </c>
    </row>
    <row r="52" spans="1:5" ht="14.25">
      <c r="A52" s="22">
        <v>10</v>
      </c>
      <c r="B52" s="37" t="str">
        <f t="shared" si="1"/>
        <v>ОТП Збалансований</v>
      </c>
      <c r="C52" s="130">
        <f t="shared" si="1"/>
        <v>-248.34055000000006</v>
      </c>
      <c r="D52" s="108">
        <f t="shared" si="1"/>
        <v>-0.17701038868491434</v>
      </c>
      <c r="E52" s="131">
        <f t="shared" si="2"/>
        <v>-253.3192892208075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1"/>
  <sheetViews>
    <sheetView zoomScale="80" zoomScaleNormal="80" workbookViewId="0" topLeftCell="A1">
      <selection activeCell="B12" sqref="B12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34</v>
      </c>
      <c r="B1" s="72" t="s">
        <v>123</v>
      </c>
      <c r="C1" s="10"/>
      <c r="D1" s="10"/>
    </row>
    <row r="2" spans="1:4" ht="14.25">
      <c r="A2" s="27" t="s">
        <v>110</v>
      </c>
      <c r="B2" s="155">
        <v>-0.19357488068001982</v>
      </c>
      <c r="C2" s="10"/>
      <c r="D2" s="10"/>
    </row>
    <row r="3" spans="1:4" ht="14.25">
      <c r="A3" s="27" t="s">
        <v>172</v>
      </c>
      <c r="B3" s="155">
        <v>-0.09712459888135405</v>
      </c>
      <c r="C3" s="10"/>
      <c r="D3" s="10"/>
    </row>
    <row r="4" spans="1:4" ht="14.25">
      <c r="A4" s="27" t="s">
        <v>94</v>
      </c>
      <c r="B4" s="155">
        <v>-0.02836631719286986</v>
      </c>
      <c r="C4" s="10"/>
      <c r="D4" s="10"/>
    </row>
    <row r="5" spans="1:4" ht="14.25">
      <c r="A5" s="27" t="s">
        <v>158</v>
      </c>
      <c r="B5" s="155">
        <v>-0.006306837627532258</v>
      </c>
      <c r="C5" s="10"/>
      <c r="D5" s="10"/>
    </row>
    <row r="6" spans="1:4" ht="14.25">
      <c r="A6" s="27" t="s">
        <v>169</v>
      </c>
      <c r="B6" s="155">
        <v>-0.0018256457781795632</v>
      </c>
      <c r="C6" s="10"/>
      <c r="D6" s="10"/>
    </row>
    <row r="7" spans="1:4" ht="14.25">
      <c r="A7" s="27" t="s">
        <v>44</v>
      </c>
      <c r="B7" s="155">
        <v>0.003084030076161204</v>
      </c>
      <c r="C7" s="10"/>
      <c r="D7" s="10"/>
    </row>
    <row r="8" spans="1:4" ht="14.25">
      <c r="A8" s="27" t="s">
        <v>125</v>
      </c>
      <c r="B8" s="155">
        <v>0.008169757999400007</v>
      </c>
      <c r="C8" s="10"/>
      <c r="D8" s="10"/>
    </row>
    <row r="9" spans="1:4" ht="14.25">
      <c r="A9" s="27" t="s">
        <v>43</v>
      </c>
      <c r="B9" s="155">
        <v>0.01432042233009545</v>
      </c>
      <c r="C9" s="10"/>
      <c r="D9" s="10"/>
    </row>
    <row r="10" spans="1:4" ht="14.25">
      <c r="A10" s="95" t="s">
        <v>92</v>
      </c>
      <c r="B10" s="158">
        <v>0.018091448533845478</v>
      </c>
      <c r="C10" s="10"/>
      <c r="D10" s="10"/>
    </row>
    <row r="11" spans="1:4" ht="14.25">
      <c r="A11" s="95" t="s">
        <v>77</v>
      </c>
      <c r="B11" s="176">
        <v>0.036978733182862156</v>
      </c>
      <c r="C11" s="10"/>
      <c r="D11" s="10"/>
    </row>
    <row r="12" spans="1:4" ht="14.25">
      <c r="A12" s="27" t="s">
        <v>39</v>
      </c>
      <c r="B12" s="156">
        <v>-0.024655388803759126</v>
      </c>
      <c r="C12" s="10"/>
      <c r="D12" s="10"/>
    </row>
    <row r="13" spans="1:4" ht="14.25">
      <c r="A13" s="27" t="s">
        <v>1</v>
      </c>
      <c r="B13" s="156">
        <v>0.04524386025596683</v>
      </c>
      <c r="C13" s="10"/>
      <c r="D13" s="10"/>
    </row>
    <row r="14" spans="1:4" ht="14.25">
      <c r="A14" s="27" t="s">
        <v>0</v>
      </c>
      <c r="B14" s="156">
        <v>0.009334497347391224</v>
      </c>
      <c r="C14" s="10"/>
      <c r="D14" s="10"/>
    </row>
    <row r="15" spans="1:4" ht="14.25">
      <c r="A15" s="27" t="s">
        <v>40</v>
      </c>
      <c r="B15" s="156">
        <v>-0.00556940255494798</v>
      </c>
      <c r="C15" s="10"/>
      <c r="D15" s="10"/>
    </row>
    <row r="16" spans="1:4" ht="14.25">
      <c r="A16" s="27" t="s">
        <v>41</v>
      </c>
      <c r="B16" s="156">
        <v>0.00635616438356168</v>
      </c>
      <c r="C16" s="10"/>
      <c r="D16" s="10"/>
    </row>
    <row r="17" spans="1:4" ht="14.25">
      <c r="A17" s="27" t="s">
        <v>42</v>
      </c>
      <c r="B17" s="156">
        <v>0.015890410958904113</v>
      </c>
      <c r="C17" s="10"/>
      <c r="D17" s="10"/>
    </row>
    <row r="18" spans="1:4" ht="15" thickBot="1">
      <c r="A18" s="84" t="s">
        <v>176</v>
      </c>
      <c r="B18" s="157">
        <v>-0.0778136052436791</v>
      </c>
      <c r="C18" s="10"/>
      <c r="D18" s="10"/>
    </row>
    <row r="19" spans="2:4" ht="12.75">
      <c r="B19" s="10"/>
      <c r="C19" s="10"/>
      <c r="D19" s="10"/>
    </row>
    <row r="20" spans="1:4" ht="14.25">
      <c r="A20" s="58"/>
      <c r="B20" s="59"/>
      <c r="C20" s="10"/>
      <c r="D20" s="10"/>
    </row>
    <row r="21" spans="1:4" ht="14.25">
      <c r="A21" s="58"/>
      <c r="B21" s="59"/>
      <c r="C21" s="10"/>
      <c r="D21" s="10"/>
    </row>
    <row r="22" spans="1:4" ht="14.25">
      <c r="A22" s="58"/>
      <c r="B22" s="59"/>
      <c r="C22" s="10"/>
      <c r="D22" s="10"/>
    </row>
    <row r="23" spans="1:4" ht="14.25">
      <c r="A23" s="58"/>
      <c r="B23" s="59"/>
      <c r="C23" s="10"/>
      <c r="D23" s="10"/>
    </row>
    <row r="24" spans="1:4" ht="14.25">
      <c r="A24" s="58"/>
      <c r="B24" s="59"/>
      <c r="C24" s="10"/>
      <c r="D24" s="10"/>
    </row>
    <row r="25" ht="12.75">
      <c r="B25" s="10"/>
    </row>
    <row r="29" spans="1:2" ht="12.75">
      <c r="A29" s="7"/>
      <c r="B29" s="8"/>
    </row>
    <row r="30" ht="12.75">
      <c r="B30" s="8"/>
    </row>
    <row r="31" ht="12.75">
      <c r="B31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2013-12-04T10:08:01Z</dcterms:modified>
  <cp:category/>
  <cp:version/>
  <cp:contentType/>
  <cp:contentStatus/>
</cp:coreProperties>
</file>