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uba\квартал\Статистика - 2024\"/>
    </mc:Choice>
  </mc:AlternateContent>
  <xr:revisionPtr revIDLastSave="0" documentId="8_{B78F9085-1C20-47E3-A496-F03263535D34}" xr6:coauthVersionLast="47" xr6:coauthVersionMax="47" xr10:uidLastSave="{00000000-0000-0000-0000-000000000000}"/>
  <bookViews>
    <workbookView xWindow="-120" yWindow="-120" windowWidth="29040" windowHeight="15840" tabRatio="904" xr2:uid="{14BD9D52-884C-4F08-9217-426D4BB065D8}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ВЧА'!$B$33:$E$33</definedName>
    <definedName name="_xlnm._FilterDatabase" localSheetId="1" hidden="1">В_ВЧА!#REF!</definedName>
    <definedName name="_xlnm._FilterDatabase" localSheetId="3" hidden="1">'В_динаміка ВЧА'!$B$3:$G$18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ВЧА'!$B$35:$E$35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'інд+дох'!$A$24:$C$24</definedName>
    <definedName name="cevv">#REF!</definedName>
    <definedName name="_xlnm.Print_Area" localSheetId="1">В_ВЧА!#REF!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24" l="1"/>
  <c r="J19" i="21"/>
  <c r="E62" i="14"/>
  <c r="E63" i="14"/>
  <c r="E64" i="14"/>
  <c r="E65" i="14"/>
  <c r="D62" i="14"/>
  <c r="D63" i="14"/>
  <c r="D64" i="14"/>
  <c r="D65" i="14"/>
  <c r="C62" i="14"/>
  <c r="C63" i="14"/>
  <c r="C64" i="14"/>
  <c r="C65" i="14"/>
  <c r="B62" i="14"/>
  <c r="B63" i="14"/>
  <c r="B64" i="14"/>
  <c r="B65" i="14"/>
  <c r="E66" i="14"/>
  <c r="D66" i="14"/>
  <c r="C66" i="14"/>
  <c r="B66" i="14"/>
  <c r="C18" i="12"/>
  <c r="D24" i="12" s="1"/>
  <c r="C28" i="12"/>
  <c r="C24" i="12"/>
  <c r="C25" i="12"/>
  <c r="D25" i="12"/>
  <c r="C26" i="12"/>
  <c r="C27" i="12"/>
  <c r="D27" i="12"/>
  <c r="B24" i="12"/>
  <c r="B25" i="12"/>
  <c r="B26" i="12"/>
  <c r="B27" i="12"/>
  <c r="E36" i="17"/>
  <c r="C57" i="14"/>
  <c r="C58" i="14"/>
  <c r="C59" i="14"/>
  <c r="C67" i="14" s="1"/>
  <c r="C60" i="14"/>
  <c r="C61" i="14"/>
  <c r="C23" i="12"/>
  <c r="D23" i="12" s="1"/>
  <c r="B23" i="12"/>
  <c r="E34" i="20"/>
  <c r="D34" i="20"/>
  <c r="C34" i="20"/>
  <c r="B34" i="20"/>
  <c r="H5" i="24"/>
  <c r="G5" i="24"/>
  <c r="F5" i="24"/>
  <c r="E5" i="24"/>
  <c r="D36" i="17"/>
  <c r="C36" i="17"/>
  <c r="B36" i="17"/>
  <c r="E4" i="22"/>
  <c r="E61" i="14"/>
  <c r="E60" i="14"/>
  <c r="E59" i="14"/>
  <c r="E58" i="14"/>
  <c r="E57" i="14"/>
  <c r="E67" i="14" s="1"/>
  <c r="D61" i="14"/>
  <c r="D60" i="14"/>
  <c r="D59" i="14"/>
  <c r="D58" i="14"/>
  <c r="D57" i="14"/>
  <c r="B61" i="14"/>
  <c r="B60" i="14"/>
  <c r="B59" i="14"/>
  <c r="B58" i="14"/>
  <c r="B57" i="14"/>
  <c r="H19" i="21"/>
  <c r="G19" i="21"/>
  <c r="F19" i="21"/>
  <c r="E19" i="21"/>
  <c r="D28" i="12"/>
  <c r="F4" i="23"/>
  <c r="E4" i="23"/>
  <c r="F4" i="22"/>
  <c r="D18" i="12"/>
  <c r="E68" i="14" l="1"/>
  <c r="C68" i="14"/>
  <c r="D26" i="12"/>
</calcChain>
</file>

<file path=xl/sharedStrings.xml><?xml version="1.0" encoding="utf-8"?>
<sst xmlns="http://schemas.openxmlformats.org/spreadsheetml/2006/main" count="339" uniqueCount="116">
  <si>
    <t>Індекс ПФТС</t>
  </si>
  <si>
    <t>Індекс УБ</t>
  </si>
  <si>
    <t>Відкриті ІСІ</t>
  </si>
  <si>
    <t>Інтервальні ІСІ</t>
  </si>
  <si>
    <t>Закриті ІСІ</t>
  </si>
  <si>
    <t>FTSE 100  (Великобританія)</t>
  </si>
  <si>
    <t>HANG SENG (Гонг-Конг)</t>
  </si>
  <si>
    <t>DAX (ФРН)</t>
  </si>
  <si>
    <t>S&amp;P 500 (США)</t>
  </si>
  <si>
    <t>Дата реєстрації</t>
  </si>
  <si>
    <t>Дата досягнення нормативів</t>
  </si>
  <si>
    <t>Номінал ІС, грн.</t>
  </si>
  <si>
    <t>Назва КУА</t>
  </si>
  <si>
    <t>Офіційний сайт КУА</t>
  </si>
  <si>
    <t>ТОВ КУА "Альтус ессетс актівітіс"</t>
  </si>
  <si>
    <t>ТОВ КУА "Універ Менеджмент"</t>
  </si>
  <si>
    <t>ОТП Класичний</t>
  </si>
  <si>
    <t>ТОВ КУА "ОТП Капітал"</t>
  </si>
  <si>
    <t>ТАСК Ресурс</t>
  </si>
  <si>
    <t>ТОВ КУА "ТАСК-Інвест"</t>
  </si>
  <si>
    <t>н.д.</t>
  </si>
  <si>
    <t>Назва фонду</t>
  </si>
  <si>
    <t xml:space="preserve">Вартість чистих активів </t>
  </si>
  <si>
    <t>Кількість інвестиційних сертифікатів в обігу</t>
  </si>
  <si>
    <t>зміна, %</t>
  </si>
  <si>
    <t>зміна, шт.</t>
  </si>
  <si>
    <t>Середня доходність фондів</t>
  </si>
  <si>
    <t>Депозити у євро</t>
  </si>
  <si>
    <t>Депозити у дол. США</t>
  </si>
  <si>
    <t>Депозити у грн.</t>
  </si>
  <si>
    <t>http://www.task.ua/</t>
  </si>
  <si>
    <t>Форма</t>
  </si>
  <si>
    <t>Вид</t>
  </si>
  <si>
    <t>пайовий</t>
  </si>
  <si>
    <t>N з/п</t>
  </si>
  <si>
    <t>ВЧА, грн.</t>
  </si>
  <si>
    <t>Кількість ІС в обігу, шт.</t>
  </si>
  <si>
    <t>ВЧА на один ІС, грн.</t>
  </si>
  <si>
    <t>ТОВ КУА "Альтус Ассетс Актівітіс"</t>
  </si>
  <si>
    <t>http://univer.ua/</t>
  </si>
  <si>
    <t>http://otpcapital.com.ua/</t>
  </si>
  <si>
    <t>Разом</t>
  </si>
  <si>
    <t>х</t>
  </si>
  <si>
    <t>з початку діяльності фонду</t>
  </si>
  <si>
    <t>зміна, тис. грн.</t>
  </si>
  <si>
    <t>Чистий притік/відтік капіталу, тис. грн.</t>
  </si>
  <si>
    <t>Інші</t>
  </si>
  <si>
    <t>Зміна ВЧА, тис. грн.</t>
  </si>
  <si>
    <t>Зміна ВЧА, %</t>
  </si>
  <si>
    <t>Період</t>
  </si>
  <si>
    <t>ОТП Фонд Акцій</t>
  </si>
  <si>
    <t>Альтус-Збалансований</t>
  </si>
  <si>
    <t>http://www.altus.ua/</t>
  </si>
  <si>
    <t>Альтус-Депозит</t>
  </si>
  <si>
    <t>Кількість ЦП в обігу, шт.</t>
  </si>
  <si>
    <t>ВЧА на один ЦП, грн.</t>
  </si>
  <si>
    <t>Номінал ЦП, грн.</t>
  </si>
  <si>
    <t>Кількість цінних паперів в обігу</t>
  </si>
  <si>
    <t>Доходність інвестиційних сертифікатів</t>
  </si>
  <si>
    <t>Зміна з початку року</t>
  </si>
  <si>
    <t>ВСІ</t>
  </si>
  <si>
    <t>ТОВ КУА "Всесвіт"</t>
  </si>
  <si>
    <t>http://www.vseswit.com.ua/</t>
  </si>
  <si>
    <t>http://www.kinto.com/</t>
  </si>
  <si>
    <t>КІНТО-Еквіті</t>
  </si>
  <si>
    <t>УНІВЕР.УА/Ярослав Мудрий: Фонд Акцiй</t>
  </si>
  <si>
    <t>УНIВЕР.УА/Михайло Грушевський: Фонд Державних Паперiв</t>
  </si>
  <si>
    <t>УНIВЕР.УА/Тарас Шевченко: Фонд Заощаджень</t>
  </si>
  <si>
    <t>УНІВЕР.УА/Володимир Великий: Фонд Збалансований</t>
  </si>
  <si>
    <t>Індекс Української Біржі</t>
  </si>
  <si>
    <t>1 місяць*</t>
  </si>
  <si>
    <t>Назва фонду*</t>
  </si>
  <si>
    <t>Динаміка відкритих фондів. Ренкінг за чистим притоком</t>
  </si>
  <si>
    <t>Динаміка інтервальних фондів. Ренкінг за чистим притоком</t>
  </si>
  <si>
    <t>Динаміка закритих фондів. Ренкінг за чистим притоком</t>
  </si>
  <si>
    <t>Доходність відкритих фондів. Сортування за датою досягнення нормативів</t>
  </si>
  <si>
    <t>1 місяць</t>
  </si>
  <si>
    <t>з початку діяльності фонду, % річних (середня)*</t>
  </si>
  <si>
    <t>* Показник "з початку діяльності фонду, % річних (середня)" розраховується за формулою складного відсотка.</t>
  </si>
  <si>
    <t>Доходність інтервальних фондів. Сортування за датою досягнення нормативів</t>
  </si>
  <si>
    <t>Доходність закритих фондів. Сортування за датою досягнення нормативів</t>
  </si>
  <si>
    <t>Доходність</t>
  </si>
  <si>
    <t>ПрАТ “КІНТО”</t>
  </si>
  <si>
    <t>(*) Усі фонди - диверсифіковані пайові.</t>
  </si>
  <si>
    <t>Чистий притік/відтік капіталу за місяць, тис. грн.</t>
  </si>
  <si>
    <t>3 місяці</t>
  </si>
  <si>
    <t>Відкриті фонди. Ренкінг за ВЧА</t>
  </si>
  <si>
    <t>Інтервальні фонди. Ренкінг за ВЧА</t>
  </si>
  <si>
    <t>Закриті фонди. Ренкінг за ВЧА</t>
  </si>
  <si>
    <t>6 місяців</t>
  </si>
  <si>
    <t>з початку року</t>
  </si>
  <si>
    <t>КІНТО-Казначейський</t>
  </si>
  <si>
    <t>Середнє значення</t>
  </si>
  <si>
    <t>листопад</t>
  </si>
  <si>
    <t>"Золотий" депозит (за офіційним курсом золота)</t>
  </si>
  <si>
    <t>Зміна за місяць</t>
  </si>
  <si>
    <t>КІНТО-Класичний</t>
  </si>
  <si>
    <t>Надбання</t>
  </si>
  <si>
    <t>ТОВ КУА "АРТ - КАПІТАЛ Менеджмент"</t>
  </si>
  <si>
    <t>http://am.artcapital.ua/</t>
  </si>
  <si>
    <t>CAC 40 (Франція)</t>
  </si>
  <si>
    <t>DJI (США)</t>
  </si>
  <si>
    <t>Софіївський</t>
  </si>
  <si>
    <t>ТОВ КУА "ІВЕКС ЕССЕТ МЕНЕДЖМЕНТ"</t>
  </si>
  <si>
    <t>http://www.am.eavex.com.ua/</t>
  </si>
  <si>
    <t>н.д</t>
  </si>
  <si>
    <t>грудень</t>
  </si>
  <si>
    <t>з початку 2024 року</t>
  </si>
  <si>
    <t>SSE COMPOSITE (Китай)</t>
  </si>
  <si>
    <t>WIG20 (Польща)*</t>
  </si>
  <si>
    <t>Індекс</t>
  </si>
  <si>
    <t>* станом на 30.12.2024</t>
  </si>
  <si>
    <t>NIKKEI 225 (Японія)*</t>
  </si>
  <si>
    <t>закритий строковий недиверсифікований</t>
  </si>
  <si>
    <t>ПрАТ "КIНТО"</t>
  </si>
  <si>
    <t>www.kinto.com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</si>
</sst>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6" formatCode="#,##0.00&quot; грн.&quot;;\-#,##0.00&quot; грн.&quot;"/>
  </numFmts>
  <fonts count="23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u/>
      <sz val="10"/>
      <color indexed="36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/>
      <top/>
      <bottom style="medium">
        <color indexed="38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23"/>
      </right>
      <top style="medium">
        <color indexed="38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 style="medium">
        <color indexed="21"/>
      </bottom>
      <diagonal/>
    </border>
    <border>
      <left/>
      <right style="dotted">
        <color indexed="23"/>
      </right>
      <top style="medium">
        <color indexed="38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10" fontId="9" fillId="0" borderId="0" xfId="9" applyNumberFormat="1" applyFont="1" applyFill="1" applyBorder="1" applyAlignment="1">
      <alignment horizontal="right" vertical="center"/>
    </xf>
    <xf numFmtId="10" fontId="5" fillId="0" borderId="0" xfId="0" applyNumberFormat="1" applyFont="1" applyBorder="1"/>
    <xf numFmtId="0" fontId="0" fillId="0" borderId="0" xfId="0" applyBorder="1"/>
    <xf numFmtId="0" fontId="8" fillId="0" borderId="0" xfId="0" applyFont="1"/>
    <xf numFmtId="3" fontId="10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11" fillId="0" borderId="6" xfId="0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0" fontId="15" fillId="0" borderId="5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 shrinkToFit="1"/>
    </xf>
    <xf numFmtId="4" fontId="10" fillId="0" borderId="11" xfId="0" applyNumberFormat="1" applyFont="1" applyFill="1" applyBorder="1" applyAlignment="1">
      <alignment horizontal="right" vertical="center" indent="1"/>
    </xf>
    <xf numFmtId="3" fontId="10" fillId="0" borderId="11" xfId="0" applyNumberFormat="1" applyFont="1" applyFill="1" applyBorder="1" applyAlignment="1">
      <alignment horizontal="right" vertical="center" indent="1"/>
    </xf>
    <xf numFmtId="4" fontId="10" fillId="0" borderId="12" xfId="0" applyNumberFormat="1" applyFont="1" applyFill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horizontal="right" vertical="center" indent="1"/>
    </xf>
    <xf numFmtId="0" fontId="11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 vertical="center" indent="1"/>
    </xf>
    <xf numFmtId="14" fontId="10" fillId="0" borderId="0" xfId="0" applyNumberFormat="1" applyFont="1" applyFill="1" applyBorder="1" applyAlignment="1">
      <alignment horizontal="center"/>
    </xf>
    <xf numFmtId="0" fontId="11" fillId="0" borderId="13" xfId="0" applyFont="1" applyFill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/>
    </xf>
    <xf numFmtId="0" fontId="7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vertical="center" wrapText="1"/>
    </xf>
    <xf numFmtId="10" fontId="15" fillId="0" borderId="0" xfId="5" applyNumberFormat="1" applyFont="1" applyFill="1" applyBorder="1" applyAlignment="1">
      <alignment horizontal="center" vertical="center" wrapText="1"/>
    </xf>
    <xf numFmtId="4" fontId="18" fillId="0" borderId="16" xfId="0" applyNumberFormat="1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1" fillId="0" borderId="9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0" fontId="15" fillId="0" borderId="20" xfId="5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 shrinkToFit="1"/>
    </xf>
    <xf numFmtId="4" fontId="18" fillId="0" borderId="0" xfId="0" applyNumberFormat="1" applyFont="1" applyFill="1" applyBorder="1" applyAlignment="1">
      <alignment horizontal="right" vertical="center" indent="1"/>
    </xf>
    <xf numFmtId="10" fontId="18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0" borderId="6" xfId="0" applyFont="1" applyBorder="1" applyAlignment="1">
      <alignment vertical="center" wrapText="1"/>
    </xf>
    <xf numFmtId="0" fontId="7" fillId="0" borderId="0" xfId="0" applyFont="1"/>
    <xf numFmtId="186" fontId="3" fillId="0" borderId="0" xfId="2" applyNumberFormat="1" applyFont="1" applyFill="1" applyBorder="1" applyAlignment="1">
      <alignment horizontal="right" wrapText="1"/>
    </xf>
    <xf numFmtId="0" fontId="10" fillId="0" borderId="0" xfId="0" applyFont="1" applyBorder="1"/>
    <xf numFmtId="0" fontId="15" fillId="0" borderId="21" xfId="4" applyFont="1" applyFill="1" applyBorder="1" applyAlignment="1">
      <alignment vertical="center" wrapText="1"/>
    </xf>
    <xf numFmtId="10" fontId="15" fillId="0" borderId="22" xfId="5" applyNumberFormat="1" applyFont="1" applyFill="1" applyBorder="1" applyAlignment="1">
      <alignment horizontal="center" vertical="center" wrapText="1"/>
    </xf>
    <xf numFmtId="10" fontId="15" fillId="0" borderId="23" xfId="5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/>
    </xf>
    <xf numFmtId="0" fontId="15" fillId="0" borderId="8" xfId="3" applyFont="1" applyFill="1" applyBorder="1" applyAlignment="1">
      <alignment vertical="center" wrapText="1"/>
    </xf>
    <xf numFmtId="4" fontId="15" fillId="0" borderId="8" xfId="3" applyNumberFormat="1" applyFont="1" applyFill="1" applyBorder="1" applyAlignment="1">
      <alignment horizontal="right" vertical="center" wrapText="1" indent="1"/>
    </xf>
    <xf numFmtId="3" fontId="15" fillId="0" borderId="8" xfId="3" applyNumberFormat="1" applyFont="1" applyFill="1" applyBorder="1" applyAlignment="1">
      <alignment horizontal="right" vertical="center" wrapText="1" indent="1"/>
    </xf>
    <xf numFmtId="0" fontId="16" fillId="0" borderId="20" xfId="1" applyFont="1" applyFill="1" applyBorder="1" applyAlignment="1" applyProtection="1">
      <alignment vertical="center" wrapText="1"/>
    </xf>
    <xf numFmtId="0" fontId="15" fillId="0" borderId="25" xfId="4" applyFont="1" applyFill="1" applyBorder="1" applyAlignment="1">
      <alignment vertical="center" wrapText="1"/>
    </xf>
    <xf numFmtId="10" fontId="15" fillId="0" borderId="26" xfId="5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0" fillId="0" borderId="29" xfId="0" applyBorder="1"/>
    <xf numFmtId="0" fontId="11" fillId="0" borderId="30" xfId="0" applyFont="1" applyFill="1" applyBorder="1" applyAlignment="1">
      <alignment horizontal="center" vertical="center" wrapText="1" shrinkToFit="1"/>
    </xf>
    <xf numFmtId="4" fontId="11" fillId="0" borderId="31" xfId="0" applyNumberFormat="1" applyFont="1" applyFill="1" applyBorder="1" applyAlignment="1">
      <alignment horizontal="right" vertical="center" indent="1"/>
    </xf>
    <xf numFmtId="3" fontId="11" fillId="0" borderId="32" xfId="0" applyNumberFormat="1" applyFont="1" applyFill="1" applyBorder="1" applyAlignment="1">
      <alignment horizontal="right" vertical="center" indent="1"/>
    </xf>
    <xf numFmtId="4" fontId="11" fillId="0" borderId="33" xfId="0" applyNumberFormat="1" applyFont="1" applyFill="1" applyBorder="1" applyAlignment="1">
      <alignment horizontal="right" vertical="center" indent="1"/>
    </xf>
    <xf numFmtId="10" fontId="10" fillId="0" borderId="11" xfId="10" applyNumberFormat="1" applyFont="1" applyFill="1" applyBorder="1" applyAlignment="1">
      <alignment horizontal="right" vertical="center" indent="1"/>
    </xf>
    <xf numFmtId="10" fontId="11" fillId="0" borderId="16" xfId="0" applyNumberFormat="1" applyFont="1" applyFill="1" applyBorder="1" applyAlignment="1">
      <alignment horizontal="right" vertical="center" indent="1"/>
    </xf>
    <xf numFmtId="4" fontId="21" fillId="0" borderId="16" xfId="6" applyNumberFormat="1" applyFont="1" applyFill="1" applyBorder="1" applyAlignment="1">
      <alignment horizontal="right" vertical="center" wrapText="1" indent="1"/>
    </xf>
    <xf numFmtId="3" fontId="21" fillId="0" borderId="16" xfId="6" applyNumberFormat="1" applyFont="1" applyFill="1" applyBorder="1" applyAlignment="1">
      <alignment horizontal="right" vertical="center" wrapText="1" indent="1"/>
    </xf>
    <xf numFmtId="10" fontId="15" fillId="0" borderId="8" xfId="5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center"/>
    </xf>
    <xf numFmtId="0" fontId="10" fillId="0" borderId="34" xfId="0" applyFont="1" applyBorder="1" applyAlignment="1">
      <alignment vertical="center"/>
    </xf>
    <xf numFmtId="14" fontId="10" fillId="0" borderId="34" xfId="0" applyNumberFormat="1" applyFont="1" applyBorder="1" applyAlignment="1">
      <alignment horizontal="center" vertical="center"/>
    </xf>
    <xf numFmtId="14" fontId="10" fillId="0" borderId="35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4" fontId="15" fillId="0" borderId="8" xfId="4" applyNumberFormat="1" applyFont="1" applyFill="1" applyBorder="1" applyAlignment="1">
      <alignment horizontal="center" vertical="center" wrapText="1"/>
    </xf>
    <xf numFmtId="10" fontId="15" fillId="0" borderId="36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Fill="1" applyBorder="1" applyAlignment="1">
      <alignment horizontal="center" vertical="center"/>
    </xf>
    <xf numFmtId="4" fontId="15" fillId="0" borderId="8" xfId="3" applyNumberFormat="1" applyFont="1" applyFill="1" applyBorder="1" applyAlignment="1">
      <alignment horizontal="center" vertical="center" wrapText="1"/>
    </xf>
    <xf numFmtId="3" fontId="15" fillId="0" borderId="8" xfId="3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37" xfId="0" applyNumberFormat="1" applyFont="1" applyFill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4" fontId="11" fillId="0" borderId="32" xfId="0" applyNumberFormat="1" applyFont="1" applyFill="1" applyBorder="1" applyAlignment="1">
      <alignment horizontal="right" vertical="center" indent="1"/>
    </xf>
    <xf numFmtId="0" fontId="10" fillId="0" borderId="38" xfId="0" applyFont="1" applyFill="1" applyBorder="1" applyAlignment="1">
      <alignment vertical="center"/>
    </xf>
    <xf numFmtId="4" fontId="11" fillId="0" borderId="23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 applyAlignment="1">
      <alignment vertical="center"/>
    </xf>
    <xf numFmtId="4" fontId="10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0" fontId="10" fillId="0" borderId="39" xfId="0" applyFont="1" applyFill="1" applyBorder="1" applyAlignment="1">
      <alignment horizontal="left" vertical="center" wrapText="1" shrinkToFit="1"/>
    </xf>
    <xf numFmtId="4" fontId="10" fillId="0" borderId="40" xfId="0" applyNumberFormat="1" applyFont="1" applyFill="1" applyBorder="1" applyAlignment="1">
      <alignment horizontal="right" vertical="center" indent="1"/>
    </xf>
    <xf numFmtId="10" fontId="10" fillId="0" borderId="40" xfId="10" applyNumberFormat="1" applyFont="1" applyFill="1" applyBorder="1" applyAlignment="1">
      <alignment horizontal="right" vertical="center" indent="1"/>
    </xf>
    <xf numFmtId="4" fontId="10" fillId="0" borderId="41" xfId="0" applyNumberFormat="1" applyFont="1" applyFill="1" applyBorder="1" applyAlignment="1">
      <alignment horizontal="right" vertical="center" indent="1"/>
    </xf>
    <xf numFmtId="0" fontId="10" fillId="0" borderId="42" xfId="0" applyFont="1" applyFill="1" applyBorder="1" applyAlignment="1">
      <alignment horizontal="left" vertical="center" wrapText="1" shrinkToFit="1"/>
    </xf>
    <xf numFmtId="4" fontId="10" fillId="0" borderId="43" xfId="0" applyNumberFormat="1" applyFont="1" applyFill="1" applyBorder="1" applyAlignment="1">
      <alignment horizontal="right" vertical="center" indent="1"/>
    </xf>
    <xf numFmtId="10" fontId="10" fillId="0" borderId="43" xfId="10" applyNumberFormat="1" applyFont="1" applyFill="1" applyBorder="1" applyAlignment="1">
      <alignment horizontal="right" vertical="center" indent="1"/>
    </xf>
    <xf numFmtId="4" fontId="10" fillId="0" borderId="44" xfId="0" applyNumberFormat="1" applyFont="1" applyFill="1" applyBorder="1" applyAlignment="1">
      <alignment horizontal="right" vertical="center" indent="1"/>
    </xf>
    <xf numFmtId="0" fontId="10" fillId="0" borderId="45" xfId="0" applyFont="1" applyFill="1" applyBorder="1" applyAlignment="1">
      <alignment horizontal="left" vertical="center" wrapText="1" shrinkToFit="1"/>
    </xf>
    <xf numFmtId="4" fontId="10" fillId="0" borderId="46" xfId="0" applyNumberFormat="1" applyFont="1" applyFill="1" applyBorder="1" applyAlignment="1">
      <alignment horizontal="right" vertical="center" indent="1"/>
    </xf>
    <xf numFmtId="4" fontId="10" fillId="0" borderId="47" xfId="0" applyNumberFormat="1" applyFont="1" applyFill="1" applyBorder="1" applyAlignment="1">
      <alignment horizontal="right" vertical="center" indent="1"/>
    </xf>
    <xf numFmtId="0" fontId="11" fillId="0" borderId="0" xfId="0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horizontal="right" vertical="center" indent="1"/>
    </xf>
    <xf numFmtId="0" fontId="10" fillId="0" borderId="48" xfId="0" applyFont="1" applyFill="1" applyBorder="1" applyAlignment="1">
      <alignment horizontal="left" vertical="center" wrapText="1" shrinkToFit="1"/>
    </xf>
    <xf numFmtId="4" fontId="10" fillId="0" borderId="49" xfId="0" applyNumberFormat="1" applyFont="1" applyFill="1" applyBorder="1" applyAlignment="1">
      <alignment horizontal="right" vertical="center" indent="1"/>
    </xf>
    <xf numFmtId="10" fontId="10" fillId="0" borderId="49" xfId="10" applyNumberFormat="1" applyFont="1" applyFill="1" applyBorder="1" applyAlignment="1">
      <alignment horizontal="right" vertical="center" indent="1"/>
    </xf>
    <xf numFmtId="0" fontId="15" fillId="0" borderId="10" xfId="4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5" fillId="0" borderId="10" xfId="4" applyFont="1" applyFill="1" applyBorder="1" applyAlignment="1">
      <alignment vertical="center" wrapText="1"/>
    </xf>
    <xf numFmtId="0" fontId="15" fillId="0" borderId="50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right" vertical="center" indent="1"/>
    </xf>
    <xf numFmtId="10" fontId="15" fillId="0" borderId="20" xfId="5" applyNumberFormat="1" applyFont="1" applyFill="1" applyBorder="1" applyAlignment="1">
      <alignment horizontal="right" vertical="center" indent="1"/>
    </xf>
    <xf numFmtId="10" fontId="15" fillId="0" borderId="23" xfId="5" applyNumberFormat="1" applyFont="1" applyFill="1" applyBorder="1" applyAlignment="1">
      <alignment horizontal="right" vertical="center" indent="1"/>
    </xf>
    <xf numFmtId="10" fontId="15" fillId="0" borderId="12" xfId="5" applyNumberFormat="1" applyFont="1" applyFill="1" applyBorder="1" applyAlignment="1">
      <alignment horizontal="right" vertical="center" indent="1"/>
    </xf>
    <xf numFmtId="10" fontId="15" fillId="0" borderId="51" xfId="5" applyNumberFormat="1" applyFont="1" applyFill="1" applyBorder="1" applyAlignment="1">
      <alignment horizontal="right" vertical="center" indent="1"/>
    </xf>
    <xf numFmtId="10" fontId="20" fillId="0" borderId="51" xfId="0" applyNumberFormat="1" applyFont="1" applyBorder="1" applyAlignment="1">
      <alignment horizontal="right" vertical="center" indent="1"/>
    </xf>
    <xf numFmtId="10" fontId="15" fillId="0" borderId="33" xfId="5" applyNumberFormat="1" applyFont="1" applyFill="1" applyBorder="1" applyAlignment="1">
      <alignment horizontal="right" vertical="center" indent="1"/>
    </xf>
    <xf numFmtId="0" fontId="10" fillId="0" borderId="0" xfId="0" applyFont="1" applyBorder="1" applyAlignment="1">
      <alignment horizontal="center" vertical="center"/>
    </xf>
    <xf numFmtId="0" fontId="22" fillId="0" borderId="5" xfId="4" applyFont="1" applyFill="1" applyBorder="1" applyAlignment="1">
      <alignment vertical="center" wrapText="1"/>
    </xf>
    <xf numFmtId="14" fontId="22" fillId="0" borderId="8" xfId="4" applyNumberFormat="1" applyFont="1" applyFill="1" applyBorder="1" applyAlignment="1">
      <alignment horizontal="center" vertical="center" wrapText="1"/>
    </xf>
    <xf numFmtId="10" fontId="22" fillId="0" borderId="8" xfId="5" applyNumberFormat="1" applyFont="1" applyFill="1" applyBorder="1" applyAlignment="1">
      <alignment horizontal="right" vertical="center" wrapText="1" indent="1"/>
    </xf>
    <xf numFmtId="10" fontId="22" fillId="0" borderId="36" xfId="7" applyNumberFormat="1" applyFont="1" applyFill="1" applyBorder="1" applyAlignment="1">
      <alignment horizontal="right" vertical="center" wrapText="1" indent="1"/>
    </xf>
    <xf numFmtId="0" fontId="21" fillId="0" borderId="0" xfId="4" applyFont="1" applyFill="1" applyBorder="1" applyAlignment="1">
      <alignment vertical="center" wrapText="1"/>
    </xf>
    <xf numFmtId="10" fontId="21" fillId="0" borderId="0" xfId="5" applyNumberFormat="1" applyFont="1" applyFill="1" applyBorder="1" applyAlignment="1">
      <alignment horizontal="center" vertical="center" wrapText="1"/>
    </xf>
    <xf numFmtId="10" fontId="21" fillId="0" borderId="0" xfId="5" applyNumberFormat="1" applyFont="1" applyFill="1" applyBorder="1" applyAlignment="1">
      <alignment horizontal="right" vertical="center" wrapText="1" indent="1"/>
    </xf>
    <xf numFmtId="10" fontId="21" fillId="0" borderId="0" xfId="7" applyNumberFormat="1" applyFont="1" applyFill="1" applyBorder="1" applyAlignment="1">
      <alignment horizontal="center" vertical="center" wrapText="1"/>
    </xf>
    <xf numFmtId="10" fontId="15" fillId="0" borderId="46" xfId="5" applyNumberFormat="1" applyFont="1" applyFill="1" applyBorder="1" applyAlignment="1">
      <alignment horizontal="right" vertical="center" wrapText="1" indent="1"/>
    </xf>
    <xf numFmtId="10" fontId="15" fillId="0" borderId="11" xfId="5" applyNumberFormat="1" applyFont="1" applyFill="1" applyBorder="1" applyAlignment="1">
      <alignment horizontal="right" vertical="center" wrapText="1" indent="1"/>
    </xf>
    <xf numFmtId="4" fontId="10" fillId="0" borderId="18" xfId="0" applyNumberFormat="1" applyFont="1" applyFill="1" applyBorder="1" applyAlignment="1">
      <alignment horizontal="right" vertical="center" indent="1"/>
    </xf>
    <xf numFmtId="10" fontId="15" fillId="0" borderId="52" xfId="5" applyNumberFormat="1" applyFont="1" applyFill="1" applyBorder="1" applyAlignment="1">
      <alignment horizontal="right" vertical="center" indent="1"/>
    </xf>
    <xf numFmtId="0" fontId="9" fillId="0" borderId="24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/>
    </xf>
    <xf numFmtId="0" fontId="15" fillId="0" borderId="0" xfId="3" applyFont="1" applyFill="1" applyBorder="1" applyAlignment="1">
      <alignment vertical="center" wrapText="1"/>
    </xf>
    <xf numFmtId="4" fontId="15" fillId="0" borderId="0" xfId="3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Border="1" applyAlignment="1">
      <alignment horizontal="right" vertical="center" indent="1"/>
    </xf>
    <xf numFmtId="4" fontId="10" fillId="0" borderId="0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horizontal="right" vertical="center" indent="1"/>
    </xf>
    <xf numFmtId="0" fontId="11" fillId="0" borderId="0" xfId="0" applyFont="1" applyFill="1" applyBorder="1" applyAlignment="1">
      <alignment horizontal="center" vertical="center" wrapText="1" shrinkToFit="1"/>
    </xf>
    <xf numFmtId="10" fontId="11" fillId="0" borderId="0" xfId="0" applyNumberFormat="1" applyFont="1" applyFill="1" applyBorder="1" applyAlignment="1">
      <alignment horizontal="right" vertical="center" indent="1"/>
    </xf>
    <xf numFmtId="3" fontId="11" fillId="0" borderId="0" xfId="0" applyNumberFormat="1" applyFont="1" applyFill="1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0" fontId="6" fillId="0" borderId="24" xfId="0" applyFont="1" applyBorder="1" applyAlignment="1">
      <alignment horizontal="left" vertical="center"/>
    </xf>
    <xf numFmtId="0" fontId="21" fillId="0" borderId="24" xfId="6" applyFont="1" applyFill="1" applyBorder="1" applyAlignment="1">
      <alignment horizontal="center" vertical="center" wrapText="1"/>
    </xf>
    <xf numFmtId="0" fontId="21" fillId="0" borderId="53" xfId="6" applyFont="1" applyFill="1" applyBorder="1" applyAlignment="1">
      <alignment horizontal="center" vertical="center" wrapText="1"/>
    </xf>
    <xf numFmtId="0" fontId="9" fillId="0" borderId="54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5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5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0" fillId="0" borderId="57" xfId="0" applyBorder="1" applyAlignment="1"/>
    <xf numFmtId="0" fontId="9" fillId="0" borderId="5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58" xfId="0" applyFont="1" applyFill="1" applyBorder="1" applyAlignment="1">
      <alignment horizontal="center" vertical="center" wrapText="1"/>
    </xf>
    <xf numFmtId="0" fontId="11" fillId="0" borderId="59" xfId="0" applyFont="1" applyFill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</cellXfs>
  <cellStyles count="11">
    <cellStyle name="Відсотковий" xfId="9" builtinId="5"/>
    <cellStyle name="Гиперссылка" xfId="1" xr:uid="{92BD3AEC-B7B9-4A74-AAE6-2E1D9E403B61}"/>
    <cellStyle name="Звичайний" xfId="0" builtinId="0"/>
    <cellStyle name="Обычный_Nastya_Otkrit" xfId="2" xr:uid="{4FB52254-37A8-42D6-A0F7-282E3A9DDB87}"/>
    <cellStyle name="Обычный_Відкр_1" xfId="3" xr:uid="{975590A4-2458-4AFC-BDB6-ACB534DE3022}"/>
    <cellStyle name="Обычный_Відкр_2" xfId="4" xr:uid="{F7FE69E0-4B5D-4A9B-A20B-D5D30D7A5B70}"/>
    <cellStyle name="Обычный_З_2_28.10" xfId="5" xr:uid="{840AC477-1222-4DF1-A43E-4FFD5CD49965}"/>
    <cellStyle name="Обычный_Лист2" xfId="6" xr:uid="{62414C84-D057-42A5-8389-26AC7796AEEC}"/>
    <cellStyle name="Обычный_Лист5" xfId="7" xr:uid="{83D33965-B21A-4371-BFF1-AC78B6376EAF}"/>
    <cellStyle name="Открывавшаяся гиперссылка" xfId="8" xr:uid="{33D9AE12-088C-40C8-BB34-850AB9B6D879}"/>
    <cellStyle name="Процентный 2" xfId="10" xr:uid="{A503A59C-7C24-49C1-9BBD-0D8C12276A7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Динаміка індексів українських акцій та доходності публічних фондів</a:t>
            </a:r>
          </a:p>
        </c:rich>
      </c:tx>
      <c:layout>
        <c:manualLayout>
          <c:xMode val="edge"/>
          <c:yMode val="edge"/>
          <c:x val="0.27949588398952602"/>
          <c:y val="1.9157776559802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5328138088569E-2"/>
          <c:y val="0.29119820370899729"/>
          <c:w val="0.94703804116328705"/>
          <c:h val="0.325682201516641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Індекс ПФТС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1.1186279827952728E-3"/>
                  <c:y val="2.41940659201571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3366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52-419D-BAFC-17B709A48F0C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9252-419D-BAFC-17B709A48F0C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252-419D-BAFC-17B709A48F0C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листопад</c:v>
                </c:pt>
                <c:pt idx="1">
                  <c:v>грудень</c:v>
                </c:pt>
                <c:pt idx="2">
                  <c:v>з початку 2024 року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2.6583116678269292E-4</c:v>
                </c:pt>
                <c:pt idx="1">
                  <c:v>6.0578589468038846E-3</c:v>
                </c:pt>
                <c:pt idx="2">
                  <c:v>-8.4845580215648919E-3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52-419D-BAFC-17B709A48F0C}"/>
            </c:ext>
          </c:extLst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Індекс УБ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7.4616768660933364E-3"/>
                  <c:y val="2.497584190511548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52-419D-BAFC-17B709A48F0C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9252-419D-BAFC-17B709A48F0C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252-419D-BAFC-17B709A48F0C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листопад</c:v>
                </c:pt>
                <c:pt idx="1">
                  <c:v>грудень</c:v>
                </c:pt>
                <c:pt idx="2">
                  <c:v>з початку 2024 року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-0.29161253581534408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252-419D-BAFC-17B709A48F0C}"/>
            </c:ext>
          </c:extLst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Відкриті ІСІ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8.2553465174964313E-4"/>
                  <c:y val="-2.499877792489096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52-419D-BAFC-17B709A48F0C}"/>
                </c:ext>
              </c:extLst>
            </c:dLbl>
            <c:dLbl>
              <c:idx val="1"/>
              <c:layout>
                <c:manualLayout>
                  <c:x val="1.3953042552657946E-3"/>
                  <c:y val="-2.764672405207191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52-419D-BAFC-17B709A48F0C}"/>
                </c:ext>
              </c:extLst>
            </c:dLbl>
            <c:dLbl>
              <c:idx val="2"/>
              <c:layout>
                <c:manualLayout>
                  <c:x val="1.9651640126864267E-3"/>
                  <c:y val="-1.777593802402727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252-419D-BAFC-17B709A48F0C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9252-419D-BAFC-17B709A48F0C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9252-419D-BAFC-17B709A48F0C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листопад</c:v>
                </c:pt>
                <c:pt idx="1">
                  <c:v>грудень</c:v>
                </c:pt>
                <c:pt idx="2">
                  <c:v>з початку 2024 року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8.9452505052948061E-3</c:v>
                </c:pt>
                <c:pt idx="1">
                  <c:v>5.1240093735365495E-3</c:v>
                </c:pt>
                <c:pt idx="2">
                  <c:v>9.6780466848737853E-2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252-419D-BAFC-17B709A48F0C}"/>
            </c:ext>
          </c:extLst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Інтервальні ІСІ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8598390955366917E-3"/>
                  <c:y val="-1.697655909532974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252-419D-BAFC-17B709A48F0C}"/>
                </c:ext>
              </c:extLst>
            </c:dLbl>
            <c:dLbl>
              <c:idx val="1"/>
              <c:layout>
                <c:manualLayout>
                  <c:x val="1.5749713789832143E-3"/>
                  <c:y val="-7.5815440378056986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252-419D-BAFC-17B709A48F0C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9252-419D-BAFC-17B709A48F0C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9252-419D-BAFC-17B709A48F0C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листопад</c:v>
                </c:pt>
                <c:pt idx="1">
                  <c:v>грудень</c:v>
                </c:pt>
                <c:pt idx="2">
                  <c:v>з початку 2024 року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3.0677162525071022E-2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252-419D-BAFC-17B709A48F0C}"/>
            </c:ext>
          </c:extLst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Закриті ІСІ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9252-419D-BAFC-17B709A48F0C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9252-419D-BAFC-17B709A48F0C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9252-419D-BAFC-17B709A48F0C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листопад</c:v>
                </c:pt>
                <c:pt idx="1">
                  <c:v>грудень</c:v>
                </c:pt>
                <c:pt idx="2">
                  <c:v>з початку 2024 року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-2.2906345225698788E-2</c:v>
                </c:pt>
                <c:pt idx="1">
                  <c:v>0.16212875819386974</c:v>
                </c:pt>
                <c:pt idx="2">
                  <c:v>8.8737552641284356E-2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252-419D-BAFC-17B709A48F0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-10"/>
        <c:axId val="1542931024"/>
        <c:axId val="1"/>
      </c:barChart>
      <c:catAx>
        <c:axId val="1542931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17"/>
          <c:min val="-0.3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54293102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4103003320572416"/>
          <c:y val="0.85443683456718944"/>
          <c:w val="0.64275506042851249"/>
          <c:h val="8.4294216863130794E-2"/>
        </c:manualLayout>
      </c:layout>
      <c:overlay val="0"/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Динаміка українських та світових індексів акцій
за місяц</a:t>
            </a:r>
          </a:p>
        </c:rich>
      </c:tx>
      <c:layout>
        <c:manualLayout>
          <c:xMode val="edge"/>
          <c:yMode val="edge"/>
          <c:x val="0.17021822416364421"/>
          <c:y val="1.34775080100850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4534658940893198"/>
          <c:y val="0.16712109932505523"/>
          <c:w val="0.62031448998097261"/>
          <c:h val="0.606487860453829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'інд+дох'!$B$24</c:f>
              <c:strCache>
                <c:ptCount val="1"/>
                <c:pt idx="0">
                  <c:v>Зміна за місяць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617A-4418-AA1E-298A42E8F517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617A-4418-AA1E-298A42E8F517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617A-4418-AA1E-298A42E8F517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617A-4418-AA1E-298A42E8F517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17A-4418-AA1E-298A42E8F517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617A-4418-AA1E-298A42E8F517}"/>
                </c:ext>
              </c:extLst>
            </c:dLbl>
            <c:dLbl>
              <c:idx val="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617A-4418-AA1E-298A42E8F517}"/>
                </c:ext>
              </c:extLst>
            </c:dLbl>
            <c:dLbl>
              <c:idx val="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617A-4418-AA1E-298A42E8F517}"/>
                </c:ext>
              </c:extLst>
            </c:dLbl>
            <c:dLbl>
              <c:idx val="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17A-4418-AA1E-298A42E8F517}"/>
                </c:ext>
              </c:extLst>
            </c:dLbl>
            <c:dLbl>
              <c:idx val="9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17A-4418-AA1E-298A42E8F517}"/>
                </c:ext>
              </c:extLst>
            </c:dLbl>
            <c:dLbl>
              <c:idx val="1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17A-4418-AA1E-298A42E8F517}"/>
                </c:ext>
              </c:extLst>
            </c:dLbl>
            <c:dLbl>
              <c:idx val="1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17A-4418-AA1E-298A42E8F517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'інд+дох'!$A$25:$A$35</c:f>
              <c:strCache>
                <c:ptCount val="11"/>
                <c:pt idx="0">
                  <c:v>Індекс УБ</c:v>
                </c:pt>
                <c:pt idx="1">
                  <c:v>WIG20 (Польща)*</c:v>
                </c:pt>
                <c:pt idx="2">
                  <c:v>CAC 40 (Франція)</c:v>
                </c:pt>
                <c:pt idx="3">
                  <c:v>Індекс ПФТС</c:v>
                </c:pt>
                <c:pt idx="4">
                  <c:v>FTSE 100  (Великобританія)</c:v>
                </c:pt>
                <c:pt idx="5">
                  <c:v>SSE COMPOSITE (Китай)</c:v>
                </c:pt>
                <c:pt idx="6">
                  <c:v>DJI (США)</c:v>
                </c:pt>
                <c:pt idx="7">
                  <c:v>HANG SENG (Гонг-Конг)</c:v>
                </c:pt>
                <c:pt idx="8">
                  <c:v>DAX (ФРН)</c:v>
                </c:pt>
                <c:pt idx="9">
                  <c:v>NIKKEI 225 (Японія)*</c:v>
                </c:pt>
                <c:pt idx="10">
                  <c:v>S&amp;P 500 (США)</c:v>
                </c:pt>
              </c:strCache>
            </c:strRef>
          </c:cat>
          <c:val>
            <c:numRef>
              <c:f>'інд+дох'!$B$25:$B$35</c:f>
              <c:numCache>
                <c:formatCode>0.00%</c:formatCode>
                <c:ptCount val="11"/>
                <c:pt idx="0">
                  <c:v>0</c:v>
                </c:pt>
                <c:pt idx="1">
                  <c:v>4.0618496476696464E-4</c:v>
                </c:pt>
                <c:pt idx="2">
                  <c:v>2.0128235783561044E-2</c:v>
                </c:pt>
                <c:pt idx="3">
                  <c:v>6.0578589468038846E-3</c:v>
                </c:pt>
                <c:pt idx="4">
                  <c:v>-1.3789774715528447E-2</c:v>
                </c:pt>
                <c:pt idx="5">
                  <c:v>7.6056829181774255E-3</c:v>
                </c:pt>
                <c:pt idx="6">
                  <c:v>-5.2691956139579332E-2</c:v>
                </c:pt>
                <c:pt idx="7">
                  <c:v>3.2761160258057087E-2</c:v>
                </c:pt>
                <c:pt idx="8">
                  <c:v>1.4403521778008743E-2</c:v>
                </c:pt>
                <c:pt idx="9">
                  <c:v>4.4140197754241717E-2</c:v>
                </c:pt>
                <c:pt idx="10">
                  <c:v>-2.4990136563014964E-2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17A-4418-AA1E-298A42E8F517}"/>
            </c:ext>
          </c:extLst>
        </c:ser>
        <c:ser>
          <c:idx val="1"/>
          <c:order val="1"/>
          <c:tx>
            <c:strRef>
              <c:f>'інд+дох'!$C$24</c:f>
              <c:strCache>
                <c:ptCount val="1"/>
                <c:pt idx="0">
                  <c:v>Зміна з початку року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'інд+дох'!$A$25:$A$35</c:f>
              <c:strCache>
                <c:ptCount val="11"/>
                <c:pt idx="0">
                  <c:v>Індекс УБ</c:v>
                </c:pt>
                <c:pt idx="1">
                  <c:v>WIG20 (Польща)*</c:v>
                </c:pt>
                <c:pt idx="2">
                  <c:v>CAC 40 (Франція)</c:v>
                </c:pt>
                <c:pt idx="3">
                  <c:v>Індекс ПФТС</c:v>
                </c:pt>
                <c:pt idx="4">
                  <c:v>FTSE 100  (Великобританія)</c:v>
                </c:pt>
                <c:pt idx="5">
                  <c:v>SSE COMPOSITE (Китай)</c:v>
                </c:pt>
                <c:pt idx="6">
                  <c:v>DJI (США)</c:v>
                </c:pt>
                <c:pt idx="7">
                  <c:v>HANG SENG (Гонг-Конг)</c:v>
                </c:pt>
                <c:pt idx="8">
                  <c:v>DAX (ФРН)</c:v>
                </c:pt>
                <c:pt idx="9">
                  <c:v>NIKKEI 225 (Японія)*</c:v>
                </c:pt>
                <c:pt idx="10">
                  <c:v>S&amp;P 500 (США)</c:v>
                </c:pt>
              </c:strCache>
            </c:strRef>
          </c:cat>
          <c:val>
            <c:numRef>
              <c:f>'інд+дох'!$C$25:$C$35</c:f>
              <c:numCache>
                <c:formatCode>0.00%</c:formatCode>
                <c:ptCount val="11"/>
                <c:pt idx="0">
                  <c:v>-0.29161253581534408</c:v>
                </c:pt>
                <c:pt idx="1">
                  <c:v>-6.4439028762393158E-2</c:v>
                </c:pt>
                <c:pt idx="2">
                  <c:v>-2.153468431086103E-2</c:v>
                </c:pt>
                <c:pt idx="3">
                  <c:v>-8.4845580215648919E-3</c:v>
                </c:pt>
                <c:pt idx="4">
                  <c:v>5.686878979573895E-2</c:v>
                </c:pt>
                <c:pt idx="5">
                  <c:v>0.12666852665440875</c:v>
                </c:pt>
                <c:pt idx="6">
                  <c:v>0.12880709077372665</c:v>
                </c:pt>
                <c:pt idx="7">
                  <c:v>0.17671678773114241</c:v>
                </c:pt>
                <c:pt idx="8">
                  <c:v>0.18848900764343068</c:v>
                </c:pt>
                <c:pt idx="9">
                  <c:v>0.19215686508883989</c:v>
                </c:pt>
                <c:pt idx="10">
                  <c:v>0.23309006819949563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17A-4418-AA1E-298A42E8F5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1546270880"/>
        <c:axId val="1"/>
      </c:barChart>
      <c:catAx>
        <c:axId val="154627088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25"/>
          <c:min val="-0.3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5462708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29332448778024"/>
          <c:y val="0.87603802065553138"/>
          <c:w val="0.58430678871558628"/>
          <c:h val="6.4692038448408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Частки фондів у сукупній ВЧА відкритих ІСІ</a:t>
            </a:r>
          </a:p>
        </c:rich>
      </c:tx>
      <c:layout>
        <c:manualLayout>
          <c:xMode val="edge"/>
          <c:yMode val="edge"/>
          <c:x val="0.24799696614775629"/>
          <c:y val="7.2370845973380726E-2"/>
        </c:manualLayout>
      </c:layout>
      <c:overlay val="0"/>
      <c:spPr>
        <a:noFill/>
        <a:ln w="25400">
          <a:noFill/>
        </a:ln>
      </c:spPr>
    </c:title>
    <c:autoTitleDeleted val="0"/>
    <c:view3D>
      <c:rotX val="35"/>
      <c:hPercent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5255784917221572"/>
          <c:y val="0.32018616703374503"/>
          <c:w val="0.34049313190016267"/>
          <c:h val="0.3530820061125544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3D-48AA-8FD2-9502651E5C9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83D-48AA-8FD2-9502651E5C9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383D-48AA-8FD2-9502651E5C9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83D-48AA-8FD2-9502651E5C9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383D-48AA-8FD2-9502651E5C9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83D-48AA-8FD2-9502651E5C92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58178747734122283"/>
                  <c:y val="0.2017611463500311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3D-48AA-8FD2-9502651E5C92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68902940864836071"/>
                  <c:y val="0.6162487187430298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3D-48AA-8FD2-9502651E5C9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747316026684476"/>
                  <c:y val="0.7127431800408707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3D-48AA-8FD2-9502651E5C92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43567034593524756"/>
                  <c:y val="0.7763418022599023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3D-48AA-8FD2-9502651E5C9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23325120059302484"/>
                  <c:y val="0.7061640122251089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3D-48AA-8FD2-9502651E5C92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24397539372373864"/>
                  <c:y val="0.5701945440326966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3D-48AA-8FD2-9502651E5C92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24665644200641706"/>
                  <c:y val="0.4780861946120302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3D-48AA-8FD2-9502651E5C92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16890604180874214"/>
                  <c:y val="0.4057153486386495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3D-48AA-8FD2-9502651E5C92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19571652463552658"/>
                  <c:y val="0.3640472858054909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3D-48AA-8FD2-9502651E5C92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18499233150481281"/>
                  <c:y val="0.3136069992179831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3D-48AA-8FD2-9502651E5C92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21448386261427571"/>
                  <c:y val="0.2982556076478721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3D-48AA-8FD2-9502651E5C9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В_ВЧА!$B$23:$B$28</c:f>
              <c:strCache>
                <c:ptCount val="6"/>
                <c:pt idx="0">
                  <c:v>ОТП Класичний</c:v>
                </c:pt>
                <c:pt idx="1">
                  <c:v>КІНТО-Класичний</c:v>
                </c:pt>
                <c:pt idx="2">
                  <c:v>ОТП Фонд Акцій</c:v>
                </c:pt>
                <c:pt idx="3">
                  <c:v>УНІВЕР.УА/Ярослав Мудрий: Фонд Акцiй</c:v>
                </c:pt>
                <c:pt idx="4">
                  <c:v>УНIВЕР.УА/Михайло Грушевський: Фонд Державних Паперiв</c:v>
                </c:pt>
                <c:pt idx="5">
                  <c:v>Інші</c:v>
                </c:pt>
              </c:strCache>
            </c:strRef>
          </c:cat>
          <c:val>
            <c:numRef>
              <c:f>В_ВЧА!$C$23:$C$28</c:f>
              <c:numCache>
                <c:formatCode>#,##0.00</c:formatCode>
                <c:ptCount val="6"/>
                <c:pt idx="0">
                  <c:v>153299949.74000001</c:v>
                </c:pt>
                <c:pt idx="1">
                  <c:v>27146315.780000001</c:v>
                </c:pt>
                <c:pt idx="2">
                  <c:v>10415874.77</c:v>
                </c:pt>
                <c:pt idx="3">
                  <c:v>9958587.3800000008</c:v>
                </c:pt>
                <c:pt idx="4">
                  <c:v>8902868.1600000001</c:v>
                </c:pt>
                <c:pt idx="5">
                  <c:v>30261310.5801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83D-48AA-8FD2-9502651E5C92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383D-48AA-8FD2-9502651E5C9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383D-48AA-8FD2-9502651E5C9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383D-48AA-8FD2-9502651E5C9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383D-48AA-8FD2-9502651E5C9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383D-48AA-8FD2-9502651E5C9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383D-48AA-8FD2-9502651E5C9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В_ВЧА!$B$23:$B$28</c:f>
              <c:strCache>
                <c:ptCount val="6"/>
                <c:pt idx="0">
                  <c:v>ОТП Класичний</c:v>
                </c:pt>
                <c:pt idx="1">
                  <c:v>КІНТО-Класичний</c:v>
                </c:pt>
                <c:pt idx="2">
                  <c:v>ОТП Фонд Акцій</c:v>
                </c:pt>
                <c:pt idx="3">
                  <c:v>УНІВЕР.УА/Ярослав Мудрий: Фонд Акцiй</c:v>
                </c:pt>
                <c:pt idx="4">
                  <c:v>УНIВЕР.УА/Михайло Грушевський: Фонд Державних Паперiв</c:v>
                </c:pt>
                <c:pt idx="5">
                  <c:v>Інші</c:v>
                </c:pt>
              </c:strCache>
            </c:strRef>
          </c:cat>
          <c:val>
            <c:numRef>
              <c:f>В_ВЧА!$D$23:$D$32</c:f>
              <c:numCache>
                <c:formatCode>0.00%</c:formatCode>
                <c:ptCount val="10"/>
                <c:pt idx="0">
                  <c:v>0.63878996405729049</c:v>
                </c:pt>
                <c:pt idx="1">
                  <c:v>0.11311676299179756</c:v>
                </c:pt>
                <c:pt idx="2">
                  <c:v>4.3402207771353563E-2</c:v>
                </c:pt>
                <c:pt idx="3">
                  <c:v>4.1496723810547462E-2</c:v>
                </c:pt>
                <c:pt idx="4">
                  <c:v>3.7097617067576187E-2</c:v>
                </c:pt>
                <c:pt idx="5">
                  <c:v>0.12609672430143473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83D-48AA-8FD2-9502651E5C9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відкритих ІСІ за місяць</a:t>
            </a:r>
          </a:p>
        </c:rich>
      </c:tx>
      <c:layout>
        <c:manualLayout>
          <c:xMode val="edge"/>
          <c:yMode val="edge"/>
          <c:x val="0.39492607778664379"/>
          <c:y val="3.76580962761757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42200989947196E-2"/>
          <c:y val="0.3891336615204824"/>
          <c:w val="0.89531536952767543"/>
          <c:h val="0.3389228664855814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'В_динаміка ВЧА'!$C$56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3FF7-4FD8-9EE7-5F6693A3BAB0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3FF7-4FD8-9EE7-5F6693A3BAB0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3FF7-4FD8-9EE7-5F6693A3BAB0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3FF7-4FD8-9EE7-5F6693A3BAB0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3FF7-4FD8-9EE7-5F6693A3BAB0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FF7-4FD8-9EE7-5F6693A3BAB0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3FF7-4FD8-9EE7-5F6693A3BAB0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3FF7-4FD8-9EE7-5F6693A3BAB0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0308809302925213"/>
                  <c:y val="0.4644498540728338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FF7-4FD8-9EE7-5F6693A3BAB0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3FF7-4FD8-9EE7-5F6693A3BAB0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3FF7-4FD8-9EE7-5F6693A3BAB0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3FF7-4FD8-9EE7-5F6693A3BAB0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3FF7-4FD8-9EE7-5F6693A3BAB0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3FF7-4FD8-9EE7-5F6693A3BAB0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3FF7-4FD8-9EE7-5F6693A3BAB0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3FF7-4FD8-9EE7-5F6693A3BAB0}"/>
                </c:ext>
              </c:extLst>
            </c:dLbl>
            <c:dLbl>
              <c:idx val="1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FF7-4FD8-9EE7-5F6693A3BAB0}"/>
                </c:ext>
              </c:extLst>
            </c:dLbl>
            <c:dLbl>
              <c:idx val="1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FF7-4FD8-9EE7-5F6693A3BAB0}"/>
                </c:ext>
              </c:extLst>
            </c:dLbl>
            <c:dLbl>
              <c:idx val="1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FF7-4FD8-9EE7-5F6693A3BAB0}"/>
                </c:ext>
              </c:extLst>
            </c:dLbl>
            <c:dLbl>
              <c:idx val="1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FF7-4FD8-9EE7-5F6693A3BAB0}"/>
                </c:ext>
              </c:extLst>
            </c:dLbl>
            <c:dLbl>
              <c:idx val="2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FF7-4FD8-9EE7-5F6693A3BAB0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ВЧА'!$B$57:$B$67</c:f>
              <c:strCache>
                <c:ptCount val="11"/>
                <c:pt idx="0">
                  <c:v>УНIВЕР.УА/Михайло Грушевський: Фонд Державних Паперiв</c:v>
                </c:pt>
                <c:pt idx="1">
                  <c:v>Альтус-Депозит</c:v>
                </c:pt>
                <c:pt idx="2">
                  <c:v>КІНТО-Еквіті</c:v>
                </c:pt>
                <c:pt idx="3">
                  <c:v>Альтус-Збалансований</c:v>
                </c:pt>
                <c:pt idx="4">
                  <c:v>УНІВЕР.УА/Володимир Великий: Фонд Збалансований</c:v>
                </c:pt>
                <c:pt idx="5">
                  <c:v>Софіївський</c:v>
                </c:pt>
                <c:pt idx="6">
                  <c:v>КІНТО-Казначейський</c:v>
                </c:pt>
                <c:pt idx="7">
                  <c:v>КІНТО-Класичний</c:v>
                </c:pt>
                <c:pt idx="8">
                  <c:v>ОТП Фонд Акцій</c:v>
                </c:pt>
                <c:pt idx="9">
                  <c:v>ОТП Класичний</c:v>
                </c:pt>
                <c:pt idx="10">
                  <c:v>Інші</c:v>
                </c:pt>
              </c:strCache>
            </c:strRef>
          </c:cat>
          <c:val>
            <c:numRef>
              <c:f>'В_динаміка ВЧА'!$C$57:$C$67</c:f>
              <c:numCache>
                <c:formatCode>#,##0.00</c:formatCode>
                <c:ptCount val="11"/>
                <c:pt idx="0">
                  <c:v>136.44584999999964</c:v>
                </c:pt>
                <c:pt idx="1">
                  <c:v>61.650029999999333</c:v>
                </c:pt>
                <c:pt idx="2">
                  <c:v>57.156099999999867</c:v>
                </c:pt>
                <c:pt idx="3">
                  <c:v>45.143419999999921</c:v>
                </c:pt>
                <c:pt idx="4">
                  <c:v>23.366199999999957</c:v>
                </c:pt>
                <c:pt idx="5">
                  <c:v>-164.62639000000013</c:v>
                </c:pt>
                <c:pt idx="6">
                  <c:v>1.9442499999999998</c:v>
                </c:pt>
                <c:pt idx="7">
                  <c:v>479.67231000000237</c:v>
                </c:pt>
                <c:pt idx="8">
                  <c:v>-510.42395000000113</c:v>
                </c:pt>
                <c:pt idx="9">
                  <c:v>-4884.8690099999903</c:v>
                </c:pt>
                <c:pt idx="10">
                  <c:v>19.97769000000153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FF7-4FD8-9EE7-5F6693A3BAB0}"/>
            </c:ext>
          </c:extLst>
        </c:ser>
        <c:ser>
          <c:idx val="0"/>
          <c:order val="1"/>
          <c:tx>
            <c:strRef>
              <c:f>'В_динаміка ВЧА'!$E$56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5739655221004555E-2"/>
                  <c:y val="0.3682124969226069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FF7-4FD8-9EE7-5F6693A3BAB0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7427609114448486"/>
                  <c:y val="0.3703046133823945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FF7-4FD8-9EE7-5F6693A3BAB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5505642523720745"/>
                  <c:y val="0.4121469425781453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FF7-4FD8-9EE7-5F6693A3BAB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3583675932993001"/>
                  <c:y val="0.3723967298421820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FF7-4FD8-9EE7-5F6693A3BAB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4151211613098244"/>
                  <c:y val="0.3723967298421820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FF7-4FD8-9EE7-5F6693A3BAB0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49590149540254702"/>
                  <c:y val="0.3723967298421820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FF7-4FD8-9EE7-5F6693A3BAB0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7742979555168372"/>
                  <c:y val="0.3682124969226069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FF7-4FD8-9EE7-5F6693A3BAB0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5447029936233581"/>
                  <c:y val="0.3703046133823945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FF7-4FD8-9EE7-5F6693A3BAB0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3225876922940203"/>
                  <c:y val="0.4728183199119840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FF7-4FD8-9EE7-5F6693A3BAB0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1004723909646825"/>
                  <c:y val="0.707135363408188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FF7-4FD8-9EE7-5F6693A3BAB0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90279503009181639"/>
                  <c:y val="0.3263701677268562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FF7-4FD8-9EE7-5F6693A3BAB0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7219403315678496"/>
                  <c:y val="0.3619361475432443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FF7-4FD8-9EE7-5F6693A3BAB0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1931589471087323"/>
                  <c:y val="0.3556597981638817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FF7-4FD8-9EE7-5F6693A3BAB0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6568979020854724"/>
                  <c:y val="0.3912257779802699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FF7-4FD8-9EE7-5F6693A3BAB0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7128116517626355"/>
                  <c:y val="0.3535676817040942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FF7-4FD8-9EE7-5F6693A3BAB0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76068147937313768"/>
                  <c:y val="0.3577519146236692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FF7-4FD8-9EE7-5F6693A3BAB0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80481147670156949"/>
                  <c:y val="0.3598440310834568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FF7-4FD8-9EE7-5F6693A3BAB0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4968944008641545"/>
                  <c:y val="0.3640282640030319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FF7-4FD8-9EE7-5F6693A3BAB0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8783570896353436"/>
                  <c:y val="0.4226075248770830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FF7-4FD8-9EE7-5F6693A3BAB0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82425859416833602"/>
                  <c:y val="0.4728183199119840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FF7-4FD8-9EE7-5F6693A3BAB0}"/>
                </c:ext>
              </c:extLst>
            </c:dLbl>
            <c:dLbl>
              <c:idx val="20"/>
              <c:layout>
                <c:manualLayout>
                  <c:xMode val="edge"/>
                  <c:yMode val="edge"/>
                  <c:x val="0.85866503276338457"/>
                  <c:y val="0.6757536165113753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FF7-4FD8-9EE7-5F6693A3BAB0}"/>
                </c:ext>
              </c:extLst>
            </c:dLbl>
            <c:dLbl>
              <c:idx val="21"/>
              <c:layout>
                <c:manualLayout>
                  <c:xMode val="edge"/>
                  <c:yMode val="edge"/>
                  <c:x val="0.91027469065595734"/>
                  <c:y val="0.4226075248770830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FF7-4FD8-9EE7-5F6693A3BAB0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ВЧА'!$B$57:$B$67</c:f>
              <c:strCache>
                <c:ptCount val="11"/>
                <c:pt idx="0">
                  <c:v>УНIВЕР.УА/Михайло Грушевський: Фонд Державних Паперiв</c:v>
                </c:pt>
                <c:pt idx="1">
                  <c:v>Альтус-Депозит</c:v>
                </c:pt>
                <c:pt idx="2">
                  <c:v>КІНТО-Еквіті</c:v>
                </c:pt>
                <c:pt idx="3">
                  <c:v>Альтус-Збалансований</c:v>
                </c:pt>
                <c:pt idx="4">
                  <c:v>УНІВЕР.УА/Володимир Великий: Фонд Збалансований</c:v>
                </c:pt>
                <c:pt idx="5">
                  <c:v>Софіївський</c:v>
                </c:pt>
                <c:pt idx="6">
                  <c:v>КІНТО-Казначейський</c:v>
                </c:pt>
                <c:pt idx="7">
                  <c:v>КІНТО-Класичний</c:v>
                </c:pt>
                <c:pt idx="8">
                  <c:v>ОТП Фонд Акцій</c:v>
                </c:pt>
                <c:pt idx="9">
                  <c:v>ОТП Класичний</c:v>
                </c:pt>
                <c:pt idx="10">
                  <c:v>Інші</c:v>
                </c:pt>
              </c:strCache>
            </c:strRef>
          </c:cat>
          <c:val>
            <c:numRef>
              <c:f>'В_динаміка ВЧА'!$E$57:$E$67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-7.4311222335183356</c:v>
                </c:pt>
                <c:pt idx="7">
                  <c:v>-11.404481328485852</c:v>
                </c:pt>
                <c:pt idx="8">
                  <c:v>-606.76573149651847</c:v>
                </c:pt>
                <c:pt idx="9">
                  <c:v>-6446.5075546878179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3FF7-4FD8-9EE7-5F6693A3BA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1544501424"/>
        <c:axId val="1"/>
      </c:barChart>
      <c:lineChart>
        <c:grouping val="standard"/>
        <c:varyColors val="0"/>
        <c:ser>
          <c:idx val="2"/>
          <c:order val="2"/>
          <c:tx>
            <c:strRef>
              <c:f>'В_динаміка ВЧА'!$D$56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6.5821012964440623E-2"/>
                  <c:y val="0.3828573121411197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3FF7-4FD8-9EE7-5F6693A3BAB0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5183710945206191"/>
                  <c:y val="0.4184232919575079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3FF7-4FD8-9EE7-5F6693A3BAB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4234100227816777"/>
                  <c:y val="0.5167527655675223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FF7-4FD8-9EE7-5F6693A3BAB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156416758067494"/>
                  <c:y val="0.5251212314066725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3FF7-4FD8-9EE7-5F6693A3BAB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39343014567381557"/>
                  <c:y val="0.5167527655675223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3FF7-4FD8-9EE7-5F6693A3BAB0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47495844582295227"/>
                  <c:y val="0.6088058897981740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3FF7-4FD8-9EE7-5F6693A3BAB0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5573877991567489"/>
                  <c:y val="0.5753320264415734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3FF7-4FD8-9EE7-5F6693A3BAB0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4025894429046792"/>
                  <c:y val="0.5816083758209360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3FF7-4FD8-9EE7-5F6693A3BAB0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1804741415753415"/>
                  <c:y val="0.5920689581198738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3FF7-4FD8-9EE7-5F6693A3BAB0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9733181613742854"/>
                  <c:y val="0.5418581630849728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3FF7-4FD8-9EE7-5F6693A3BAB0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E-3FF7-4FD8-9EE7-5F6693A3BAB0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5125098357719027"/>
                  <c:y val="1.04605822989376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3FF7-4FD8-9EE7-5F6693A3BAB0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9687691301845025"/>
                  <c:y val="8.3684658391501594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FF7-4FD8-9EE7-5F6693A3BAB0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B-3FF7-4FD8-9EE7-5F6693A3BAB0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C-3FF7-4FD8-9EE7-5F6693A3BAB0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D-3FF7-4FD8-9EE7-5F6693A3BAB0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8237249500914663"/>
                  <c:y val="8.3684658391501594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3FF7-4FD8-9EE7-5F6693A3BAB0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2949435656323478"/>
                  <c:y val="8.3684658391501594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3FF7-4FD8-9EE7-5F6693A3BAB0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7661621811732293"/>
                  <c:y val="8.3684658391501594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3FF7-4FD8-9EE7-5F6693A3BAB0}"/>
                </c:ext>
              </c:extLst>
            </c:dLbl>
            <c:dLbl>
              <c:idx val="1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3FF7-4FD8-9EE7-5F6693A3BAB0}"/>
                </c:ext>
              </c:extLst>
            </c:dLbl>
            <c:dLbl>
              <c:idx val="2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3FF7-4FD8-9EE7-5F6693A3BAB0}"/>
                </c:ext>
              </c:extLst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3FF7-4FD8-9EE7-5F6693A3BAB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ВЧА'!$B$57:$B$66</c:f>
              <c:strCache>
                <c:ptCount val="10"/>
                <c:pt idx="0">
                  <c:v>УНIВЕР.УА/Михайло Грушевський: Фонд Державних Паперiв</c:v>
                </c:pt>
                <c:pt idx="1">
                  <c:v>Альтус-Депозит</c:v>
                </c:pt>
                <c:pt idx="2">
                  <c:v>КІНТО-Еквіті</c:v>
                </c:pt>
                <c:pt idx="3">
                  <c:v>Альтус-Збалансований</c:v>
                </c:pt>
                <c:pt idx="4">
                  <c:v>УНІВЕР.УА/Володимир Великий: Фонд Збалансований</c:v>
                </c:pt>
                <c:pt idx="5">
                  <c:v>Софіївський</c:v>
                </c:pt>
                <c:pt idx="6">
                  <c:v>КІНТО-Казначейський</c:v>
                </c:pt>
                <c:pt idx="7">
                  <c:v>КІНТО-Класичний</c:v>
                </c:pt>
                <c:pt idx="8">
                  <c:v>ОТП Фонд Акцій</c:v>
                </c:pt>
                <c:pt idx="9">
                  <c:v>ОТП Класичний</c:v>
                </c:pt>
              </c:strCache>
            </c:strRef>
          </c:cat>
          <c:val>
            <c:numRef>
              <c:f>'В_динаміка ВЧА'!$D$57:$D$66</c:f>
              <c:numCache>
                <c:formatCode>0.00%</c:formatCode>
                <c:ptCount val="10"/>
                <c:pt idx="0">
                  <c:v>1.556459923729132E-2</c:v>
                </c:pt>
                <c:pt idx="1">
                  <c:v>9.5525072441166089E-3</c:v>
                </c:pt>
                <c:pt idx="2">
                  <c:v>4.1523284957149027E-2</c:v>
                </c:pt>
                <c:pt idx="3">
                  <c:v>9.0024787386545069E-3</c:v>
                </c:pt>
                <c:pt idx="4">
                  <c:v>1.4769243636378871E-2</c:v>
                </c:pt>
                <c:pt idx="5">
                  <c:v>-5.5738038651031649E-2</c:v>
                </c:pt>
                <c:pt idx="6">
                  <c:v>4.0895368896314921E-4</c:v>
                </c:pt>
                <c:pt idx="7">
                  <c:v>1.7987727272074351E-2</c:v>
                </c:pt>
                <c:pt idx="8">
                  <c:v>-4.6715174377000838E-2</c:v>
                </c:pt>
                <c:pt idx="9">
                  <c:v>-3.0880770029646037E-2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3FF7-4FD8-9EE7-5F6693A3BA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44501424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40"/>
        <c:tickLblSkip val="2"/>
        <c:tickMarkSkip val="1"/>
        <c:noMultiLvlLbl val="0"/>
      </c:catAx>
      <c:valAx>
        <c:axId val="1"/>
        <c:scaling>
          <c:orientation val="minMax"/>
          <c:max val="1000"/>
          <c:min val="-700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54450142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"/>
          <c:min val="-0.8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7.7788469867066196E-2"/>
          <c:y val="0.75316192552351435"/>
          <c:w val="0.47795031004860866"/>
          <c:h val="5.23029114946884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відкритих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31768085712203348"/>
          <c:y val="5.197671732387414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8386673402561424E-2"/>
          <c:y val="9.5637159875928426E-2"/>
          <c:w val="0.9642788717787768"/>
          <c:h val="0.86801117930869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5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F5B-4D08-B984-2817E80A8D41}"/>
              </c:ext>
            </c:extLst>
          </c:dPt>
          <c:dPt>
            <c:idx val="16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F5B-4D08-B984-2817E80A8D41}"/>
              </c:ext>
            </c:extLst>
          </c:dPt>
          <c:dPt>
            <c:idx val="17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F5B-4D08-B984-2817E80A8D41}"/>
              </c:ext>
            </c:extLst>
          </c:dPt>
          <c:dPt>
            <c:idx val="18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F5B-4D08-B984-2817E80A8D41}"/>
              </c:ext>
            </c:extLst>
          </c:dPt>
          <c:dPt>
            <c:idx val="19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F5B-4D08-B984-2817E80A8D41}"/>
              </c:ext>
            </c:extLst>
          </c:dPt>
          <c:dPt>
            <c:idx val="20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5B-4D08-B984-2817E80A8D41}"/>
              </c:ext>
            </c:extLst>
          </c:dPt>
          <c:dPt>
            <c:idx val="2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F5B-4D08-B984-2817E80A8D41}"/>
              </c:ext>
            </c:extLst>
          </c:dPt>
          <c:cat>
            <c:strRef>
              <c:f>'В_діаграма(дох)'!$A$2:$A$23</c:f>
              <c:strCache>
                <c:ptCount val="22"/>
                <c:pt idx="0">
                  <c:v>Софіївський</c:v>
                </c:pt>
                <c:pt idx="1">
                  <c:v>Надбання</c:v>
                </c:pt>
                <c:pt idx="2">
                  <c:v>ТАСК Ресурс</c:v>
                </c:pt>
                <c:pt idx="3">
                  <c:v>УНІВЕР.УА/Ярослав Мудрий: Фонд Акцiй</c:v>
                </c:pt>
                <c:pt idx="4">
                  <c:v>КІНТО-Казначейський</c:v>
                </c:pt>
                <c:pt idx="5">
                  <c:v>ВСІ</c:v>
                </c:pt>
                <c:pt idx="6">
                  <c:v>УНIВЕР.УА/Тарас Шевченко: Фонд Заощаджень</c:v>
                </c:pt>
                <c:pt idx="7">
                  <c:v>Альтус-Збалансований</c:v>
                </c:pt>
                <c:pt idx="8">
                  <c:v>Альтус-Депозит</c:v>
                </c:pt>
                <c:pt idx="9">
                  <c:v>ОТП Класичний</c:v>
                </c:pt>
                <c:pt idx="10">
                  <c:v>ОТП Фонд Акцій</c:v>
                </c:pt>
                <c:pt idx="11">
                  <c:v>УНІВЕР.УА/Володимир Великий: Фонд Збалансований</c:v>
                </c:pt>
                <c:pt idx="12">
                  <c:v>УНIВЕР.УА/Михайло Грушевський: Фонд Державних Паперiв</c:v>
                </c:pt>
                <c:pt idx="13">
                  <c:v>КІНТО-Класичний</c:v>
                </c:pt>
                <c:pt idx="14">
                  <c:v>КІНТО-Еквіті</c:v>
                </c:pt>
                <c:pt idx="15">
                  <c:v>Середня доходність фондів</c:v>
                </c:pt>
                <c:pt idx="16">
                  <c:v>Індекс УБ</c:v>
                </c:pt>
                <c:pt idx="17">
                  <c:v>Індекс ПФТС</c:v>
                </c:pt>
                <c:pt idx="18">
                  <c:v>Депозити у євро</c:v>
                </c:pt>
                <c:pt idx="19">
                  <c:v>Депозити у дол. США</c:v>
                </c:pt>
                <c:pt idx="20">
                  <c:v>Депозити у грн.</c:v>
                </c:pt>
                <c:pt idx="21">
                  <c:v>"Золотий" депозит (за офіційним курсом золота)</c:v>
                </c:pt>
              </c:strCache>
            </c:strRef>
          </c:cat>
          <c:val>
            <c:numRef>
              <c:f>'В_діаграма(дох)'!$B$2:$B$23</c:f>
              <c:numCache>
                <c:formatCode>0.00%</c:formatCode>
                <c:ptCount val="22"/>
                <c:pt idx="0">
                  <c:v>-5.57380230902077E-2</c:v>
                </c:pt>
                <c:pt idx="1">
                  <c:v>-1.3352559695603006E-2</c:v>
                </c:pt>
                <c:pt idx="2">
                  <c:v>-1.028120920244513E-4</c:v>
                </c:pt>
                <c:pt idx="3">
                  <c:v>1.2233088909985312E-4</c:v>
                </c:pt>
                <c:pt idx="4">
                  <c:v>1.976331892509231E-3</c:v>
                </c:pt>
                <c:pt idx="5">
                  <c:v>4.1894306150118688E-3</c:v>
                </c:pt>
                <c:pt idx="6">
                  <c:v>8.737465811322398E-3</c:v>
                </c:pt>
                <c:pt idx="7">
                  <c:v>9.0025938993376631E-3</c:v>
                </c:pt>
                <c:pt idx="8">
                  <c:v>9.553594712726321E-3</c:v>
                </c:pt>
                <c:pt idx="9">
                  <c:v>1.0891263776684701E-2</c:v>
                </c:pt>
                <c:pt idx="10">
                  <c:v>1.1299435028241156E-2</c:v>
                </c:pt>
                <c:pt idx="11">
                  <c:v>1.4769240337496603E-2</c:v>
                </c:pt>
                <c:pt idx="12">
                  <c:v>1.5564603337179461E-2</c:v>
                </c:pt>
                <c:pt idx="13">
                  <c:v>1.8423858885813882E-2</c:v>
                </c:pt>
                <c:pt idx="14">
                  <c:v>4.1523386295460263E-2</c:v>
                </c:pt>
                <c:pt idx="15">
                  <c:v>5.1240093735365495E-3</c:v>
                </c:pt>
                <c:pt idx="16">
                  <c:v>0</c:v>
                </c:pt>
                <c:pt idx="17">
                  <c:v>6.0578589468038846E-3</c:v>
                </c:pt>
                <c:pt idx="18">
                  <c:v>2.0715009317078259E-3</c:v>
                </c:pt>
                <c:pt idx="19">
                  <c:v>1.1715574678143881E-2</c:v>
                </c:pt>
                <c:pt idx="20">
                  <c:v>1.0327671232876713E-2</c:v>
                </c:pt>
                <c:pt idx="21">
                  <c:v>1.3363085049165058E-3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5B-4D08-B984-2817E80A8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542934864"/>
        <c:axId val="1"/>
      </c:barChart>
      <c:catAx>
        <c:axId val="1542934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05"/>
          <c:min val="-0.06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542934864"/>
        <c:crosses val="autoZero"/>
        <c:crossBetween val="between"/>
        <c:majorUnit val="0.01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інтервальних ІСІ за місяць</a:t>
            </a:r>
          </a:p>
        </c:rich>
      </c:tx>
      <c:layout>
        <c:manualLayout>
          <c:xMode val="edge"/>
          <c:yMode val="edge"/>
          <c:x val="0.31727902590914964"/>
          <c:y val="6.6491502393569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129521611053126E-2"/>
          <c:y val="0.34043649225507649"/>
          <c:w val="0.92372374631777732"/>
          <c:h val="0.438843915797559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'І_динаміка ВЧА'!$C$35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0500-4245-9DE9-446E48820E55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0500-4245-9DE9-446E48820E5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9921557804614078"/>
                  <c:y val="0.3164995513933914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00-4245-9DE9-446E48820E55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0500-4245-9DE9-446E48820E55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6347462126824708"/>
                  <c:y val="0.4574615364677590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00-4245-9DE9-446E48820E55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500-4245-9DE9-446E48820E55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70443976132233976"/>
                  <c:y val="0.4149069749358744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500-4245-9DE9-446E48820E55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0500-4245-9DE9-446E48820E55}"/>
                </c:ext>
              </c:extLst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0500-4245-9DE9-446E48820E55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0500-4245-9DE9-446E48820E55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0500-4245-9DE9-446E48820E55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0500-4245-9DE9-446E48820E55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500-4245-9DE9-446E48820E55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0500-4245-9DE9-446E48820E55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500-4245-9DE9-446E48820E55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'І_динаміка ВЧА'!$B$36:$B$36</c:f>
              <c:strCache>
                <c:ptCount val="1"/>
                <c:pt idx="0">
                  <c:v>н.д.</c:v>
                </c:pt>
              </c:strCache>
            </c:strRef>
          </c:cat>
          <c:val>
            <c:numRef>
              <c:f>'І_динаміка ВЧА'!$C$36:$C$36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500-4245-9DE9-446E48820E55}"/>
            </c:ext>
          </c:extLst>
        </c:ser>
        <c:ser>
          <c:idx val="0"/>
          <c:order val="1"/>
          <c:tx>
            <c:strRef>
              <c:f>'І_динаміка ВЧА'!$E$35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65142605066410209"/>
                  <c:y val="0.4016086744571605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500-4245-9DE9-446E48820E55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64098395614050985"/>
                  <c:y val="0.4069279946486461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500-4245-9DE9-446E48820E5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8435881031543155"/>
                  <c:y val="0.303201250914677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500-4245-9DE9-446E48820E55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694957705559166"/>
                  <c:y val="0.4468228960847879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500-4245-9DE9-446E48820E55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0500-4245-9DE9-446E48820E55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3335633077228757"/>
                  <c:y val="0.4441632359890451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500-4245-9DE9-446E48820E55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74540490137643256"/>
                  <c:y val="0.4255456153188456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500-4245-9DE9-446E48820E55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5143232269290781"/>
                  <c:y val="0.4282052754145884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500-4245-9DE9-446E48820E55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7351823278610399"/>
                  <c:y val="0.4494825561805306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500-4245-9DE9-446E48820E55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602679411359474"/>
                  <c:y val="0.4415035758933023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500-4245-9DE9-446E48820E55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9921557804614078"/>
                  <c:y val="0.3909700340741894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500-4245-9DE9-446E48820E55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5222928870437846"/>
                  <c:y val="0.3776717335954755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500-4245-9DE9-446E48820E55}"/>
                </c:ext>
              </c:extLst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0500-4245-9DE9-446E48820E55}"/>
                </c:ext>
              </c:extLst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0500-4245-9DE9-446E48820E55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0500-4245-9DE9-446E48820E55}"/>
                </c:ext>
              </c:extLst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0500-4245-9DE9-446E48820E55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'І_динаміка ВЧА'!$B$36:$B$36</c:f>
              <c:strCache>
                <c:ptCount val="1"/>
                <c:pt idx="0">
                  <c:v>н.д.</c:v>
                </c:pt>
              </c:strCache>
            </c:strRef>
          </c:cat>
          <c:val>
            <c:numRef>
              <c:f>'І_динаміка ВЧА'!$E$36:$E$36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0500-4245-9DE9-446E48820E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1542925264"/>
        <c:axId val="1"/>
      </c:barChart>
      <c:lineChart>
        <c:grouping val="standard"/>
        <c:varyColors val="0"/>
        <c:ser>
          <c:idx val="2"/>
          <c:order val="2"/>
          <c:tx>
            <c:strRef>
              <c:f>'І_динаміка ВЧА'!$D$35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49720434693104709"/>
                  <c:y val="0.6941712849888669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0500-4245-9DE9-446E48820E55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58475729332116688"/>
                  <c:y val="0.2074534874679372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0500-4245-9DE9-446E48820E5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5062281262382582"/>
                  <c:y val="0.2340500884253650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0500-4245-9DE9-446E48820E55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4620186738790311"/>
                  <c:y val="0.196814847084966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0500-4245-9DE9-446E48820E55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9881709504040546"/>
                  <c:y val="0.3005415908189347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0500-4245-9DE9-446E48820E55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0684947544316878"/>
                  <c:y val="0.6250201224995545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500-4245-9DE9-446E48820E55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7293401405709059"/>
                  <c:y val="1.595796057445671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500-4245-9DE9-446E48820E55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4018699012903919"/>
                  <c:y val="1.06386403829711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500-4245-9DE9-446E48820E55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5102756765836676"/>
                  <c:y val="1.06386403829711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500-4245-9DE9-446E48820E55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2412222932351265"/>
                  <c:y val="1.06386403829711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500-4245-9DE9-446E48820E55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7351196075729827"/>
                  <c:y val="0.58512522106341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500-4245-9DE9-446E48820E55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2973862357664123"/>
                  <c:y val="1.06386403829711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500-4245-9DE9-446E48820E55}"/>
                </c:ext>
              </c:extLst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0500-4245-9DE9-446E48820E55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0500-4245-9DE9-446E48820E55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0500-4245-9DE9-446E48820E5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'І_динаміка ВЧА'!$D$36:$D$36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0500-4245-9DE9-446E48820E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42925264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"/>
          <c:min val="-22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5429252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245332563868594"/>
          <c:y val="0.8138559892972923"/>
          <c:w val="0.5405792011059688"/>
          <c:h val="6.91511624893124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інтервальних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28824411362732144"/>
          <c:y val="8.47485331427594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864485001308307E-2"/>
          <c:y val="0.15932724230838782"/>
          <c:w val="0.93042062528002734"/>
          <c:h val="0.781381475576242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5A6-4DC2-8E30-0AB833A5708E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5A6-4DC2-8E30-0AB833A5708E}"/>
              </c:ext>
            </c:extLst>
          </c:dPt>
          <c:dPt>
            <c:idx val="3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5A6-4DC2-8E30-0AB833A5708E}"/>
              </c:ext>
            </c:extLst>
          </c:dPt>
          <c:dPt>
            <c:idx val="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5A6-4DC2-8E30-0AB833A5708E}"/>
              </c:ext>
            </c:extLst>
          </c:dPt>
          <c:dPt>
            <c:idx val="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5A6-4DC2-8E30-0AB833A5708E}"/>
              </c:ext>
            </c:extLst>
          </c:dPt>
          <c:dPt>
            <c:idx val="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5A6-4DC2-8E30-0AB833A5708E}"/>
              </c:ext>
            </c:extLst>
          </c:dPt>
          <c:dPt>
            <c:idx val="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5A6-4DC2-8E30-0AB833A5708E}"/>
              </c:ext>
            </c:extLst>
          </c:dPt>
          <c:cat>
            <c:strRef>
              <c:f>'І_діаграма(дох)'!$A$2:$A$9</c:f>
              <c:strCache>
                <c:ptCount val="8"/>
                <c:pt idx="0">
                  <c:v>н.д.</c:v>
                </c:pt>
                <c:pt idx="1">
                  <c:v>Середня доходність фондів</c:v>
                </c:pt>
                <c:pt idx="2">
                  <c:v>Індекс УБ</c:v>
                </c:pt>
                <c:pt idx="3">
                  <c:v>Індекс ПФТС</c:v>
                </c:pt>
                <c:pt idx="4">
                  <c:v>Депозити у євро</c:v>
                </c:pt>
                <c:pt idx="5">
                  <c:v>Депозити у дол. США</c:v>
                </c:pt>
                <c:pt idx="6">
                  <c:v>Депозити у грн.</c:v>
                </c:pt>
                <c:pt idx="7">
                  <c:v>"Золотий" депозит (за офіційним курсом золота)</c:v>
                </c:pt>
              </c:strCache>
            </c:strRef>
          </c:cat>
          <c:val>
            <c:numRef>
              <c:f>'І_діаграма(дох)'!$B$2:$B$9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6.0578589468038846E-3</c:v>
                </c:pt>
                <c:pt idx="4">
                  <c:v>2.0715009317078259E-3</c:v>
                </c:pt>
                <c:pt idx="5">
                  <c:v>1.1715574678143881E-2</c:v>
                </c:pt>
                <c:pt idx="6">
                  <c:v>1.0327671232876713E-2</c:v>
                </c:pt>
                <c:pt idx="7">
                  <c:v>1.3363085049165058E-3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A6-4DC2-8E30-0AB833A57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542922864"/>
        <c:axId val="1"/>
      </c:barChart>
      <c:catAx>
        <c:axId val="1542922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2"/>
          <c:min val="-0.01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542922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закритих ІСІ за місяць</a:t>
            </a:r>
          </a:p>
        </c:rich>
      </c:tx>
      <c:layout>
        <c:manualLayout>
          <c:xMode val="edge"/>
          <c:yMode val="edge"/>
          <c:x val="0.34730165688644982"/>
          <c:y val="5.32561785217488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30489656292516E-2"/>
          <c:y val="0.33137177746865931"/>
          <c:w val="0.92203253116662676"/>
          <c:h val="0.4556361940194065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'3_динаміка ВЧА'!$C$33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33170181887027356"/>
                  <c:y val="0.2455701565169528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BD-4BEB-83FF-8EE456DD526F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B6BD-4BEB-83FF-8EE456DD526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9525697693304047"/>
                  <c:y val="0.3787106028213249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BD-4BEB-83FF-8EE456DD526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0165794883598303"/>
                  <c:y val="0.5443964915556546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BD-4BEB-83FF-8EE456DD526F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B6BD-4BEB-83FF-8EE456DD526F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8081294491492614"/>
                  <c:y val="0.5414378149711129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BD-4BEB-83FF-8EE456DD526F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69870853430347235"/>
                  <c:y val="0.4881816364493641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BD-4BEB-83FF-8EE456DD526F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0626531220447684"/>
                  <c:y val="0.4911403130339057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BD-4BEB-83FF-8EE456DD526F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1283366505339316"/>
                  <c:y val="0.4822642832802809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BD-4BEB-83FF-8EE456DD526F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1529679737173677"/>
                  <c:y val="0.2899503052850769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BD-4BEB-83FF-8EE456DD526F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5830999215788624"/>
                  <c:y val="0.58581796373923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BD-4BEB-83FF-8EE456DD526F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034674179941858"/>
                  <c:y val="0.7189584100436090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BD-4BEB-83FF-8EE456DD526F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5437215257328718"/>
                  <c:y val="0.7189584100436090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6BD-4BEB-83FF-8EE456DD526F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70691897536461767"/>
                  <c:y val="0.9497351836378539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BD-4BEB-83FF-8EE456DD526F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B6BD-4BEB-83FF-8EE456DD526F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484574628845118"/>
                  <c:y val="0.4793056066957393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6BD-4BEB-83FF-8EE456DD526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'3_динаміка ВЧА'!$B$34:$B$34</c:f>
              <c:strCache>
                <c:ptCount val="1"/>
                <c:pt idx="0">
                  <c:v>Індекс Української Біржі</c:v>
                </c:pt>
              </c:strCache>
            </c:strRef>
          </c:cat>
          <c:val>
            <c:numRef>
              <c:f>'3_динаміка ВЧА'!$C$34:$C$34</c:f>
              <c:numCache>
                <c:formatCode>#,##0.00</c:formatCode>
                <c:ptCount val="1"/>
                <c:pt idx="0">
                  <c:v>540.61420000000021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BD-4BEB-83FF-8EE456DD526F}"/>
            </c:ext>
          </c:extLst>
        </c:ser>
        <c:ser>
          <c:idx val="0"/>
          <c:order val="1"/>
          <c:tx>
            <c:strRef>
              <c:f>'3_динаміка ВЧА'!$E$33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B6BD-4BEB-83FF-8EE456DD526F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B6BD-4BEB-83FF-8EE456DD526F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B6BD-4BEB-83FF-8EE456DD526F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B6BD-4BEB-83FF-8EE456DD526F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B6BD-4BEB-83FF-8EE456DD526F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B6BD-4BEB-83FF-8EE456DD526F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B6BD-4BEB-83FF-8EE456DD526F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B6BD-4BEB-83FF-8EE456DD526F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5306482625300561"/>
                  <c:y val="0.4911403130339057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6BD-4BEB-83FF-8EE456DD526F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5142273804077651"/>
                  <c:y val="0.2721982457778273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6BD-4BEB-83FF-8EE456DD526F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B6BD-4BEB-83FF-8EE456DD526F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B6BD-4BEB-83FF-8EE456DD526F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B6BD-4BEB-83FF-8EE456DD526F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B6BD-4BEB-83FF-8EE456DD526F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B6BD-4BEB-83FF-8EE456DD526F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B6BD-4BEB-83FF-8EE456DD526F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60428846210030041"/>
                  <c:y val="0.5148097257102385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6BD-4BEB-83FF-8EE456DD526F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'3_динаміка ВЧА'!$B$34:$B$34</c:f>
              <c:strCache>
                <c:ptCount val="1"/>
                <c:pt idx="0">
                  <c:v>Індекс Української Біржі</c:v>
                </c:pt>
              </c:strCache>
            </c:strRef>
          </c:cat>
          <c:val>
            <c:numRef>
              <c:f>'3_динаміка ВЧА'!$E$34:$E$34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B6BD-4BEB-83FF-8EE456DD526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1364876784"/>
        <c:axId val="1"/>
      </c:barChart>
      <c:lineChart>
        <c:grouping val="standard"/>
        <c:varyColors val="0"/>
        <c:ser>
          <c:idx val="2"/>
          <c:order val="2"/>
          <c:tx>
            <c:strRef>
              <c:f>'3_динаміка ВЧА'!$D$33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49755272830541036"/>
                  <c:y val="0.2219007438406200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6BD-4BEB-83FF-8EE456DD526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57883609481074971"/>
                  <c:y val="1.183470633816640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6BD-4BEB-83FF-8EE456DD526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287753508768364"/>
                  <c:y val="0.538479138386571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6BD-4BEB-83FF-8EE456DD526F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B6BD-4BEB-83FF-8EE456DD526F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B6BD-4BEB-83FF-8EE456DD526F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B6BD-4BEB-83FF-8EE456DD526F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B6BD-4BEB-83FF-8EE456DD526F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3582290002460025"/>
                  <c:y val="1.1834706338166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6BD-4BEB-83FF-8EE456DD526F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2597037075122581"/>
                  <c:y val="0.500016342787530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6BD-4BEB-83FF-8EE456DD526F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3418081181237114"/>
                  <c:y val="0.4970576662029889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6BD-4BEB-83FF-8EE456DD526F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6898356553737517"/>
                  <c:y val="0.860974886101605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6BD-4BEB-83FF-8EE456DD526F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1660412369201845"/>
                  <c:y val="0.893520328531563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B6BD-4BEB-83FF-8EE456DD526F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6668781416500533"/>
                  <c:y val="0.872809592439772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B6BD-4BEB-83FF-8EE456DD526F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71759254874410672"/>
                  <c:y val="0.9319831241306043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6BD-4BEB-83FF-8EE456DD526F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77588668027823893"/>
                  <c:y val="0.9763632728987283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6BD-4BEB-83FF-8EE456DD526F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77424459206600982"/>
                  <c:y val="0.9970740089905195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B6BD-4BEB-83FF-8EE456DD526F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7965713891686421"/>
                  <c:y val="0.6597848783527769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B6BD-4BEB-83FF-8EE456DD526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'3_динаміка ВЧА'!$D$34:$D$34</c:f>
              <c:numCache>
                <c:formatCode>0.00%</c:formatCode>
                <c:ptCount val="1"/>
                <c:pt idx="0">
                  <c:v>0.16213019249914506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B6BD-4BEB-83FF-8EE456DD526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64876784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5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3648767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</c:legendEntry>
      <c:layout>
        <c:manualLayout>
          <c:xMode val="edge"/>
          <c:yMode val="edge"/>
          <c:x val="0.14614585088838786"/>
          <c:y val="0.86097488610160589"/>
          <c:w val="0.50658421347267024"/>
          <c:h val="7.3966914613540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закритих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29017465340064169"/>
          <c:y val="8.156874594724378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474808953063202"/>
          <c:y val="0.18434536584077094"/>
          <c:w val="0.78678228170375342"/>
          <c:h val="0.7585893373093671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59A-4096-A0F1-66BD8EA8159B}"/>
              </c:ext>
            </c:extLst>
          </c:dPt>
          <c:dPt>
            <c:idx val="3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59A-4096-A0F1-66BD8EA8159B}"/>
              </c:ext>
            </c:extLst>
          </c:dPt>
          <c:dPt>
            <c:idx val="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59A-4096-A0F1-66BD8EA8159B}"/>
              </c:ext>
            </c:extLst>
          </c:dPt>
          <c:dPt>
            <c:idx val="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59A-4096-A0F1-66BD8EA8159B}"/>
              </c:ext>
            </c:extLst>
          </c:dPt>
          <c:dPt>
            <c:idx val="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59A-4096-A0F1-66BD8EA8159B}"/>
              </c:ext>
            </c:extLst>
          </c:dPt>
          <c:dPt>
            <c:idx val="7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59A-4096-A0F1-66BD8EA8159B}"/>
              </c:ext>
            </c:extLst>
          </c:dPt>
          <c:dPt>
            <c:idx val="8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59A-4096-A0F1-66BD8EA8159B}"/>
              </c:ext>
            </c:extLst>
          </c:dPt>
          <c:dPt>
            <c:idx val="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59A-4096-A0F1-66BD8EA8159B}"/>
              </c:ext>
            </c:extLst>
          </c:dPt>
          <c:cat>
            <c:strRef>
              <c:f>'З_діаграма(дох)'!$A$2:$A$9</c:f>
              <c:strCache>
                <c:ptCount val="8"/>
                <c:pt idx="0">
                  <c:v>Індекс Української Біржі</c:v>
                </c:pt>
                <c:pt idx="1">
                  <c:v>Середня доходність фондів</c:v>
                </c:pt>
                <c:pt idx="2">
                  <c:v>Індекс УБ</c:v>
                </c:pt>
                <c:pt idx="3">
                  <c:v>Індекс ПФТС</c:v>
                </c:pt>
                <c:pt idx="4">
                  <c:v>Депозити у євро</c:v>
                </c:pt>
                <c:pt idx="5">
                  <c:v>Депозити у дол. США</c:v>
                </c:pt>
                <c:pt idx="6">
                  <c:v>Депозити у грн.</c:v>
                </c:pt>
                <c:pt idx="7">
                  <c:v>"Золотий" депозит (за офіційним курсом золота)</c:v>
                </c:pt>
              </c:strCache>
            </c:strRef>
          </c:cat>
          <c:val>
            <c:numRef>
              <c:f>'З_діаграма(дох)'!$B$2:$B$9</c:f>
              <c:numCache>
                <c:formatCode>0.00%</c:formatCode>
                <c:ptCount val="8"/>
                <c:pt idx="0">
                  <c:v>0.16212875819386974</c:v>
                </c:pt>
                <c:pt idx="1">
                  <c:v>0.16212875819386974</c:v>
                </c:pt>
                <c:pt idx="2">
                  <c:v>0</c:v>
                </c:pt>
                <c:pt idx="3">
                  <c:v>6.0578589468038846E-3</c:v>
                </c:pt>
                <c:pt idx="4">
                  <c:v>2.0715009317078259E-3</c:v>
                </c:pt>
                <c:pt idx="5">
                  <c:v>1.1715574678143881E-2</c:v>
                </c:pt>
                <c:pt idx="6">
                  <c:v>1.0327671232876713E-2</c:v>
                </c:pt>
                <c:pt idx="7">
                  <c:v>1.3363085049165058E-3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9A-4096-A0F1-66BD8EA81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542933904"/>
        <c:axId val="1"/>
      </c:barChart>
      <c:catAx>
        <c:axId val="1542933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17"/>
          <c:min val="-0.01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542933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9525</xdr:rowOff>
    </xdr:from>
    <xdr:to>
      <xdr:col>11</xdr:col>
      <xdr:colOff>590550</xdr:colOff>
      <xdr:row>21</xdr:row>
      <xdr:rowOff>142875</xdr:rowOff>
    </xdr:to>
    <xdr:graphicFrame macro="">
      <xdr:nvGraphicFramePr>
        <xdr:cNvPr id="1031" name="Діагр. 7">
          <a:extLst>
            <a:ext uri="{FF2B5EF4-FFF2-40B4-BE49-F238E27FC236}">
              <a16:creationId xmlns:a16="http://schemas.microsoft.com/office/drawing/2014/main" id="{CB503E5B-F305-AE1C-2C1B-264B4CC13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23</xdr:row>
      <xdr:rowOff>19050</xdr:rowOff>
    </xdr:from>
    <xdr:to>
      <xdr:col>11</xdr:col>
      <xdr:colOff>561975</xdr:colOff>
      <xdr:row>41</xdr:row>
      <xdr:rowOff>133350</xdr:rowOff>
    </xdr:to>
    <xdr:graphicFrame macro="">
      <xdr:nvGraphicFramePr>
        <xdr:cNvPr id="1033" name="Діагр. 9">
          <a:extLst>
            <a:ext uri="{FF2B5EF4-FFF2-40B4-BE49-F238E27FC236}">
              <a16:creationId xmlns:a16="http://schemas.microsoft.com/office/drawing/2014/main" id="{08225CD6-A0CF-0610-501C-C0BB120D50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32</xdr:row>
      <xdr:rowOff>28575</xdr:rowOff>
    </xdr:from>
    <xdr:to>
      <xdr:col>4</xdr:col>
      <xdr:colOff>609600</xdr:colOff>
      <xdr:row>56</xdr:row>
      <xdr:rowOff>28575</xdr:rowOff>
    </xdr:to>
    <xdr:graphicFrame macro="">
      <xdr:nvGraphicFramePr>
        <xdr:cNvPr id="12290" name="Діагр. 2">
          <a:extLst>
            <a:ext uri="{FF2B5EF4-FFF2-40B4-BE49-F238E27FC236}">
              <a16:creationId xmlns:a16="http://schemas.microsoft.com/office/drawing/2014/main" id="{0AF1B270-5E87-FB06-E9F2-299E5D947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9525</xdr:rowOff>
    </xdr:from>
    <xdr:to>
      <xdr:col>6</xdr:col>
      <xdr:colOff>1628775</xdr:colOff>
      <xdr:row>47</xdr:row>
      <xdr:rowOff>161925</xdr:rowOff>
    </xdr:to>
    <xdr:graphicFrame macro="">
      <xdr:nvGraphicFramePr>
        <xdr:cNvPr id="11271" name="Діагр. 7">
          <a:extLst>
            <a:ext uri="{FF2B5EF4-FFF2-40B4-BE49-F238E27FC236}">
              <a16:creationId xmlns:a16="http://schemas.microsoft.com/office/drawing/2014/main" id="{2A95DBD6-05E2-B712-9410-9D8745145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200025</xdr:colOff>
      <xdr:row>54</xdr:row>
      <xdr:rowOff>142875</xdr:rowOff>
    </xdr:to>
    <xdr:graphicFrame macro="">
      <xdr:nvGraphicFramePr>
        <xdr:cNvPr id="76801" name="Діагр. 1">
          <a:extLst>
            <a:ext uri="{FF2B5EF4-FFF2-40B4-BE49-F238E27FC236}">
              <a16:creationId xmlns:a16="http://schemas.microsoft.com/office/drawing/2014/main" id="{E43902EB-367C-21DD-19FF-E899F01AC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9</xdr:row>
      <xdr:rowOff>9525</xdr:rowOff>
    </xdr:from>
    <xdr:to>
      <xdr:col>7</xdr:col>
      <xdr:colOff>38100</xdr:colOff>
      <xdr:row>28</xdr:row>
      <xdr:rowOff>152400</xdr:rowOff>
    </xdr:to>
    <xdr:graphicFrame macro="">
      <xdr:nvGraphicFramePr>
        <xdr:cNvPr id="13320" name="Діагр. 8">
          <a:extLst>
            <a:ext uri="{FF2B5EF4-FFF2-40B4-BE49-F238E27FC236}">
              <a16:creationId xmlns:a16="http://schemas.microsoft.com/office/drawing/2014/main" id="{F18E5D1A-0D10-1B61-E9CA-A616615BE8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0</xdr:rowOff>
    </xdr:from>
    <xdr:to>
      <xdr:col>18</xdr:col>
      <xdr:colOff>600075</xdr:colOff>
      <xdr:row>34</xdr:row>
      <xdr:rowOff>0</xdr:rowOff>
    </xdr:to>
    <xdr:graphicFrame macro="">
      <xdr:nvGraphicFramePr>
        <xdr:cNvPr id="6145" name="Діагр. 1">
          <a:extLst>
            <a:ext uri="{FF2B5EF4-FFF2-40B4-BE49-F238E27FC236}">
              <a16:creationId xmlns:a16="http://schemas.microsoft.com/office/drawing/2014/main" id="{BB0CA93D-4239-837C-C49C-9C97DD7495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</xdr:row>
      <xdr:rowOff>9525</xdr:rowOff>
    </xdr:from>
    <xdr:to>
      <xdr:col>7</xdr:col>
      <xdr:colOff>0</xdr:colOff>
      <xdr:row>23</xdr:row>
      <xdr:rowOff>152400</xdr:rowOff>
    </xdr:to>
    <xdr:graphicFrame macro="">
      <xdr:nvGraphicFramePr>
        <xdr:cNvPr id="14344" name="Діагр. 8">
          <a:extLst>
            <a:ext uri="{FF2B5EF4-FFF2-40B4-BE49-F238E27FC236}">
              <a16:creationId xmlns:a16="http://schemas.microsoft.com/office/drawing/2014/main" id="{AB9E3AE6-5B98-9521-6CE0-4B6A0AF540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19</xdr:col>
      <xdr:colOff>38100</xdr:colOff>
      <xdr:row>36</xdr:row>
      <xdr:rowOff>9525</xdr:rowOff>
    </xdr:to>
    <xdr:graphicFrame macro="">
      <xdr:nvGraphicFramePr>
        <xdr:cNvPr id="8193" name="Діагр. 1">
          <a:extLst>
            <a:ext uri="{FF2B5EF4-FFF2-40B4-BE49-F238E27FC236}">
              <a16:creationId xmlns:a16="http://schemas.microsoft.com/office/drawing/2014/main" id="{331C36D9-4E6E-CB95-0701-CA20A933C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kinto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35AD6-A143-47FB-8BBB-C28E9B0071EA}">
  <sheetPr>
    <tabColor indexed="9"/>
  </sheetPr>
  <dimension ref="A1:N38"/>
  <sheetViews>
    <sheetView tabSelected="1" zoomScale="85" workbookViewId="0">
      <selection activeCell="A3" sqref="A3"/>
    </sheetView>
  </sheetViews>
  <sheetFormatPr defaultRowHeight="12.75" x14ac:dyDescent="0.2"/>
  <cols>
    <col min="1" max="1" width="29.140625" style="3" customWidth="1"/>
    <col min="2" max="6" width="16.7109375" customWidth="1"/>
  </cols>
  <sheetData>
    <row r="1" spans="1:14" ht="16.5" thickBot="1" x14ac:dyDescent="0.25">
      <c r="A1" s="75" t="s">
        <v>81</v>
      </c>
      <c r="B1" s="75"/>
      <c r="C1" s="75"/>
      <c r="D1" s="76"/>
      <c r="E1" s="76"/>
      <c r="F1" s="76"/>
    </row>
    <row r="2" spans="1:14" ht="15.75" thickBot="1" x14ac:dyDescent="0.25">
      <c r="A2" s="25" t="s">
        <v>49</v>
      </c>
      <c r="B2" s="25" t="s">
        <v>0</v>
      </c>
      <c r="C2" s="25" t="s">
        <v>1</v>
      </c>
      <c r="D2" s="25" t="s">
        <v>2</v>
      </c>
      <c r="E2" s="25" t="s">
        <v>3</v>
      </c>
      <c r="F2" s="25" t="s">
        <v>4</v>
      </c>
      <c r="G2" s="2"/>
      <c r="I2" s="1"/>
    </row>
    <row r="3" spans="1:14" ht="14.25" x14ac:dyDescent="0.2">
      <c r="A3" s="89" t="s">
        <v>93</v>
      </c>
      <c r="B3" s="90">
        <v>2.6583116678269292E-4</v>
      </c>
      <c r="C3" s="90">
        <v>0</v>
      </c>
      <c r="D3" s="90">
        <v>8.9452505052948061E-3</v>
      </c>
      <c r="E3" s="90">
        <v>3.0677162525071022E-2</v>
      </c>
      <c r="F3" s="90">
        <v>-2.2906345225698788E-2</v>
      </c>
      <c r="G3" s="58"/>
      <c r="H3" s="58"/>
      <c r="I3" s="2"/>
      <c r="J3" s="2"/>
      <c r="K3" s="2"/>
      <c r="L3" s="2"/>
    </row>
    <row r="4" spans="1:14" ht="14.25" x14ac:dyDescent="0.2">
      <c r="A4" s="89" t="s">
        <v>106</v>
      </c>
      <c r="B4" s="90">
        <v>6.0578589468038846E-3</v>
      </c>
      <c r="C4" s="90">
        <v>0</v>
      </c>
      <c r="D4" s="90">
        <v>5.1240093735365495E-3</v>
      </c>
      <c r="E4" s="90" t="s">
        <v>20</v>
      </c>
      <c r="F4" s="90">
        <v>0.16212875819386974</v>
      </c>
      <c r="G4" s="58"/>
      <c r="H4" s="58"/>
      <c r="I4" s="2"/>
      <c r="J4" s="2"/>
      <c r="K4" s="2"/>
      <c r="L4" s="2"/>
    </row>
    <row r="5" spans="1:14" ht="15" thickBot="1" x14ac:dyDescent="0.25">
      <c r="A5" s="79" t="s">
        <v>107</v>
      </c>
      <c r="B5" s="81">
        <v>-8.4845580215648919E-3</v>
      </c>
      <c r="C5" s="81">
        <v>-0.29161253581534408</v>
      </c>
      <c r="D5" s="81">
        <v>9.6780466848737853E-2</v>
      </c>
      <c r="E5" s="81" t="s">
        <v>20</v>
      </c>
      <c r="F5" s="81">
        <v>8.8737552641284356E-2</v>
      </c>
      <c r="G5" s="58"/>
      <c r="H5" s="58"/>
      <c r="I5" s="2"/>
      <c r="J5" s="2"/>
      <c r="K5" s="2"/>
      <c r="L5" s="2"/>
    </row>
    <row r="6" spans="1:14" ht="14.25" x14ac:dyDescent="0.2">
      <c r="A6" s="54"/>
      <c r="B6" s="55"/>
      <c r="C6" s="55"/>
      <c r="D6" s="55"/>
      <c r="E6" s="55"/>
      <c r="F6" s="55"/>
      <c r="G6" s="58"/>
      <c r="H6" s="58"/>
      <c r="I6" s="2"/>
      <c r="J6" s="2"/>
      <c r="K6" s="2"/>
      <c r="L6" s="2"/>
    </row>
    <row r="7" spans="1:14" ht="14.25" x14ac:dyDescent="0.2">
      <c r="A7" s="54"/>
      <c r="B7" s="55"/>
      <c r="C7" s="55"/>
      <c r="D7" s="55"/>
      <c r="E7" s="55"/>
      <c r="F7" s="55"/>
      <c r="G7" s="58"/>
      <c r="H7" s="58"/>
      <c r="I7" s="2"/>
      <c r="J7" s="2"/>
      <c r="K7" s="2"/>
      <c r="L7" s="2"/>
    </row>
    <row r="8" spans="1:14" ht="14.25" x14ac:dyDescent="0.2">
      <c r="A8" s="73"/>
      <c r="B8" s="72"/>
      <c r="C8" s="72"/>
      <c r="D8" s="74"/>
      <c r="E8" s="74"/>
      <c r="F8" s="74"/>
      <c r="G8" s="10"/>
      <c r="J8" s="2"/>
      <c r="K8" s="2"/>
      <c r="L8" s="2"/>
      <c r="M8" s="2"/>
      <c r="N8" s="2"/>
    </row>
    <row r="9" spans="1:14" ht="14.25" x14ac:dyDescent="0.2">
      <c r="A9" s="73"/>
      <c r="B9" s="74"/>
      <c r="C9" s="74"/>
      <c r="D9" s="74"/>
      <c r="E9" s="74"/>
      <c r="F9" s="74"/>
      <c r="J9" s="4"/>
      <c r="K9" s="4"/>
      <c r="L9" s="4"/>
      <c r="M9" s="4"/>
      <c r="N9" s="4"/>
    </row>
    <row r="10" spans="1:14" ht="14.25" x14ac:dyDescent="0.2">
      <c r="A10" s="73"/>
      <c r="B10" s="74"/>
      <c r="C10" s="74"/>
      <c r="D10" s="74"/>
      <c r="E10" s="74"/>
      <c r="F10" s="74"/>
    </row>
    <row r="11" spans="1:14" ht="14.25" x14ac:dyDescent="0.2">
      <c r="A11" s="73"/>
      <c r="B11" s="74"/>
      <c r="C11" s="74"/>
      <c r="D11" s="74"/>
      <c r="E11" s="74"/>
      <c r="F11" s="74"/>
    </row>
    <row r="12" spans="1:14" ht="14.25" x14ac:dyDescent="0.2">
      <c r="A12" s="73"/>
      <c r="B12" s="74"/>
      <c r="C12" s="74"/>
      <c r="D12" s="74"/>
      <c r="E12" s="74"/>
      <c r="F12" s="74"/>
      <c r="N12" s="10"/>
    </row>
    <row r="13" spans="1:14" ht="14.25" x14ac:dyDescent="0.2">
      <c r="A13" s="73"/>
      <c r="B13" s="74"/>
      <c r="C13" s="74"/>
      <c r="D13" s="74"/>
      <c r="E13" s="74"/>
      <c r="F13" s="74"/>
    </row>
    <row r="14" spans="1:14" ht="14.25" x14ac:dyDescent="0.2">
      <c r="A14" s="73"/>
      <c r="B14" s="74"/>
      <c r="C14" s="74"/>
      <c r="D14" s="74"/>
      <c r="E14" s="74"/>
      <c r="F14" s="74"/>
    </row>
    <row r="15" spans="1:14" ht="14.25" x14ac:dyDescent="0.2">
      <c r="A15" s="73"/>
      <c r="B15" s="74"/>
      <c r="C15" s="74"/>
      <c r="D15" s="74"/>
      <c r="E15" s="74"/>
      <c r="F15" s="74"/>
    </row>
    <row r="16" spans="1:14" ht="14.25" x14ac:dyDescent="0.2">
      <c r="A16" s="73"/>
      <c r="B16" s="74"/>
      <c r="C16" s="74"/>
      <c r="D16" s="74"/>
      <c r="E16" s="74"/>
      <c r="F16" s="74"/>
    </row>
    <row r="17" spans="1:6" ht="14.25" x14ac:dyDescent="0.2">
      <c r="A17" s="73"/>
      <c r="B17" s="74"/>
      <c r="C17" s="74"/>
      <c r="D17" s="74"/>
      <c r="E17" s="74"/>
      <c r="F17" s="74"/>
    </row>
    <row r="18" spans="1:6" ht="14.25" x14ac:dyDescent="0.2">
      <c r="A18" s="73"/>
      <c r="B18" s="74"/>
      <c r="C18" s="74"/>
      <c r="D18" s="74"/>
      <c r="E18" s="74"/>
      <c r="F18" s="74"/>
    </row>
    <row r="19" spans="1:6" ht="14.25" x14ac:dyDescent="0.2">
      <c r="A19" s="73"/>
      <c r="B19" s="74"/>
      <c r="C19" s="74"/>
      <c r="D19" s="74"/>
      <c r="E19" s="74"/>
      <c r="F19" s="74"/>
    </row>
    <row r="20" spans="1:6" ht="14.25" x14ac:dyDescent="0.2">
      <c r="A20" s="73"/>
      <c r="B20" s="74"/>
      <c r="C20" s="74"/>
      <c r="D20" s="74"/>
      <c r="E20" s="74"/>
      <c r="F20" s="74"/>
    </row>
    <row r="21" spans="1:6" ht="14.25" x14ac:dyDescent="0.2">
      <c r="A21" s="73"/>
      <c r="B21" s="74"/>
      <c r="C21" s="74"/>
      <c r="D21" s="74"/>
      <c r="E21" s="74"/>
      <c r="F21" s="74"/>
    </row>
    <row r="22" spans="1:6" ht="14.25" x14ac:dyDescent="0.2">
      <c r="A22" s="73"/>
      <c r="B22" s="74"/>
      <c r="C22" s="74"/>
      <c r="D22" s="74"/>
      <c r="E22" s="74"/>
      <c r="F22" s="74"/>
    </row>
    <row r="23" spans="1:6" ht="15" thickBot="1" x14ac:dyDescent="0.25">
      <c r="A23" s="73"/>
      <c r="B23" s="74"/>
      <c r="C23" s="74"/>
      <c r="D23" s="74"/>
      <c r="E23" s="74"/>
      <c r="F23" s="74"/>
    </row>
    <row r="24" spans="1:6" ht="30.75" thickBot="1" x14ac:dyDescent="0.25">
      <c r="A24" s="25" t="s">
        <v>110</v>
      </c>
      <c r="B24" s="18" t="s">
        <v>95</v>
      </c>
      <c r="C24" s="18" t="s">
        <v>59</v>
      </c>
      <c r="D24" s="78"/>
      <c r="E24" s="74"/>
      <c r="F24" s="74"/>
    </row>
    <row r="25" spans="1:6" ht="14.25" x14ac:dyDescent="0.2">
      <c r="A25" s="27" t="s">
        <v>1</v>
      </c>
      <c r="B25" s="28">
        <v>0</v>
      </c>
      <c r="C25" s="65">
        <v>-0.29161253581534408</v>
      </c>
      <c r="D25" s="78"/>
      <c r="E25" s="74"/>
      <c r="F25" s="74"/>
    </row>
    <row r="26" spans="1:6" ht="14.25" x14ac:dyDescent="0.2">
      <c r="A26" s="27" t="s">
        <v>109</v>
      </c>
      <c r="B26" s="28">
        <v>4.0618496476696464E-4</v>
      </c>
      <c r="C26" s="65">
        <v>-6.4439028762393158E-2</v>
      </c>
      <c r="D26" s="78"/>
      <c r="E26" s="74"/>
      <c r="F26" s="74"/>
    </row>
    <row r="27" spans="1:6" ht="14.25" x14ac:dyDescent="0.2">
      <c r="A27" s="27" t="s">
        <v>100</v>
      </c>
      <c r="B27" s="28">
        <v>2.0128235783561044E-2</v>
      </c>
      <c r="C27" s="65">
        <v>-2.153468431086103E-2</v>
      </c>
      <c r="D27" s="78"/>
      <c r="E27" s="74"/>
      <c r="F27" s="74"/>
    </row>
    <row r="28" spans="1:6" ht="14.25" x14ac:dyDescent="0.2">
      <c r="A28" s="27" t="s">
        <v>0</v>
      </c>
      <c r="B28" s="28">
        <v>6.0578589468038846E-3</v>
      </c>
      <c r="C28" s="65">
        <v>-8.4845580215648919E-3</v>
      </c>
      <c r="D28" s="78"/>
      <c r="E28" s="74"/>
      <c r="F28" s="74"/>
    </row>
    <row r="29" spans="1:6" ht="14.25" x14ac:dyDescent="0.2">
      <c r="A29" s="27" t="s">
        <v>5</v>
      </c>
      <c r="B29" s="28">
        <v>-1.3789774715528447E-2</v>
      </c>
      <c r="C29" s="65">
        <v>5.686878979573895E-2</v>
      </c>
      <c r="D29" s="78"/>
      <c r="E29" s="74"/>
      <c r="F29" s="74"/>
    </row>
    <row r="30" spans="1:6" ht="14.25" x14ac:dyDescent="0.2">
      <c r="A30" s="27" t="s">
        <v>108</v>
      </c>
      <c r="B30" s="28">
        <v>7.6056829181774255E-3</v>
      </c>
      <c r="C30" s="65">
        <v>0.12666852665440875</v>
      </c>
      <c r="D30" s="78"/>
      <c r="E30" s="74"/>
      <c r="F30" s="74"/>
    </row>
    <row r="31" spans="1:6" ht="14.25" x14ac:dyDescent="0.2">
      <c r="A31" s="27" t="s">
        <v>101</v>
      </c>
      <c r="B31" s="28">
        <v>-5.2691956139579332E-2</v>
      </c>
      <c r="C31" s="65">
        <v>0.12880709077372665</v>
      </c>
      <c r="D31" s="78"/>
      <c r="E31" s="74"/>
      <c r="F31" s="74"/>
    </row>
    <row r="32" spans="1:6" ht="14.25" x14ac:dyDescent="0.2">
      <c r="A32" s="27" t="s">
        <v>6</v>
      </c>
      <c r="B32" s="28">
        <v>3.2761160258057087E-2</v>
      </c>
      <c r="C32" s="65">
        <v>0.17671678773114241</v>
      </c>
      <c r="D32" s="78"/>
      <c r="E32" s="74"/>
      <c r="F32" s="74"/>
    </row>
    <row r="33" spans="1:6" ht="14.25" x14ac:dyDescent="0.2">
      <c r="A33" s="27" t="s">
        <v>7</v>
      </c>
      <c r="B33" s="28">
        <v>1.4403521778008743E-2</v>
      </c>
      <c r="C33" s="65">
        <v>0.18848900764343068</v>
      </c>
      <c r="D33" s="78"/>
      <c r="E33" s="74"/>
      <c r="F33" s="74"/>
    </row>
    <row r="34" spans="1:6" ht="14.25" x14ac:dyDescent="0.2">
      <c r="A34" s="27" t="s">
        <v>112</v>
      </c>
      <c r="B34" s="28">
        <v>4.4140197754241717E-2</v>
      </c>
      <c r="C34" s="65">
        <v>0.19215686508883989</v>
      </c>
      <c r="D34" s="78"/>
      <c r="E34" s="74"/>
      <c r="F34" s="74"/>
    </row>
    <row r="35" spans="1:6" ht="15" thickBot="1" x14ac:dyDescent="0.25">
      <c r="A35" s="79" t="s">
        <v>8</v>
      </c>
      <c r="B35" s="80">
        <v>-2.4990136563014964E-2</v>
      </c>
      <c r="C35" s="81">
        <v>0.23309006819949563</v>
      </c>
      <c r="D35" s="78"/>
      <c r="E35" s="74"/>
      <c r="F35" s="74"/>
    </row>
    <row r="36" spans="1:6" ht="14.25" x14ac:dyDescent="0.2">
      <c r="A36" s="73"/>
      <c r="B36" s="74"/>
      <c r="C36" s="74"/>
      <c r="D36" s="78"/>
      <c r="E36" s="74"/>
      <c r="F36" s="74"/>
    </row>
    <row r="37" spans="1:6" ht="14.25" x14ac:dyDescent="0.2">
      <c r="A37" s="54"/>
      <c r="B37" s="74"/>
      <c r="C37" s="74"/>
      <c r="D37" s="78"/>
      <c r="E37" s="74"/>
      <c r="F37" s="74"/>
    </row>
    <row r="38" spans="1:6" ht="14.25" x14ac:dyDescent="0.2">
      <c r="A38" s="54" t="s">
        <v>111</v>
      </c>
    </row>
  </sheetData>
  <autoFilter ref="A24:C24" xr:uid="{BEDF401F-F8E4-4432-AF41-EF1FD2196AC0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DBB8F-07EC-4EDC-8CA1-468F220969B9}">
  <sheetPr>
    <tabColor indexed="43"/>
    <pageSetUpPr fitToPage="1"/>
  </sheetPr>
  <dimension ref="A1:K4"/>
  <sheetViews>
    <sheetView zoomScale="80" workbookViewId="0">
      <selection sqref="A1:J1"/>
    </sheetView>
  </sheetViews>
  <sheetFormatPr defaultRowHeight="14.25" x14ac:dyDescent="0.2"/>
  <cols>
    <col min="1" max="1" width="4.7109375" style="31" customWidth="1"/>
    <col min="2" max="2" width="46" style="29" bestFit="1" customWidth="1"/>
    <col min="3" max="3" width="12.7109375" style="31" customWidth="1"/>
    <col min="4" max="4" width="44.5703125" style="31" bestFit="1" customWidth="1"/>
    <col min="5" max="5" width="18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9" bestFit="1" customWidth="1"/>
    <col min="10" max="10" width="34.7109375" style="29" customWidth="1"/>
    <col min="11" max="11" width="35.85546875" style="29" customWidth="1"/>
    <col min="12" max="16384" width="9.140625" style="29"/>
  </cols>
  <sheetData>
    <row r="1" spans="1:11" ht="16.5" thickBot="1" x14ac:dyDescent="0.25">
      <c r="A1" s="173" t="s">
        <v>88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1" ht="30.75" thickBot="1" x14ac:dyDescent="0.25">
      <c r="A2" s="15" t="s">
        <v>34</v>
      </c>
      <c r="B2" s="48" t="s">
        <v>21</v>
      </c>
      <c r="C2" s="18" t="s">
        <v>31</v>
      </c>
      <c r="D2" s="18" t="s">
        <v>32</v>
      </c>
      <c r="E2" s="17" t="s">
        <v>35</v>
      </c>
      <c r="F2" s="17" t="s">
        <v>54</v>
      </c>
      <c r="G2" s="17" t="s">
        <v>55</v>
      </c>
      <c r="H2" s="18" t="s">
        <v>56</v>
      </c>
      <c r="I2" s="18" t="s">
        <v>12</v>
      </c>
      <c r="J2" s="18" t="s">
        <v>13</v>
      </c>
    </row>
    <row r="3" spans="1:11" ht="14.25" customHeight="1" x14ac:dyDescent="0.2">
      <c r="A3" s="21">
        <v>1</v>
      </c>
      <c r="B3" s="85" t="s">
        <v>69</v>
      </c>
      <c r="C3" s="111" t="s">
        <v>33</v>
      </c>
      <c r="D3" s="112" t="s">
        <v>113</v>
      </c>
      <c r="E3" s="86">
        <v>3875059.14</v>
      </c>
      <c r="F3" s="87">
        <v>152637</v>
      </c>
      <c r="G3" s="86">
        <v>25.3874</v>
      </c>
      <c r="H3" s="52">
        <v>100</v>
      </c>
      <c r="I3" s="85" t="s">
        <v>114</v>
      </c>
      <c r="J3" s="88" t="s">
        <v>115</v>
      </c>
      <c r="K3" s="49"/>
    </row>
    <row r="4" spans="1:11" ht="15.75" thickBot="1" x14ac:dyDescent="0.25">
      <c r="A4" s="174" t="s">
        <v>41</v>
      </c>
      <c r="B4" s="175"/>
      <c r="C4" s="113" t="s">
        <v>42</v>
      </c>
      <c r="D4" s="113" t="s">
        <v>42</v>
      </c>
      <c r="E4" s="100">
        <f>SUM(E3:E3)</f>
        <v>3875059.14</v>
      </c>
      <c r="F4" s="101">
        <f>SUM(F3:F3)</f>
        <v>152637</v>
      </c>
      <c r="G4" s="113" t="s">
        <v>42</v>
      </c>
      <c r="H4" s="113" t="s">
        <v>42</v>
      </c>
      <c r="I4" s="113" t="s">
        <v>42</v>
      </c>
      <c r="J4" s="114" t="s">
        <v>42</v>
      </c>
    </row>
  </sheetData>
  <mergeCells count="2">
    <mergeCell ref="A1:J1"/>
    <mergeCell ref="A4:B4"/>
  </mergeCells>
  <phoneticPr fontId="12" type="noConversion"/>
  <hyperlinks>
    <hyperlink ref="J4" r:id="rId1" display="http://www.kinto.com/" xr:uid="{259FDA71-CC62-4E0F-87F6-5EBB2A95EDB6}"/>
  </hyperlinks>
  <pageMargins left="0.75" right="0.75" top="1" bottom="1" header="0.5" footer="0.5"/>
  <pageSetup paperSize="9" scale="63" orientation="landscape" verticalDpi="12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F8B38-8F8A-4BBB-8741-95C06C74858B}">
  <sheetPr>
    <tabColor indexed="43"/>
    <pageSetUpPr fitToPage="1"/>
  </sheetPr>
  <dimension ref="A1:J10"/>
  <sheetViews>
    <sheetView zoomScale="80" workbookViewId="0">
      <selection activeCell="H5" sqref="H5"/>
    </sheetView>
  </sheetViews>
  <sheetFormatPr defaultRowHeight="14.25" x14ac:dyDescent="0.2"/>
  <cols>
    <col min="1" max="1" width="4.42578125" style="31" customWidth="1"/>
    <col min="2" max="2" width="46.7109375" style="31" customWidth="1"/>
    <col min="3" max="4" width="14.7109375" style="30" customWidth="1"/>
    <col min="5" max="8" width="12.7109375" style="31" customWidth="1"/>
    <col min="9" max="9" width="16.140625" style="31" bestFit="1" customWidth="1"/>
    <col min="10" max="10" width="19.140625" style="31" customWidth="1"/>
    <col min="11" max="16384" width="9.140625" style="31"/>
  </cols>
  <sheetData>
    <row r="1" spans="1:10" s="50" customFormat="1" ht="16.5" thickBot="1" x14ac:dyDescent="0.25">
      <c r="A1" s="185" t="s">
        <v>80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0" s="22" customFormat="1" ht="15.75" customHeight="1" thickBot="1" x14ac:dyDescent="0.25">
      <c r="A2" s="178" t="s">
        <v>34</v>
      </c>
      <c r="B2" s="104"/>
      <c r="C2" s="105"/>
      <c r="D2" s="106"/>
      <c r="E2" s="180" t="s">
        <v>58</v>
      </c>
      <c r="F2" s="180"/>
      <c r="G2" s="180"/>
      <c r="H2" s="180"/>
      <c r="I2" s="180"/>
      <c r="J2" s="180"/>
    </row>
    <row r="3" spans="1:10" s="22" customFormat="1" ht="60.75" thickBot="1" x14ac:dyDescent="0.25">
      <c r="A3" s="179"/>
      <c r="B3" s="107" t="s">
        <v>21</v>
      </c>
      <c r="C3" s="26" t="s">
        <v>9</v>
      </c>
      <c r="D3" s="26" t="s">
        <v>10</v>
      </c>
      <c r="E3" s="17" t="s">
        <v>76</v>
      </c>
      <c r="F3" s="17" t="s">
        <v>85</v>
      </c>
      <c r="G3" s="17" t="s">
        <v>89</v>
      </c>
      <c r="H3" s="17" t="s">
        <v>90</v>
      </c>
      <c r="I3" s="17" t="s">
        <v>43</v>
      </c>
      <c r="J3" s="17" t="s">
        <v>77</v>
      </c>
    </row>
    <row r="4" spans="1:10" s="22" customFormat="1" collapsed="1" x14ac:dyDescent="0.2">
      <c r="A4" s="21">
        <v>1</v>
      </c>
      <c r="B4" s="27" t="s">
        <v>69</v>
      </c>
      <c r="C4" s="108">
        <v>40555</v>
      </c>
      <c r="D4" s="108">
        <v>40626</v>
      </c>
      <c r="E4" s="102">
        <v>0.16212875819386974</v>
      </c>
      <c r="F4" s="102">
        <v>0.16047667152724121</v>
      </c>
      <c r="G4" s="102">
        <v>0.14281984451736918</v>
      </c>
      <c r="H4" s="102">
        <v>8.8737552641284356E-2</v>
      </c>
      <c r="I4" s="102">
        <v>-0.74612600000000007</v>
      </c>
      <c r="J4" s="109">
        <v>-9.4674110843604442E-2</v>
      </c>
    </row>
    <row r="5" spans="1:10" s="22" customFormat="1" ht="15.75" collapsed="1" thickBot="1" x14ac:dyDescent="0.25">
      <c r="A5" s="21"/>
      <c r="B5" s="154" t="s">
        <v>92</v>
      </c>
      <c r="C5" s="155" t="s">
        <v>42</v>
      </c>
      <c r="D5" s="155" t="s">
        <v>42</v>
      </c>
      <c r="E5" s="156">
        <f>AVERAGE(E4:E4)</f>
        <v>0.16212875819386974</v>
      </c>
      <c r="F5" s="156">
        <f>AVERAGE(F4:F4)</f>
        <v>0.16047667152724121</v>
      </c>
      <c r="G5" s="156">
        <f>AVERAGE(G4:G4)</f>
        <v>0.14281984451736918</v>
      </c>
      <c r="H5" s="156">
        <f>AVERAGE(H4:H4)</f>
        <v>8.8737552641284356E-2</v>
      </c>
      <c r="I5" s="155" t="s">
        <v>42</v>
      </c>
      <c r="J5" s="156">
        <f>AVERAGE(J4:J4)</f>
        <v>-9.4674110843604442E-2</v>
      </c>
    </row>
    <row r="6" spans="1:10" s="22" customFormat="1" x14ac:dyDescent="0.2">
      <c r="A6" s="187" t="s">
        <v>78</v>
      </c>
      <c r="B6" s="187"/>
      <c r="C6" s="187"/>
      <c r="D6" s="187"/>
      <c r="E6" s="187"/>
      <c r="F6" s="187"/>
      <c r="G6" s="187"/>
      <c r="H6" s="187"/>
      <c r="I6" s="187"/>
      <c r="J6" s="187"/>
    </row>
    <row r="7" spans="1:10" s="22" customFormat="1" ht="15.75" customHeight="1" x14ac:dyDescent="0.2">
      <c r="C7" s="64"/>
      <c r="D7" s="64"/>
    </row>
    <row r="8" spans="1:10" x14ac:dyDescent="0.2">
      <c r="B8" s="29"/>
      <c r="C8" s="110"/>
      <c r="E8" s="110"/>
      <c r="F8" s="110"/>
      <c r="G8" s="110"/>
      <c r="H8" s="110"/>
    </row>
    <row r="9" spans="1:10" x14ac:dyDescent="0.2">
      <c r="B9" s="29"/>
      <c r="C9" s="110"/>
      <c r="E9" s="110"/>
    </row>
    <row r="10" spans="1:10" x14ac:dyDescent="0.2">
      <c r="E10" s="110"/>
      <c r="F10" s="110"/>
    </row>
  </sheetData>
  <mergeCells count="4">
    <mergeCell ref="A1:J1"/>
    <mergeCell ref="A2:A3"/>
    <mergeCell ref="E2:J2"/>
    <mergeCell ref="A6:J6"/>
  </mergeCells>
  <phoneticPr fontId="12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29DD-9253-43A0-89BA-0F27D9C3C342}">
  <sheetPr>
    <tabColor indexed="43"/>
  </sheetPr>
  <dimension ref="A1:G116"/>
  <sheetViews>
    <sheetView zoomScale="80" workbookViewId="0">
      <selection activeCell="I29" sqref="I29"/>
    </sheetView>
  </sheetViews>
  <sheetFormatPr defaultRowHeight="14.25" x14ac:dyDescent="0.2"/>
  <cols>
    <col min="1" max="1" width="4" style="20" customWidth="1"/>
    <col min="2" max="2" width="50.7109375" style="20" customWidth="1"/>
    <col min="3" max="3" width="24.7109375" style="20" customWidth="1"/>
    <col min="4" max="4" width="24.7109375" style="51" customWidth="1"/>
    <col min="5" max="7" width="24.7109375" style="20" customWidth="1"/>
    <col min="8" max="16384" width="9.140625" style="20"/>
  </cols>
  <sheetData>
    <row r="1" spans="1:7" s="29" customFormat="1" ht="16.5" thickBot="1" x14ac:dyDescent="0.25">
      <c r="A1" s="182" t="s">
        <v>74</v>
      </c>
      <c r="B1" s="182"/>
      <c r="C1" s="182"/>
      <c r="D1" s="182"/>
      <c r="E1" s="182"/>
      <c r="F1" s="182"/>
      <c r="G1" s="182"/>
    </row>
    <row r="2" spans="1:7" s="29" customFormat="1" ht="15.75" customHeight="1" thickBot="1" x14ac:dyDescent="0.25">
      <c r="A2" s="191" t="s">
        <v>34</v>
      </c>
      <c r="B2" s="92"/>
      <c r="C2" s="183" t="s">
        <v>22</v>
      </c>
      <c r="D2" s="188"/>
      <c r="E2" s="189" t="s">
        <v>57</v>
      </c>
      <c r="F2" s="190"/>
      <c r="G2" s="93"/>
    </row>
    <row r="3" spans="1:7" s="29" customFormat="1" ht="45.75" thickBot="1" x14ac:dyDescent="0.25">
      <c r="A3" s="179"/>
      <c r="B3" s="35" t="s">
        <v>21</v>
      </c>
      <c r="C3" s="35" t="s">
        <v>44</v>
      </c>
      <c r="D3" s="35" t="s">
        <v>24</v>
      </c>
      <c r="E3" s="35" t="s">
        <v>25</v>
      </c>
      <c r="F3" s="35" t="s">
        <v>24</v>
      </c>
      <c r="G3" s="36" t="s">
        <v>84</v>
      </c>
    </row>
    <row r="4" spans="1:7" s="29" customFormat="1" x14ac:dyDescent="0.2">
      <c r="A4" s="21">
        <v>1</v>
      </c>
      <c r="B4" s="37" t="s">
        <v>69</v>
      </c>
      <c r="C4" s="38">
        <v>540.61420000000021</v>
      </c>
      <c r="D4" s="102">
        <v>0.16213019249914506</v>
      </c>
      <c r="E4" s="39">
        <v>0</v>
      </c>
      <c r="F4" s="102">
        <v>0</v>
      </c>
      <c r="G4" s="40">
        <v>0</v>
      </c>
    </row>
    <row r="5" spans="1:7" s="29" customFormat="1" ht="15.75" thickBot="1" x14ac:dyDescent="0.25">
      <c r="A5" s="117"/>
      <c r="B5" s="94" t="s">
        <v>41</v>
      </c>
      <c r="C5" s="95">
        <v>540.61420000000021</v>
      </c>
      <c r="D5" s="99">
        <v>0.16213019249914506</v>
      </c>
      <c r="E5" s="96">
        <v>0</v>
      </c>
      <c r="F5" s="99">
        <v>0</v>
      </c>
      <c r="G5" s="118">
        <v>0</v>
      </c>
    </row>
    <row r="6" spans="1:7" s="29" customFormat="1" x14ac:dyDescent="0.2">
      <c r="D6" s="6"/>
    </row>
    <row r="7" spans="1:7" s="29" customFormat="1" x14ac:dyDescent="0.2">
      <c r="D7" s="6"/>
    </row>
    <row r="8" spans="1:7" s="29" customFormat="1" x14ac:dyDescent="0.2">
      <c r="D8" s="6"/>
    </row>
    <row r="9" spans="1:7" s="29" customFormat="1" x14ac:dyDescent="0.2">
      <c r="D9" s="6"/>
    </row>
    <row r="10" spans="1:7" s="29" customFormat="1" x14ac:dyDescent="0.2">
      <c r="D10" s="6"/>
    </row>
    <row r="11" spans="1:7" s="29" customFormat="1" x14ac:dyDescent="0.2">
      <c r="D11" s="6"/>
    </row>
    <row r="12" spans="1:7" s="29" customFormat="1" x14ac:dyDescent="0.2">
      <c r="D12" s="6"/>
    </row>
    <row r="13" spans="1:7" s="29" customFormat="1" x14ac:dyDescent="0.2">
      <c r="D13" s="6"/>
    </row>
    <row r="14" spans="1:7" s="29" customFormat="1" x14ac:dyDescent="0.2">
      <c r="D14" s="6"/>
    </row>
    <row r="15" spans="1:7" s="29" customFormat="1" x14ac:dyDescent="0.2">
      <c r="D15" s="6"/>
    </row>
    <row r="16" spans="1:7" s="29" customFormat="1" x14ac:dyDescent="0.2">
      <c r="D16" s="6"/>
    </row>
    <row r="17" spans="2:5" s="29" customFormat="1" x14ac:dyDescent="0.2">
      <c r="D17" s="6"/>
    </row>
    <row r="18" spans="2:5" s="29" customFormat="1" x14ac:dyDescent="0.2">
      <c r="D18" s="6"/>
    </row>
    <row r="19" spans="2:5" s="29" customFormat="1" x14ac:dyDescent="0.2">
      <c r="D19" s="6"/>
    </row>
    <row r="20" spans="2:5" s="29" customFormat="1" x14ac:dyDescent="0.2">
      <c r="D20" s="6"/>
    </row>
    <row r="21" spans="2:5" s="29" customFormat="1" x14ac:dyDescent="0.2">
      <c r="D21" s="6"/>
    </row>
    <row r="22" spans="2:5" s="29" customFormat="1" x14ac:dyDescent="0.2">
      <c r="D22" s="6"/>
    </row>
    <row r="23" spans="2:5" s="29" customFormat="1" x14ac:dyDescent="0.2">
      <c r="D23" s="6"/>
    </row>
    <row r="24" spans="2:5" s="29" customFormat="1" x14ac:dyDescent="0.2">
      <c r="D24" s="6"/>
    </row>
    <row r="25" spans="2:5" s="29" customFormat="1" x14ac:dyDescent="0.2">
      <c r="D25" s="6"/>
    </row>
    <row r="26" spans="2:5" s="29" customFormat="1" x14ac:dyDescent="0.2">
      <c r="D26" s="6"/>
    </row>
    <row r="27" spans="2:5" s="29" customFormat="1" ht="15" thickBot="1" x14ac:dyDescent="0.25">
      <c r="B27" s="83"/>
      <c r="C27" s="83"/>
      <c r="D27" s="84"/>
      <c r="E27" s="83"/>
    </row>
    <row r="28" spans="2:5" s="29" customFormat="1" x14ac:dyDescent="0.2"/>
    <row r="29" spans="2:5" s="29" customFormat="1" x14ac:dyDescent="0.2"/>
    <row r="30" spans="2:5" s="29" customFormat="1" x14ac:dyDescent="0.2"/>
    <row r="31" spans="2:5" s="29" customFormat="1" x14ac:dyDescent="0.2"/>
    <row r="32" spans="2:5" s="29" customFormat="1" x14ac:dyDescent="0.2"/>
    <row r="33" spans="2:6" s="29" customFormat="1" ht="30.75" thickBot="1" x14ac:dyDescent="0.25">
      <c r="B33" s="47" t="s">
        <v>21</v>
      </c>
      <c r="C33" s="35" t="s">
        <v>47</v>
      </c>
      <c r="D33" s="35" t="s">
        <v>48</v>
      </c>
      <c r="E33" s="36" t="s">
        <v>45</v>
      </c>
    </row>
    <row r="34" spans="2:6" s="29" customFormat="1" x14ac:dyDescent="0.2">
      <c r="B34" s="130" t="str">
        <f>B4</f>
        <v>Індекс Української Біржі</v>
      </c>
      <c r="C34" s="131">
        <f>C4</f>
        <v>540.61420000000021</v>
      </c>
      <c r="D34" s="158">
        <f>D4</f>
        <v>0.16213019249914506</v>
      </c>
      <c r="E34" s="132">
        <f>G4</f>
        <v>0</v>
      </c>
    </row>
    <row r="35" spans="2:6" s="29" customFormat="1" x14ac:dyDescent="0.2">
      <c r="B35" s="37"/>
      <c r="C35" s="38"/>
      <c r="D35" s="159"/>
      <c r="E35" s="40"/>
    </row>
    <row r="36" spans="2:6" x14ac:dyDescent="0.2">
      <c r="B36" s="37"/>
      <c r="C36" s="38"/>
      <c r="D36" s="159"/>
      <c r="E36" s="40"/>
      <c r="F36" s="19"/>
    </row>
    <row r="37" spans="2:6" x14ac:dyDescent="0.2">
      <c r="B37" s="29"/>
      <c r="C37" s="160"/>
      <c r="D37" s="6"/>
      <c r="F37" s="19"/>
    </row>
    <row r="38" spans="2:6" x14ac:dyDescent="0.2">
      <c r="B38" s="29"/>
      <c r="C38" s="29"/>
      <c r="D38" s="6"/>
      <c r="F38" s="19"/>
    </row>
    <row r="39" spans="2:6" x14ac:dyDescent="0.2">
      <c r="B39" s="29"/>
      <c r="C39" s="29"/>
      <c r="D39" s="6"/>
      <c r="F39" s="19"/>
    </row>
    <row r="40" spans="2:6" x14ac:dyDescent="0.2">
      <c r="B40" s="29"/>
      <c r="C40" s="29"/>
      <c r="D40" s="6"/>
      <c r="F40" s="19"/>
    </row>
    <row r="41" spans="2:6" x14ac:dyDescent="0.2">
      <c r="B41" s="29"/>
      <c r="C41" s="29"/>
      <c r="D41" s="6"/>
      <c r="F41" s="19"/>
    </row>
    <row r="42" spans="2:6" x14ac:dyDescent="0.2">
      <c r="B42" s="29"/>
      <c r="C42" s="29"/>
      <c r="D42" s="6"/>
      <c r="F42" s="19"/>
    </row>
    <row r="43" spans="2:6" x14ac:dyDescent="0.2">
      <c r="B43" s="29"/>
      <c r="C43" s="29"/>
      <c r="D43" s="6"/>
      <c r="F43" s="19"/>
    </row>
    <row r="44" spans="2:6" x14ac:dyDescent="0.2">
      <c r="B44" s="29"/>
      <c r="C44" s="29"/>
      <c r="D44" s="6"/>
    </row>
    <row r="45" spans="2:6" x14ac:dyDescent="0.2">
      <c r="B45" s="29"/>
      <c r="C45" s="29"/>
      <c r="D45" s="6"/>
    </row>
    <row r="46" spans="2:6" x14ac:dyDescent="0.2">
      <c r="B46" s="29"/>
      <c r="C46" s="29"/>
      <c r="D46" s="6"/>
    </row>
    <row r="47" spans="2:6" x14ac:dyDescent="0.2">
      <c r="B47" s="29"/>
      <c r="C47" s="29"/>
      <c r="D47" s="6"/>
    </row>
    <row r="48" spans="2:6" x14ac:dyDescent="0.2">
      <c r="B48" s="29"/>
      <c r="C48" s="29"/>
      <c r="D48" s="6"/>
    </row>
    <row r="49" spans="2:4" x14ac:dyDescent="0.2">
      <c r="B49" s="29"/>
      <c r="C49" s="29"/>
      <c r="D49" s="6"/>
    </row>
    <row r="50" spans="2:4" x14ac:dyDescent="0.2">
      <c r="B50" s="29"/>
      <c r="C50" s="29"/>
      <c r="D50" s="6"/>
    </row>
    <row r="51" spans="2:4" x14ac:dyDescent="0.2">
      <c r="B51" s="29"/>
      <c r="C51" s="29"/>
      <c r="D51" s="6"/>
    </row>
    <row r="52" spans="2:4" x14ac:dyDescent="0.2">
      <c r="B52" s="29"/>
      <c r="C52" s="29"/>
      <c r="D52" s="6"/>
    </row>
    <row r="53" spans="2:4" x14ac:dyDescent="0.2">
      <c r="B53" s="29"/>
      <c r="C53" s="29"/>
      <c r="D53" s="6"/>
    </row>
    <row r="54" spans="2:4" x14ac:dyDescent="0.2">
      <c r="B54" s="29"/>
      <c r="C54" s="29"/>
      <c r="D54" s="6"/>
    </row>
    <row r="55" spans="2:4" x14ac:dyDescent="0.2">
      <c r="B55" s="29"/>
      <c r="C55" s="29"/>
      <c r="D55" s="6"/>
    </row>
    <row r="56" spans="2:4" x14ac:dyDescent="0.2">
      <c r="B56" s="29"/>
      <c r="C56" s="29"/>
      <c r="D56" s="6"/>
    </row>
    <row r="57" spans="2:4" x14ac:dyDescent="0.2">
      <c r="B57" s="29"/>
      <c r="C57" s="29"/>
      <c r="D57" s="6"/>
    </row>
    <row r="58" spans="2:4" x14ac:dyDescent="0.2">
      <c r="B58" s="29"/>
      <c r="C58" s="29"/>
      <c r="D58" s="6"/>
    </row>
    <row r="59" spans="2:4" x14ac:dyDescent="0.2">
      <c r="B59" s="29"/>
      <c r="C59" s="29"/>
      <c r="D59" s="6"/>
    </row>
    <row r="60" spans="2:4" x14ac:dyDescent="0.2">
      <c r="B60" s="29"/>
      <c r="C60" s="29"/>
      <c r="D60" s="6"/>
    </row>
    <row r="61" spans="2:4" x14ac:dyDescent="0.2">
      <c r="B61" s="29"/>
      <c r="C61" s="29"/>
      <c r="D61" s="6"/>
    </row>
    <row r="62" spans="2:4" x14ac:dyDescent="0.2">
      <c r="B62" s="29"/>
      <c r="C62" s="29"/>
      <c r="D62" s="6"/>
    </row>
    <row r="63" spans="2:4" x14ac:dyDescent="0.2">
      <c r="B63" s="29"/>
      <c r="C63" s="29"/>
      <c r="D63" s="6"/>
    </row>
    <row r="64" spans="2:4" x14ac:dyDescent="0.2">
      <c r="B64" s="29"/>
      <c r="C64" s="29"/>
      <c r="D64" s="6"/>
    </row>
    <row r="65" spans="2:4" x14ac:dyDescent="0.2">
      <c r="B65" s="29"/>
      <c r="C65" s="29"/>
      <c r="D65" s="6"/>
    </row>
    <row r="66" spans="2:4" x14ac:dyDescent="0.2">
      <c r="B66" s="29"/>
      <c r="C66" s="29"/>
      <c r="D66" s="6"/>
    </row>
    <row r="67" spans="2:4" x14ac:dyDescent="0.2">
      <c r="B67" s="29"/>
      <c r="C67" s="29"/>
      <c r="D67" s="6"/>
    </row>
    <row r="68" spans="2:4" x14ac:dyDescent="0.2">
      <c r="B68" s="29"/>
      <c r="C68" s="29"/>
      <c r="D68" s="6"/>
    </row>
    <row r="69" spans="2:4" x14ac:dyDescent="0.2">
      <c r="B69" s="29"/>
      <c r="C69" s="29"/>
      <c r="D69" s="6"/>
    </row>
    <row r="70" spans="2:4" x14ac:dyDescent="0.2">
      <c r="B70" s="29"/>
      <c r="C70" s="29"/>
      <c r="D70" s="6"/>
    </row>
    <row r="71" spans="2:4" x14ac:dyDescent="0.2">
      <c r="B71" s="29"/>
      <c r="C71" s="29"/>
      <c r="D71" s="6"/>
    </row>
    <row r="72" spans="2:4" x14ac:dyDescent="0.2">
      <c r="B72" s="29"/>
      <c r="C72" s="29"/>
      <c r="D72" s="6"/>
    </row>
    <row r="73" spans="2:4" x14ac:dyDescent="0.2">
      <c r="B73" s="29"/>
      <c r="C73" s="29"/>
      <c r="D73" s="6"/>
    </row>
    <row r="74" spans="2:4" x14ac:dyDescent="0.2">
      <c r="B74" s="29"/>
      <c r="C74" s="29"/>
      <c r="D74" s="6"/>
    </row>
    <row r="75" spans="2:4" x14ac:dyDescent="0.2">
      <c r="B75" s="29"/>
      <c r="C75" s="29"/>
      <c r="D75" s="6"/>
    </row>
    <row r="76" spans="2:4" x14ac:dyDescent="0.2">
      <c r="B76" s="29"/>
      <c r="C76" s="29"/>
      <c r="D76" s="6"/>
    </row>
    <row r="77" spans="2:4" x14ac:dyDescent="0.2">
      <c r="B77" s="29"/>
      <c r="C77" s="29"/>
      <c r="D77" s="6"/>
    </row>
    <row r="78" spans="2:4" x14ac:dyDescent="0.2">
      <c r="B78" s="29"/>
      <c r="C78" s="29"/>
      <c r="D78" s="6"/>
    </row>
    <row r="79" spans="2:4" x14ac:dyDescent="0.2">
      <c r="B79" s="29"/>
      <c r="C79" s="29"/>
      <c r="D79" s="6"/>
    </row>
    <row r="80" spans="2:4" x14ac:dyDescent="0.2">
      <c r="B80" s="29"/>
      <c r="C80" s="29"/>
      <c r="D80" s="6"/>
    </row>
    <row r="81" spans="2:4" x14ac:dyDescent="0.2">
      <c r="B81" s="29"/>
      <c r="C81" s="29"/>
      <c r="D81" s="6"/>
    </row>
    <row r="82" spans="2:4" x14ac:dyDescent="0.2">
      <c r="B82" s="29"/>
      <c r="C82" s="29"/>
      <c r="D82" s="6"/>
    </row>
    <row r="83" spans="2:4" x14ac:dyDescent="0.2">
      <c r="B83" s="29"/>
      <c r="C83" s="29"/>
      <c r="D83" s="6"/>
    </row>
    <row r="84" spans="2:4" x14ac:dyDescent="0.2">
      <c r="B84" s="29"/>
      <c r="C84" s="29"/>
      <c r="D84" s="6"/>
    </row>
    <row r="85" spans="2:4" x14ac:dyDescent="0.2">
      <c r="B85" s="29"/>
      <c r="C85" s="29"/>
      <c r="D85" s="6"/>
    </row>
    <row r="86" spans="2:4" x14ac:dyDescent="0.2">
      <c r="B86" s="29"/>
      <c r="C86" s="29"/>
      <c r="D86" s="6"/>
    </row>
    <row r="87" spans="2:4" x14ac:dyDescent="0.2">
      <c r="B87" s="29"/>
      <c r="C87" s="29"/>
      <c r="D87" s="6"/>
    </row>
    <row r="88" spans="2:4" x14ac:dyDescent="0.2">
      <c r="B88" s="29"/>
      <c r="C88" s="29"/>
      <c r="D88" s="6"/>
    </row>
    <row r="89" spans="2:4" x14ac:dyDescent="0.2">
      <c r="B89" s="29"/>
      <c r="C89" s="29"/>
      <c r="D89" s="6"/>
    </row>
    <row r="90" spans="2:4" x14ac:dyDescent="0.2">
      <c r="B90" s="29"/>
      <c r="C90" s="29"/>
      <c r="D90" s="6"/>
    </row>
    <row r="91" spans="2:4" x14ac:dyDescent="0.2">
      <c r="B91" s="29"/>
      <c r="C91" s="29"/>
      <c r="D91" s="6"/>
    </row>
    <row r="92" spans="2:4" x14ac:dyDescent="0.2">
      <c r="B92" s="29"/>
      <c r="C92" s="29"/>
      <c r="D92" s="6"/>
    </row>
    <row r="93" spans="2:4" x14ac:dyDescent="0.2">
      <c r="B93" s="29"/>
      <c r="C93" s="29"/>
      <c r="D93" s="6"/>
    </row>
    <row r="94" spans="2:4" x14ac:dyDescent="0.2">
      <c r="B94" s="29"/>
      <c r="C94" s="29"/>
      <c r="D94" s="6"/>
    </row>
    <row r="95" spans="2:4" x14ac:dyDescent="0.2">
      <c r="B95" s="29"/>
      <c r="C95" s="29"/>
      <c r="D95" s="6"/>
    </row>
    <row r="96" spans="2:4" x14ac:dyDescent="0.2">
      <c r="B96" s="29"/>
      <c r="C96" s="29"/>
      <c r="D96" s="6"/>
    </row>
    <row r="97" spans="2:4" x14ac:dyDescent="0.2">
      <c r="B97" s="29"/>
      <c r="C97" s="29"/>
      <c r="D97" s="6"/>
    </row>
    <row r="98" spans="2:4" x14ac:dyDescent="0.2">
      <c r="B98" s="29"/>
      <c r="C98" s="29"/>
      <c r="D98" s="6"/>
    </row>
    <row r="99" spans="2:4" x14ac:dyDescent="0.2">
      <c r="B99" s="29"/>
      <c r="C99" s="29"/>
      <c r="D99" s="6"/>
    </row>
    <row r="100" spans="2:4" x14ac:dyDescent="0.2">
      <c r="B100" s="29"/>
      <c r="C100" s="29"/>
      <c r="D100" s="6"/>
    </row>
    <row r="101" spans="2:4" x14ac:dyDescent="0.2">
      <c r="B101" s="29"/>
      <c r="C101" s="29"/>
      <c r="D101" s="6"/>
    </row>
    <row r="102" spans="2:4" x14ac:dyDescent="0.2">
      <c r="B102" s="29"/>
      <c r="C102" s="29"/>
      <c r="D102" s="6"/>
    </row>
    <row r="103" spans="2:4" x14ac:dyDescent="0.2">
      <c r="B103" s="29"/>
      <c r="C103" s="29"/>
      <c r="D103" s="6"/>
    </row>
    <row r="104" spans="2:4" x14ac:dyDescent="0.2">
      <c r="B104" s="29"/>
      <c r="C104" s="29"/>
      <c r="D104" s="6"/>
    </row>
    <row r="105" spans="2:4" x14ac:dyDescent="0.2">
      <c r="B105" s="29"/>
      <c r="C105" s="29"/>
      <c r="D105" s="6"/>
    </row>
    <row r="106" spans="2:4" x14ac:dyDescent="0.2">
      <c r="B106" s="29"/>
      <c r="C106" s="29"/>
      <c r="D106" s="6"/>
    </row>
    <row r="107" spans="2:4" x14ac:dyDescent="0.2">
      <c r="B107" s="29"/>
      <c r="C107" s="29"/>
      <c r="D107" s="6"/>
    </row>
    <row r="108" spans="2:4" x14ac:dyDescent="0.2">
      <c r="B108" s="29"/>
      <c r="C108" s="29"/>
      <c r="D108" s="6"/>
    </row>
    <row r="109" spans="2:4" x14ac:dyDescent="0.2">
      <c r="B109" s="29"/>
      <c r="C109" s="29"/>
      <c r="D109" s="6"/>
    </row>
    <row r="110" spans="2:4" x14ac:dyDescent="0.2">
      <c r="B110" s="29"/>
      <c r="C110" s="29"/>
      <c r="D110" s="6"/>
    </row>
    <row r="111" spans="2:4" x14ac:dyDescent="0.2">
      <c r="B111" s="29"/>
      <c r="C111" s="29"/>
      <c r="D111" s="6"/>
    </row>
    <row r="112" spans="2:4" x14ac:dyDescent="0.2">
      <c r="B112" s="29"/>
      <c r="C112" s="29"/>
      <c r="D112" s="6"/>
    </row>
    <row r="113" spans="2:4" x14ac:dyDescent="0.2">
      <c r="B113" s="29"/>
      <c r="C113" s="29"/>
      <c r="D113" s="6"/>
    </row>
    <row r="114" spans="2:4" x14ac:dyDescent="0.2">
      <c r="B114" s="29"/>
      <c r="C114" s="29"/>
      <c r="D114" s="6"/>
    </row>
    <row r="115" spans="2:4" x14ac:dyDescent="0.2">
      <c r="B115" s="29"/>
      <c r="C115" s="29"/>
      <c r="D115" s="6"/>
    </row>
    <row r="116" spans="2:4" x14ac:dyDescent="0.2">
      <c r="B116" s="29"/>
      <c r="C116" s="29"/>
      <c r="D116" s="6"/>
    </row>
  </sheetData>
  <mergeCells count="4">
    <mergeCell ref="C2:D2"/>
    <mergeCell ref="E2:F2"/>
    <mergeCell ref="A2:A3"/>
    <mergeCell ref="A1:G1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4590A-D647-41DE-90C9-BEEAE1E84304}">
  <sheetPr>
    <tabColor indexed="43"/>
  </sheetPr>
  <dimension ref="A1:D13"/>
  <sheetViews>
    <sheetView zoomScale="80" workbookViewId="0">
      <selection activeCell="A2" sqref="A2:B2"/>
    </sheetView>
  </sheetViews>
  <sheetFormatPr defaultRowHeight="12.75" x14ac:dyDescent="0.2"/>
  <cols>
    <col min="1" max="1" width="52" customWidth="1"/>
    <col min="2" max="2" width="12.7109375" customWidth="1"/>
    <col min="3" max="3" width="2.7109375" customWidth="1"/>
  </cols>
  <sheetData>
    <row r="1" spans="1:4" ht="15.75" thickBot="1" x14ac:dyDescent="0.25">
      <c r="A1" s="66" t="s">
        <v>21</v>
      </c>
      <c r="B1" s="67" t="s">
        <v>70</v>
      </c>
      <c r="C1" s="10"/>
      <c r="D1" s="10"/>
    </row>
    <row r="2" spans="1:4" ht="14.25" x14ac:dyDescent="0.2">
      <c r="A2" s="27" t="s">
        <v>69</v>
      </c>
      <c r="B2" s="142">
        <v>0.16212875819386974</v>
      </c>
      <c r="C2" s="10"/>
      <c r="D2" s="10"/>
    </row>
    <row r="3" spans="1:4" ht="14.25" x14ac:dyDescent="0.2">
      <c r="A3" s="27" t="s">
        <v>26</v>
      </c>
      <c r="B3" s="143">
        <v>0.16212875819386974</v>
      </c>
      <c r="C3" s="10"/>
      <c r="D3" s="10"/>
    </row>
    <row r="4" spans="1:4" ht="14.25" x14ac:dyDescent="0.2">
      <c r="A4" s="27" t="s">
        <v>1</v>
      </c>
      <c r="B4" s="143">
        <v>0</v>
      </c>
      <c r="C4" s="10"/>
      <c r="D4" s="10"/>
    </row>
    <row r="5" spans="1:4" ht="14.25" x14ac:dyDescent="0.2">
      <c r="A5" s="27" t="s">
        <v>0</v>
      </c>
      <c r="B5" s="143">
        <v>6.0578589468038846E-3</v>
      </c>
      <c r="C5" s="10"/>
      <c r="D5" s="10"/>
    </row>
    <row r="6" spans="1:4" ht="14.25" x14ac:dyDescent="0.2">
      <c r="A6" s="27" t="s">
        <v>27</v>
      </c>
      <c r="B6" s="143">
        <v>2.0715009317078259E-3</v>
      </c>
      <c r="C6" s="10"/>
      <c r="D6" s="10"/>
    </row>
    <row r="7" spans="1:4" ht="14.25" x14ac:dyDescent="0.2">
      <c r="A7" s="27" t="s">
        <v>28</v>
      </c>
      <c r="B7" s="143">
        <v>1.1715574678143881E-2</v>
      </c>
      <c r="C7" s="10"/>
      <c r="D7" s="10"/>
    </row>
    <row r="8" spans="1:4" ht="14.25" x14ac:dyDescent="0.2">
      <c r="A8" s="27" t="s">
        <v>29</v>
      </c>
      <c r="B8" s="143">
        <v>1.0327671232876713E-2</v>
      </c>
      <c r="C8" s="10"/>
      <c r="D8" s="10"/>
    </row>
    <row r="9" spans="1:4" ht="15" thickBot="1" x14ac:dyDescent="0.25">
      <c r="A9" s="79" t="s">
        <v>94</v>
      </c>
      <c r="B9" s="144">
        <v>1.3363085049165058E-3</v>
      </c>
      <c r="C9" s="10"/>
      <c r="D9" s="10"/>
    </row>
    <row r="10" spans="1:4" x14ac:dyDescent="0.2">
      <c r="C10" s="10"/>
      <c r="D10" s="10"/>
    </row>
    <row r="11" spans="1:4" x14ac:dyDescent="0.2">
      <c r="A11" s="10"/>
      <c r="B11" s="10"/>
      <c r="C11" s="10"/>
      <c r="D11" s="10"/>
    </row>
    <row r="12" spans="1:4" x14ac:dyDescent="0.2">
      <c r="B12" s="10"/>
      <c r="C12" s="10"/>
      <c r="D12" s="10"/>
    </row>
    <row r="13" spans="1:4" x14ac:dyDescent="0.2">
      <c r="C13" s="10"/>
    </row>
  </sheetData>
  <autoFilter ref="A1:B1" xr:uid="{63F48F78-0927-4B04-BED1-C62BAD9C04D7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9BB0F-8C66-4CE5-9074-65C3CE64ABCC}">
  <sheetPr>
    <tabColor indexed="42"/>
  </sheetPr>
  <dimension ref="A1:I36"/>
  <sheetViews>
    <sheetView zoomScale="80" zoomScaleNormal="40" workbookViewId="0">
      <selection activeCell="B3" sqref="B3"/>
    </sheetView>
  </sheetViews>
  <sheetFormatPr defaultRowHeight="14.25" x14ac:dyDescent="0.2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55.710937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 x14ac:dyDescent="0.25">
      <c r="A1" s="173" t="s">
        <v>86</v>
      </c>
      <c r="B1" s="173"/>
      <c r="C1" s="173"/>
      <c r="D1" s="173"/>
      <c r="E1" s="173"/>
      <c r="F1" s="173"/>
      <c r="G1" s="173"/>
      <c r="H1" s="173"/>
      <c r="I1" s="13"/>
    </row>
    <row r="2" spans="1:9" ht="30.75" thickBot="1" x14ac:dyDescent="0.25">
      <c r="A2" s="15" t="s">
        <v>34</v>
      </c>
      <c r="B2" s="16" t="s">
        <v>71</v>
      </c>
      <c r="C2" s="17" t="s">
        <v>35</v>
      </c>
      <c r="D2" s="17" t="s">
        <v>36</v>
      </c>
      <c r="E2" s="17" t="s">
        <v>37</v>
      </c>
      <c r="F2" s="17" t="s">
        <v>11</v>
      </c>
      <c r="G2" s="17" t="s">
        <v>12</v>
      </c>
      <c r="H2" s="18" t="s">
        <v>13</v>
      </c>
      <c r="I2" s="19"/>
    </row>
    <row r="3" spans="1:9" x14ac:dyDescent="0.2">
      <c r="A3" s="21">
        <v>1</v>
      </c>
      <c r="B3" s="85" t="s">
        <v>16</v>
      </c>
      <c r="C3" s="86">
        <v>153299949.74000001</v>
      </c>
      <c r="D3" s="87">
        <v>20115</v>
      </c>
      <c r="E3" s="86">
        <v>7621.18</v>
      </c>
      <c r="F3" s="87">
        <v>1000</v>
      </c>
      <c r="G3" s="85" t="s">
        <v>17</v>
      </c>
      <c r="H3" s="88" t="s">
        <v>40</v>
      </c>
      <c r="I3" s="19"/>
    </row>
    <row r="4" spans="1:9" x14ac:dyDescent="0.2">
      <c r="A4" s="21">
        <v>2</v>
      </c>
      <c r="B4" s="85" t="s">
        <v>96</v>
      </c>
      <c r="C4" s="86">
        <v>27146315.780000001</v>
      </c>
      <c r="D4" s="87">
        <v>44344</v>
      </c>
      <c r="E4" s="86">
        <v>612.17560000000003</v>
      </c>
      <c r="F4" s="87">
        <v>100</v>
      </c>
      <c r="G4" s="85" t="s">
        <v>82</v>
      </c>
      <c r="H4" s="88" t="s">
        <v>63</v>
      </c>
      <c r="I4" s="19"/>
    </row>
    <row r="5" spans="1:9" ht="14.25" customHeight="1" x14ac:dyDescent="0.2">
      <c r="A5" s="21">
        <v>3</v>
      </c>
      <c r="B5" s="85" t="s">
        <v>50</v>
      </c>
      <c r="C5" s="86">
        <v>10415874.77</v>
      </c>
      <c r="D5" s="87">
        <v>5833879</v>
      </c>
      <c r="E5" s="86">
        <v>1.79</v>
      </c>
      <c r="F5" s="87">
        <v>1</v>
      </c>
      <c r="G5" s="85" t="s">
        <v>17</v>
      </c>
      <c r="H5" s="88" t="s">
        <v>40</v>
      </c>
      <c r="I5" s="19"/>
    </row>
    <row r="6" spans="1:9" x14ac:dyDescent="0.2">
      <c r="A6" s="21">
        <v>4</v>
      </c>
      <c r="B6" s="85" t="s">
        <v>65</v>
      </c>
      <c r="C6" s="86">
        <v>9958587.3800000008</v>
      </c>
      <c r="D6" s="87">
        <v>8326</v>
      </c>
      <c r="E6" s="86">
        <v>1196.0830000000001</v>
      </c>
      <c r="F6" s="87">
        <v>1000</v>
      </c>
      <c r="G6" s="85" t="s">
        <v>15</v>
      </c>
      <c r="H6" s="88" t="s">
        <v>39</v>
      </c>
      <c r="I6" s="19"/>
    </row>
    <row r="7" spans="1:9" ht="14.25" customHeight="1" x14ac:dyDescent="0.2">
      <c r="A7" s="21">
        <v>5</v>
      </c>
      <c r="B7" s="85" t="s">
        <v>66</v>
      </c>
      <c r="C7" s="86">
        <v>8902868.1600000001</v>
      </c>
      <c r="D7" s="87">
        <v>1043</v>
      </c>
      <c r="E7" s="86">
        <v>8535.8276000000005</v>
      </c>
      <c r="F7" s="87">
        <v>1000</v>
      </c>
      <c r="G7" s="85" t="s">
        <v>15</v>
      </c>
      <c r="H7" s="88" t="s">
        <v>39</v>
      </c>
      <c r="I7" s="19"/>
    </row>
    <row r="8" spans="1:9" x14ac:dyDescent="0.2">
      <c r="A8" s="21">
        <v>6</v>
      </c>
      <c r="B8" s="85" t="s">
        <v>53</v>
      </c>
      <c r="C8" s="86">
        <v>6515456.1799999997</v>
      </c>
      <c r="D8" s="87">
        <v>1256</v>
      </c>
      <c r="E8" s="86">
        <v>5187.47</v>
      </c>
      <c r="F8" s="87">
        <v>1000</v>
      </c>
      <c r="G8" s="85" t="s">
        <v>38</v>
      </c>
      <c r="H8" s="88" t="s">
        <v>52</v>
      </c>
      <c r="I8" s="19"/>
    </row>
    <row r="9" spans="1:9" x14ac:dyDescent="0.2">
      <c r="A9" s="21">
        <v>7</v>
      </c>
      <c r="B9" s="85" t="s">
        <v>51</v>
      </c>
      <c r="C9" s="86">
        <v>5059697.8899999997</v>
      </c>
      <c r="D9" s="87">
        <v>675</v>
      </c>
      <c r="E9" s="86">
        <v>7495.85</v>
      </c>
      <c r="F9" s="87">
        <v>1000</v>
      </c>
      <c r="G9" s="85" t="s">
        <v>14</v>
      </c>
      <c r="H9" s="88" t="s">
        <v>52</v>
      </c>
      <c r="I9" s="19"/>
    </row>
    <row r="10" spans="1:9" x14ac:dyDescent="0.2">
      <c r="A10" s="21">
        <v>8</v>
      </c>
      <c r="B10" s="85" t="s">
        <v>91</v>
      </c>
      <c r="C10" s="86">
        <v>4756150.05</v>
      </c>
      <c r="D10" s="87">
        <v>12767</v>
      </c>
      <c r="E10" s="86">
        <v>372.53469999999999</v>
      </c>
      <c r="F10" s="87">
        <v>100</v>
      </c>
      <c r="G10" s="85" t="s">
        <v>82</v>
      </c>
      <c r="H10" s="88" t="s">
        <v>63</v>
      </c>
      <c r="I10" s="19"/>
    </row>
    <row r="11" spans="1:9" x14ac:dyDescent="0.2">
      <c r="A11" s="21">
        <v>9</v>
      </c>
      <c r="B11" s="85" t="s">
        <v>60</v>
      </c>
      <c r="C11" s="86">
        <v>3850517.27</v>
      </c>
      <c r="D11" s="87">
        <v>1897</v>
      </c>
      <c r="E11" s="86">
        <v>2029.7929999999999</v>
      </c>
      <c r="F11" s="87">
        <v>1000</v>
      </c>
      <c r="G11" s="85" t="s">
        <v>61</v>
      </c>
      <c r="H11" s="88" t="s">
        <v>62</v>
      </c>
      <c r="I11" s="19"/>
    </row>
    <row r="12" spans="1:9" x14ac:dyDescent="0.2">
      <c r="A12" s="21">
        <v>10</v>
      </c>
      <c r="B12" s="85" t="s">
        <v>102</v>
      </c>
      <c r="C12" s="86">
        <v>2788947.04</v>
      </c>
      <c r="D12" s="87">
        <v>2566</v>
      </c>
      <c r="E12" s="86">
        <v>1086.8851</v>
      </c>
      <c r="F12" s="87">
        <v>1000</v>
      </c>
      <c r="G12" s="85" t="s">
        <v>103</v>
      </c>
      <c r="H12" s="88" t="s">
        <v>104</v>
      </c>
      <c r="I12" s="19"/>
    </row>
    <row r="13" spans="1:9" x14ac:dyDescent="0.2">
      <c r="A13" s="21">
        <v>11</v>
      </c>
      <c r="B13" s="85" t="s">
        <v>67</v>
      </c>
      <c r="C13" s="86">
        <v>2077767.36</v>
      </c>
      <c r="D13" s="87">
        <v>366</v>
      </c>
      <c r="E13" s="86">
        <v>5676.96</v>
      </c>
      <c r="F13" s="87">
        <v>1000</v>
      </c>
      <c r="G13" s="85" t="s">
        <v>15</v>
      </c>
      <c r="H13" s="88" t="s">
        <v>39</v>
      </c>
      <c r="I13" s="19"/>
    </row>
    <row r="14" spans="1:9" x14ac:dyDescent="0.2">
      <c r="A14" s="21">
        <v>12</v>
      </c>
      <c r="B14" s="85" t="s">
        <v>68</v>
      </c>
      <c r="C14" s="86">
        <v>1605451.28</v>
      </c>
      <c r="D14" s="87">
        <v>529</v>
      </c>
      <c r="E14" s="86">
        <v>3034.8795</v>
      </c>
      <c r="F14" s="87">
        <v>1000</v>
      </c>
      <c r="G14" s="85" t="s">
        <v>15</v>
      </c>
      <c r="H14" s="88" t="s">
        <v>39</v>
      </c>
      <c r="I14" s="19"/>
    </row>
    <row r="15" spans="1:9" x14ac:dyDescent="0.2">
      <c r="A15" s="21">
        <v>13</v>
      </c>
      <c r="B15" s="85" t="s">
        <v>64</v>
      </c>
      <c r="C15" s="86">
        <v>1433639.2</v>
      </c>
      <c r="D15" s="87">
        <v>3112</v>
      </c>
      <c r="E15" s="86">
        <v>460.68099999999998</v>
      </c>
      <c r="F15" s="87">
        <v>1000</v>
      </c>
      <c r="G15" s="85" t="s">
        <v>82</v>
      </c>
      <c r="H15" s="88" t="s">
        <v>63</v>
      </c>
      <c r="I15" s="19"/>
    </row>
    <row r="16" spans="1:9" x14ac:dyDescent="0.2">
      <c r="A16" s="21">
        <v>14</v>
      </c>
      <c r="B16" s="85" t="s">
        <v>97</v>
      </c>
      <c r="C16" s="86">
        <v>1122649.51</v>
      </c>
      <c r="D16" s="87">
        <v>14120</v>
      </c>
      <c r="E16" s="86">
        <v>79.507800000000003</v>
      </c>
      <c r="F16" s="87">
        <v>100</v>
      </c>
      <c r="G16" s="85" t="s">
        <v>98</v>
      </c>
      <c r="H16" s="88" t="s">
        <v>99</v>
      </c>
      <c r="I16" s="19"/>
    </row>
    <row r="17" spans="1:9" x14ac:dyDescent="0.2">
      <c r="A17" s="21">
        <v>15</v>
      </c>
      <c r="B17" s="85" t="s">
        <v>18</v>
      </c>
      <c r="C17" s="86">
        <v>1051034.8001000001</v>
      </c>
      <c r="D17" s="87">
        <v>953</v>
      </c>
      <c r="E17" s="86">
        <v>1102.8697</v>
      </c>
      <c r="F17" s="87">
        <v>1000</v>
      </c>
      <c r="G17" s="85" t="s">
        <v>19</v>
      </c>
      <c r="H17" s="88" t="s">
        <v>30</v>
      </c>
      <c r="I17" s="19"/>
    </row>
    <row r="18" spans="1:9" ht="15" customHeight="1" thickBot="1" x14ac:dyDescent="0.25">
      <c r="A18" s="174" t="s">
        <v>41</v>
      </c>
      <c r="B18" s="175"/>
      <c r="C18" s="100">
        <f>SUM(C3:C17)</f>
        <v>239984906.41010001</v>
      </c>
      <c r="D18" s="101">
        <f>SUM(D3:D17)</f>
        <v>5945948</v>
      </c>
      <c r="E18" s="56" t="s">
        <v>42</v>
      </c>
      <c r="F18" s="56" t="s">
        <v>42</v>
      </c>
      <c r="G18" s="56" t="s">
        <v>42</v>
      </c>
      <c r="H18" s="172" t="s">
        <v>42</v>
      </c>
    </row>
    <row r="19" spans="1:9" ht="15" customHeight="1" x14ac:dyDescent="0.2">
      <c r="A19" s="176" t="s">
        <v>83</v>
      </c>
      <c r="B19" s="176"/>
      <c r="C19" s="176"/>
      <c r="D19" s="176"/>
      <c r="E19" s="176"/>
      <c r="F19" s="176"/>
      <c r="G19" s="176"/>
      <c r="H19" s="176"/>
    </row>
    <row r="20" spans="1:9" ht="15" customHeight="1" thickBot="1" x14ac:dyDescent="0.25">
      <c r="A20" s="163"/>
      <c r="B20" s="162"/>
      <c r="C20" s="162"/>
      <c r="D20" s="162"/>
      <c r="E20" s="162"/>
      <c r="F20" s="162"/>
      <c r="G20" s="162"/>
      <c r="H20" s="162"/>
    </row>
    <row r="23" spans="1:9" x14ac:dyDescent="0.2">
      <c r="B23" s="164" t="str">
        <f t="shared" ref="B23:C27" si="0">B3</f>
        <v>ОТП Класичний</v>
      </c>
      <c r="C23" s="165">
        <f t="shared" si="0"/>
        <v>153299949.74000001</v>
      </c>
      <c r="D23" s="166">
        <f t="shared" ref="D23:D28" si="1">C23/$C$18</f>
        <v>0.63878996405729049</v>
      </c>
      <c r="E23" s="167"/>
      <c r="H23" s="19"/>
    </row>
    <row r="24" spans="1:9" x14ac:dyDescent="0.2">
      <c r="B24" s="164" t="str">
        <f t="shared" si="0"/>
        <v>КІНТО-Класичний</v>
      </c>
      <c r="C24" s="165">
        <f t="shared" si="0"/>
        <v>27146315.780000001</v>
      </c>
      <c r="D24" s="166">
        <f t="shared" si="1"/>
        <v>0.11311676299179756</v>
      </c>
      <c r="E24" s="167"/>
      <c r="H24" s="19"/>
    </row>
    <row r="25" spans="1:9" x14ac:dyDescent="0.2">
      <c r="B25" s="164" t="str">
        <f t="shared" si="0"/>
        <v>ОТП Фонд Акцій</v>
      </c>
      <c r="C25" s="165">
        <f t="shared" si="0"/>
        <v>10415874.77</v>
      </c>
      <c r="D25" s="166">
        <f t="shared" si="1"/>
        <v>4.3402207771353563E-2</v>
      </c>
      <c r="E25" s="167"/>
      <c r="H25" s="19"/>
    </row>
    <row r="26" spans="1:9" x14ac:dyDescent="0.2">
      <c r="B26" s="164" t="str">
        <f t="shared" si="0"/>
        <v>УНІВЕР.УА/Ярослав Мудрий: Фонд Акцiй</v>
      </c>
      <c r="C26" s="165">
        <f t="shared" si="0"/>
        <v>9958587.3800000008</v>
      </c>
      <c r="D26" s="166">
        <f t="shared" si="1"/>
        <v>4.1496723810547462E-2</v>
      </c>
      <c r="E26" s="167"/>
      <c r="H26" s="19"/>
    </row>
    <row r="27" spans="1:9" x14ac:dyDescent="0.2">
      <c r="B27" s="164" t="str">
        <f t="shared" si="0"/>
        <v>УНIВЕР.УА/Михайло Грушевський: Фонд Державних Паперiв</v>
      </c>
      <c r="C27" s="165">
        <f t="shared" si="0"/>
        <v>8902868.1600000001</v>
      </c>
      <c r="D27" s="166">
        <f t="shared" si="1"/>
        <v>3.7097617067576187E-2</v>
      </c>
      <c r="E27" s="167"/>
      <c r="H27" s="19"/>
    </row>
    <row r="28" spans="1:9" x14ac:dyDescent="0.2">
      <c r="B28" s="19" t="s">
        <v>46</v>
      </c>
      <c r="C28" s="167">
        <f>C18-SUM(C3:C7)</f>
        <v>30261310.5801</v>
      </c>
      <c r="D28" s="166">
        <f t="shared" si="1"/>
        <v>0.12609672430143473</v>
      </c>
      <c r="E28" s="167"/>
      <c r="H28" s="19"/>
    </row>
    <row r="29" spans="1:9" x14ac:dyDescent="0.2">
      <c r="B29" s="164"/>
      <c r="C29" s="165"/>
      <c r="D29" s="166"/>
      <c r="E29" s="167"/>
      <c r="H29" s="19"/>
    </row>
    <row r="30" spans="1:9" x14ac:dyDescent="0.2">
      <c r="B30" s="164"/>
      <c r="C30" s="165"/>
      <c r="D30" s="166"/>
      <c r="E30" s="167"/>
      <c r="H30" s="19"/>
    </row>
    <row r="31" spans="1:9" x14ac:dyDescent="0.2">
      <c r="B31" s="164"/>
      <c r="C31" s="165"/>
      <c r="D31" s="166"/>
      <c r="E31" s="167"/>
    </row>
    <row r="32" spans="1:9" x14ac:dyDescent="0.2">
      <c r="B32" s="164"/>
      <c r="C32" s="165"/>
      <c r="D32" s="166"/>
      <c r="E32" s="167"/>
    </row>
    <row r="33" spans="2:5" x14ac:dyDescent="0.2">
      <c r="B33" s="19"/>
      <c r="C33" s="167"/>
      <c r="D33" s="168"/>
      <c r="E33" s="167"/>
    </row>
    <row r="34" spans="2:5" x14ac:dyDescent="0.2">
      <c r="B34" s="19"/>
      <c r="C34" s="167"/>
      <c r="D34" s="168"/>
      <c r="E34" s="167"/>
    </row>
    <row r="35" spans="2:5" x14ac:dyDescent="0.2">
      <c r="B35" s="19"/>
      <c r="C35" s="167"/>
      <c r="D35" s="168"/>
      <c r="E35" s="167"/>
    </row>
    <row r="36" spans="2:5" x14ac:dyDescent="0.2">
      <c r="B36" s="19"/>
      <c r="C36" s="167"/>
      <c r="D36" s="168"/>
      <c r="E36" s="167"/>
    </row>
  </sheetData>
  <mergeCells count="3">
    <mergeCell ref="A1:H1"/>
    <mergeCell ref="A18:B18"/>
    <mergeCell ref="A19:H19"/>
  </mergeCells>
  <phoneticPr fontId="12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90D80-60AF-48C2-901C-75F888A3B27A}">
  <sheetPr>
    <tabColor indexed="42"/>
    <pageSetUpPr fitToPage="1"/>
  </sheetPr>
  <dimension ref="A1:K51"/>
  <sheetViews>
    <sheetView zoomScale="80" workbookViewId="0">
      <selection activeCell="B4" sqref="B4"/>
    </sheetView>
  </sheetViews>
  <sheetFormatPr defaultRowHeight="14.25" x14ac:dyDescent="0.2"/>
  <cols>
    <col min="1" max="1" width="4.28515625" style="32" customWidth="1"/>
    <col min="2" max="2" width="61.7109375" style="32" bestFit="1" customWidth="1"/>
    <col min="3" max="4" width="14.7109375" style="33" customWidth="1"/>
    <col min="5" max="8" width="12.7109375" style="34" customWidth="1"/>
    <col min="9" max="9" width="16.140625" style="32" bestFit="1" customWidth="1"/>
    <col min="10" max="10" width="18.5703125" style="32" customWidth="1"/>
    <col min="11" max="16384" width="9.140625" style="32"/>
  </cols>
  <sheetData>
    <row r="1" spans="1:10" s="14" customFormat="1" ht="16.5" thickBot="1" x14ac:dyDescent="0.25">
      <c r="A1" s="177" t="s">
        <v>75</v>
      </c>
      <c r="B1" s="177"/>
      <c r="C1" s="177"/>
      <c r="D1" s="177"/>
      <c r="E1" s="177"/>
      <c r="F1" s="177"/>
      <c r="G1" s="177"/>
      <c r="H1" s="177"/>
      <c r="I1" s="177"/>
      <c r="J1" s="103"/>
    </row>
    <row r="2" spans="1:10" s="20" customFormat="1" ht="15.75" customHeight="1" thickBot="1" x14ac:dyDescent="0.25">
      <c r="A2" s="178" t="s">
        <v>34</v>
      </c>
      <c r="B2" s="104"/>
      <c r="C2" s="105"/>
      <c r="D2" s="106"/>
      <c r="E2" s="180" t="s">
        <v>58</v>
      </c>
      <c r="F2" s="180"/>
      <c r="G2" s="180"/>
      <c r="H2" s="180"/>
      <c r="I2" s="180"/>
      <c r="J2" s="180"/>
    </row>
    <row r="3" spans="1:10" s="22" customFormat="1" ht="75.75" thickBot="1" x14ac:dyDescent="0.25">
      <c r="A3" s="179"/>
      <c r="B3" s="107" t="s">
        <v>21</v>
      </c>
      <c r="C3" s="26" t="s">
        <v>9</v>
      </c>
      <c r="D3" s="26" t="s">
        <v>10</v>
      </c>
      <c r="E3" s="17" t="s">
        <v>76</v>
      </c>
      <c r="F3" s="17" t="s">
        <v>85</v>
      </c>
      <c r="G3" s="17" t="s">
        <v>89</v>
      </c>
      <c r="H3" s="17" t="s">
        <v>90</v>
      </c>
      <c r="I3" s="17" t="s">
        <v>43</v>
      </c>
      <c r="J3" s="17" t="s">
        <v>77</v>
      </c>
    </row>
    <row r="4" spans="1:10" s="20" customFormat="1" collapsed="1" x14ac:dyDescent="0.2">
      <c r="A4" s="21">
        <v>1</v>
      </c>
      <c r="B4" s="150" t="s">
        <v>96</v>
      </c>
      <c r="C4" s="151">
        <v>38118</v>
      </c>
      <c r="D4" s="151">
        <v>38182</v>
      </c>
      <c r="E4" s="152">
        <v>1.8423858885813882E-2</v>
      </c>
      <c r="F4" s="152">
        <v>2.6831874320103921E-2</v>
      </c>
      <c r="G4" s="152">
        <v>5.6982465857842168E-2</v>
      </c>
      <c r="H4" s="152">
        <v>0.11888181929180441</v>
      </c>
      <c r="I4" s="152">
        <v>5.1217560000000129</v>
      </c>
      <c r="J4" s="153">
        <v>9.2503176696494771E-2</v>
      </c>
    </row>
    <row r="5" spans="1:10" s="20" customFormat="1" collapsed="1" x14ac:dyDescent="0.2">
      <c r="A5" s="21">
        <v>2</v>
      </c>
      <c r="B5" s="150" t="s">
        <v>51</v>
      </c>
      <c r="C5" s="151">
        <v>38828</v>
      </c>
      <c r="D5" s="151">
        <v>39028</v>
      </c>
      <c r="E5" s="152">
        <v>9.0025938993376631E-3</v>
      </c>
      <c r="F5" s="152">
        <v>1.667593484261376E-2</v>
      </c>
      <c r="G5" s="152">
        <v>5.0889825399709654E-2</v>
      </c>
      <c r="H5" s="152">
        <v>8.9612856991307721E-2</v>
      </c>
      <c r="I5" s="152">
        <v>6.4958500000002397</v>
      </c>
      <c r="J5" s="153">
        <v>0.11729690605024268</v>
      </c>
    </row>
    <row r="6" spans="1:10" s="20" customFormat="1" collapsed="1" x14ac:dyDescent="0.2">
      <c r="A6" s="21">
        <v>3</v>
      </c>
      <c r="B6" s="150" t="s">
        <v>68</v>
      </c>
      <c r="C6" s="151">
        <v>38919</v>
      </c>
      <c r="D6" s="151">
        <v>39092</v>
      </c>
      <c r="E6" s="152">
        <v>1.4769240337496603E-2</v>
      </c>
      <c r="F6" s="152">
        <v>2.3885273603782453E-2</v>
      </c>
      <c r="G6" s="152">
        <v>2.9630201857699046E-2</v>
      </c>
      <c r="H6" s="152">
        <v>6.4758443203366545E-2</v>
      </c>
      <c r="I6" s="152">
        <v>2.0348795000003883</v>
      </c>
      <c r="J6" s="153">
        <v>6.3667859627176693E-2</v>
      </c>
    </row>
    <row r="7" spans="1:10" s="20" customFormat="1" collapsed="1" x14ac:dyDescent="0.2">
      <c r="A7" s="21">
        <v>4</v>
      </c>
      <c r="B7" s="150" t="s">
        <v>65</v>
      </c>
      <c r="C7" s="151">
        <v>38919</v>
      </c>
      <c r="D7" s="151">
        <v>39092</v>
      </c>
      <c r="E7" s="152">
        <v>1.2233088909985312E-4</v>
      </c>
      <c r="F7" s="152">
        <v>2.0245956041969659E-2</v>
      </c>
      <c r="G7" s="152">
        <v>1.490655107265404E-2</v>
      </c>
      <c r="H7" s="152">
        <v>8.7550070658307222E-2</v>
      </c>
      <c r="I7" s="152">
        <v>0.19608299999993561</v>
      </c>
      <c r="J7" s="153">
        <v>1.0004627180672632E-2</v>
      </c>
    </row>
    <row r="8" spans="1:10" s="20" customFormat="1" collapsed="1" x14ac:dyDescent="0.2">
      <c r="A8" s="21">
        <v>5</v>
      </c>
      <c r="B8" s="150" t="s">
        <v>16</v>
      </c>
      <c r="C8" s="151">
        <v>39413</v>
      </c>
      <c r="D8" s="151">
        <v>39589</v>
      </c>
      <c r="E8" s="152">
        <v>1.0891263776684701E-2</v>
      </c>
      <c r="F8" s="152">
        <v>2.2293822384512607E-2</v>
      </c>
      <c r="G8" s="152">
        <v>6.9909591194841525E-2</v>
      </c>
      <c r="H8" s="152">
        <v>0.15981512791747199</v>
      </c>
      <c r="I8" s="152">
        <v>6.6211800000004795</v>
      </c>
      <c r="J8" s="153">
        <v>0.12993916218134971</v>
      </c>
    </row>
    <row r="9" spans="1:10" s="20" customFormat="1" collapsed="1" x14ac:dyDescent="0.2">
      <c r="A9" s="21">
        <v>6</v>
      </c>
      <c r="B9" s="150" t="s">
        <v>18</v>
      </c>
      <c r="C9" s="151">
        <v>39429</v>
      </c>
      <c r="D9" s="151">
        <v>39618</v>
      </c>
      <c r="E9" s="152">
        <v>-1.028120920244513E-4</v>
      </c>
      <c r="F9" s="152">
        <v>4.5591240593947369E-3</v>
      </c>
      <c r="G9" s="152">
        <v>2.4884686850472404E-2</v>
      </c>
      <c r="H9" s="152">
        <v>1.8389692272403835E-2</v>
      </c>
      <c r="I9" s="152">
        <v>0.10286970000000806</v>
      </c>
      <c r="J9" s="153">
        <v>5.9356113103006258E-3</v>
      </c>
    </row>
    <row r="10" spans="1:10" s="20" customFormat="1" collapsed="1" x14ac:dyDescent="0.2">
      <c r="A10" s="21">
        <v>7</v>
      </c>
      <c r="B10" s="150" t="s">
        <v>97</v>
      </c>
      <c r="C10" s="151">
        <v>39560</v>
      </c>
      <c r="D10" s="151">
        <v>39770</v>
      </c>
      <c r="E10" s="152">
        <v>-1.3352559695603006E-2</v>
      </c>
      <c r="F10" s="152">
        <v>-9.2794616987738054E-3</v>
      </c>
      <c r="G10" s="152">
        <v>-3.2284448815172007E-2</v>
      </c>
      <c r="H10" s="152">
        <v>-0.15887903857142682</v>
      </c>
      <c r="I10" s="152">
        <v>-0.20492199999995608</v>
      </c>
      <c r="J10" s="153">
        <v>-1.4117172043128567E-2</v>
      </c>
    </row>
    <row r="11" spans="1:10" s="20" customFormat="1" collapsed="1" x14ac:dyDescent="0.2">
      <c r="A11" s="21">
        <v>8</v>
      </c>
      <c r="B11" s="150" t="s">
        <v>64</v>
      </c>
      <c r="C11" s="151">
        <v>39884</v>
      </c>
      <c r="D11" s="151">
        <v>40001</v>
      </c>
      <c r="E11" s="152">
        <v>4.1523386295460263E-2</v>
      </c>
      <c r="F11" s="152">
        <v>3.7839564607078158E-2</v>
      </c>
      <c r="G11" s="152">
        <v>-1.2996430588536612E-3</v>
      </c>
      <c r="H11" s="152">
        <v>-3.1815025539021602E-2</v>
      </c>
      <c r="I11" s="152">
        <v>-0.53931900000003097</v>
      </c>
      <c r="J11" s="153">
        <v>-4.8786224416508706E-2</v>
      </c>
    </row>
    <row r="12" spans="1:10" s="20" customFormat="1" collapsed="1" x14ac:dyDescent="0.2">
      <c r="A12" s="21">
        <v>9</v>
      </c>
      <c r="B12" s="150" t="s">
        <v>50</v>
      </c>
      <c r="C12" s="151">
        <v>40253</v>
      </c>
      <c r="D12" s="151">
        <v>40366</v>
      </c>
      <c r="E12" s="152">
        <v>1.1299435028241156E-2</v>
      </c>
      <c r="F12" s="152">
        <v>1.7045454545352001E-2</v>
      </c>
      <c r="G12" s="152">
        <v>9.1463414634137763E-2</v>
      </c>
      <c r="H12" s="152">
        <v>0.20945945945942657</v>
      </c>
      <c r="I12" s="152">
        <v>0.7899999999999705</v>
      </c>
      <c r="J12" s="153">
        <v>4.0981673425949605E-2</v>
      </c>
    </row>
    <row r="13" spans="1:10" s="20" customFormat="1" collapsed="1" x14ac:dyDescent="0.2">
      <c r="A13" s="21">
        <v>10</v>
      </c>
      <c r="B13" s="150" t="s">
        <v>102</v>
      </c>
      <c r="C13" s="151">
        <v>40114</v>
      </c>
      <c r="D13" s="151">
        <v>40401</v>
      </c>
      <c r="E13" s="152">
        <v>-5.57380230902077E-2</v>
      </c>
      <c r="F13" s="152">
        <v>-5.3878069334644341E-2</v>
      </c>
      <c r="G13" s="152">
        <v>9.0472427143549305E-2</v>
      </c>
      <c r="H13" s="152">
        <v>-5.211339885845101E-3</v>
      </c>
      <c r="I13" s="152">
        <v>8.6885099999985282E-2</v>
      </c>
      <c r="J13" s="153">
        <v>5.8025965247838762E-3</v>
      </c>
    </row>
    <row r="14" spans="1:10" s="20" customFormat="1" x14ac:dyDescent="0.2">
      <c r="A14" s="21">
        <v>11</v>
      </c>
      <c r="B14" s="150" t="s">
        <v>53</v>
      </c>
      <c r="C14" s="151">
        <v>40226</v>
      </c>
      <c r="D14" s="151">
        <v>40430</v>
      </c>
      <c r="E14" s="152">
        <v>9.553594712726321E-3</v>
      </c>
      <c r="F14" s="152">
        <v>1.780157512455216E-2</v>
      </c>
      <c r="G14" s="152">
        <v>4.9746642814954667E-2</v>
      </c>
      <c r="H14" s="152">
        <v>8.4870285361723807E-2</v>
      </c>
      <c r="I14" s="152">
        <v>4.1874700000000926</v>
      </c>
      <c r="J14" s="153">
        <v>0.12182510970862581</v>
      </c>
    </row>
    <row r="15" spans="1:10" s="20" customFormat="1" collapsed="1" x14ac:dyDescent="0.2">
      <c r="A15" s="21">
        <v>12</v>
      </c>
      <c r="B15" s="150" t="s">
        <v>67</v>
      </c>
      <c r="C15" s="151">
        <v>40427</v>
      </c>
      <c r="D15" s="151">
        <v>40543</v>
      </c>
      <c r="E15" s="152">
        <v>8.737465811322398E-3</v>
      </c>
      <c r="F15" s="152">
        <v>2.8932304930597619E-2</v>
      </c>
      <c r="G15" s="152">
        <v>4.1495571025848221E-2</v>
      </c>
      <c r="H15" s="152">
        <v>0.16418638055989088</v>
      </c>
      <c r="I15" s="152">
        <v>4.6769600000006992</v>
      </c>
      <c r="J15" s="153">
        <v>0.13193968175390891</v>
      </c>
    </row>
    <row r="16" spans="1:10" s="20" customFormat="1" collapsed="1" x14ac:dyDescent="0.2">
      <c r="A16" s="21">
        <v>13</v>
      </c>
      <c r="B16" s="150" t="s">
        <v>60</v>
      </c>
      <c r="C16" s="151">
        <v>40444</v>
      </c>
      <c r="D16" s="151">
        <v>40638</v>
      </c>
      <c r="E16" s="152">
        <v>4.1894306150118688E-3</v>
      </c>
      <c r="F16" s="152">
        <v>1.3224578123633091E-2</v>
      </c>
      <c r="G16" s="152">
        <v>4.2452159148847812E-2</v>
      </c>
      <c r="H16" s="152">
        <v>0.11055529050273138</v>
      </c>
      <c r="I16" s="152">
        <v>1.0297929999999789</v>
      </c>
      <c r="J16" s="153">
        <v>5.2831847327235337E-2</v>
      </c>
    </row>
    <row r="17" spans="1:11" s="20" customFormat="1" collapsed="1" x14ac:dyDescent="0.2">
      <c r="A17" s="21">
        <v>14</v>
      </c>
      <c r="B17" s="150" t="s">
        <v>66</v>
      </c>
      <c r="C17" s="151">
        <v>40427</v>
      </c>
      <c r="D17" s="151">
        <v>40708</v>
      </c>
      <c r="E17" s="152">
        <v>1.5564603337179461E-2</v>
      </c>
      <c r="F17" s="152">
        <v>6.0790593272127325E-2</v>
      </c>
      <c r="G17" s="152">
        <v>0.22288933468984706</v>
      </c>
      <c r="H17" s="152">
        <v>0.3640064567897936</v>
      </c>
      <c r="I17" s="152">
        <v>7.535827600000621</v>
      </c>
      <c r="J17" s="153">
        <v>0.17133597658060973</v>
      </c>
    </row>
    <row r="18" spans="1:11" s="20" customFormat="1" collapsed="1" x14ac:dyDescent="0.2">
      <c r="A18" s="21">
        <v>15</v>
      </c>
      <c r="B18" s="150" t="s">
        <v>91</v>
      </c>
      <c r="C18" s="151">
        <v>41026</v>
      </c>
      <c r="D18" s="151">
        <v>41242</v>
      </c>
      <c r="E18" s="152">
        <v>1.976331892509231E-3</v>
      </c>
      <c r="F18" s="152">
        <v>-1.4748306847317316E-2</v>
      </c>
      <c r="G18" s="152">
        <v>7.9385540594318016E-2</v>
      </c>
      <c r="H18" s="152">
        <v>0.17552652371913346</v>
      </c>
      <c r="I18" s="152">
        <v>2.725347000000014</v>
      </c>
      <c r="J18" s="153">
        <v>0.11485888578984849</v>
      </c>
    </row>
    <row r="19" spans="1:11" s="20" customFormat="1" ht="15.75" thickBot="1" x14ac:dyDescent="0.25">
      <c r="A19" s="149"/>
      <c r="B19" s="154" t="s">
        <v>92</v>
      </c>
      <c r="C19" s="155" t="s">
        <v>42</v>
      </c>
      <c r="D19" s="155" t="s">
        <v>42</v>
      </c>
      <c r="E19" s="156">
        <f>AVERAGE(E4:E18)</f>
        <v>5.1240093735365495E-3</v>
      </c>
      <c r="F19" s="156">
        <f>AVERAGE(F4:F18)</f>
        <v>1.4148014531665469E-2</v>
      </c>
      <c r="G19" s="156">
        <f>AVERAGE(G4:G18)</f>
        <v>5.5434954694046398E-2</v>
      </c>
      <c r="H19" s="156">
        <f>AVERAGE(H4:H18)</f>
        <v>9.6780466848737853E-2</v>
      </c>
      <c r="I19" s="155" t="s">
        <v>42</v>
      </c>
      <c r="J19" s="156">
        <f>AVERAGE(J4:J18)</f>
        <v>6.6401314513170773E-2</v>
      </c>
      <c r="K19" s="157"/>
    </row>
    <row r="20" spans="1:11" s="20" customFormat="1" x14ac:dyDescent="0.2">
      <c r="A20" s="181" t="s">
        <v>78</v>
      </c>
      <c r="B20" s="181"/>
      <c r="C20" s="181"/>
      <c r="D20" s="181"/>
      <c r="E20" s="181"/>
      <c r="F20" s="181"/>
      <c r="G20" s="181"/>
      <c r="H20" s="181"/>
      <c r="I20" s="181"/>
      <c r="J20" s="181"/>
    </row>
    <row r="21" spans="1:11" s="20" customFormat="1" collapsed="1" x14ac:dyDescent="0.2"/>
    <row r="22" spans="1:11" s="20" customFormat="1" collapsed="1" x14ac:dyDescent="0.2"/>
    <row r="23" spans="1:11" s="20" customFormat="1" collapsed="1" x14ac:dyDescent="0.2"/>
    <row r="24" spans="1:11" s="20" customFormat="1" collapsed="1" x14ac:dyDescent="0.2"/>
    <row r="25" spans="1:11" s="20" customFormat="1" collapsed="1" x14ac:dyDescent="0.2"/>
    <row r="26" spans="1:11" s="20" customFormat="1" collapsed="1" x14ac:dyDescent="0.2"/>
    <row r="27" spans="1:11" s="20" customFormat="1" collapsed="1" x14ac:dyDescent="0.2"/>
    <row r="28" spans="1:11" s="20" customFormat="1" collapsed="1" x14ac:dyDescent="0.2"/>
    <row r="29" spans="1:11" s="20" customFormat="1" collapsed="1" x14ac:dyDescent="0.2"/>
    <row r="30" spans="1:11" s="20" customFormat="1" x14ac:dyDescent="0.2"/>
    <row r="31" spans="1:11" s="20" customFormat="1" x14ac:dyDescent="0.2"/>
    <row r="32" spans="1:11" s="29" customFormat="1" x14ac:dyDescent="0.2">
      <c r="C32" s="30"/>
      <c r="D32" s="30"/>
      <c r="E32" s="31"/>
      <c r="F32" s="31"/>
      <c r="G32" s="31"/>
      <c r="H32" s="31"/>
    </row>
    <row r="33" spans="3:8" s="29" customFormat="1" x14ac:dyDescent="0.2">
      <c r="C33" s="30"/>
      <c r="D33" s="30"/>
      <c r="E33" s="31"/>
      <c r="F33" s="31"/>
      <c r="G33" s="31"/>
      <c r="H33" s="31"/>
    </row>
    <row r="34" spans="3:8" s="29" customFormat="1" x14ac:dyDescent="0.2">
      <c r="C34" s="30"/>
      <c r="D34" s="30"/>
      <c r="E34" s="31"/>
      <c r="F34" s="31"/>
      <c r="G34" s="31"/>
      <c r="H34" s="31"/>
    </row>
    <row r="35" spans="3:8" s="29" customFormat="1" x14ac:dyDescent="0.2">
      <c r="C35" s="30"/>
      <c r="D35" s="30"/>
      <c r="E35" s="31"/>
      <c r="F35" s="31"/>
      <c r="G35" s="31"/>
      <c r="H35" s="31"/>
    </row>
    <row r="36" spans="3:8" s="29" customFormat="1" x14ac:dyDescent="0.2">
      <c r="C36" s="30"/>
      <c r="D36" s="30"/>
      <c r="E36" s="31"/>
      <c r="F36" s="31"/>
      <c r="G36" s="31"/>
      <c r="H36" s="31"/>
    </row>
    <row r="37" spans="3:8" s="29" customFormat="1" x14ac:dyDescent="0.2">
      <c r="C37" s="30"/>
      <c r="D37" s="30"/>
      <c r="E37" s="31"/>
      <c r="F37" s="31"/>
      <c r="G37" s="31"/>
      <c r="H37" s="31"/>
    </row>
    <row r="38" spans="3:8" s="29" customFormat="1" x14ac:dyDescent="0.2">
      <c r="C38" s="30"/>
      <c r="D38" s="30"/>
      <c r="E38" s="31"/>
      <c r="F38" s="31"/>
      <c r="G38" s="31"/>
      <c r="H38" s="31"/>
    </row>
    <row r="39" spans="3:8" s="29" customFormat="1" x14ac:dyDescent="0.2">
      <c r="C39" s="30"/>
      <c r="D39" s="30"/>
      <c r="E39" s="31"/>
      <c r="F39" s="31"/>
      <c r="G39" s="31"/>
      <c r="H39" s="31"/>
    </row>
    <row r="40" spans="3:8" s="29" customFormat="1" x14ac:dyDescent="0.2">
      <c r="C40" s="30"/>
      <c r="D40" s="30"/>
      <c r="E40" s="31"/>
      <c r="F40" s="31"/>
      <c r="G40" s="31"/>
      <c r="H40" s="31"/>
    </row>
    <row r="41" spans="3:8" s="29" customFormat="1" x14ac:dyDescent="0.2">
      <c r="C41" s="30"/>
      <c r="D41" s="30"/>
      <c r="E41" s="31"/>
      <c r="F41" s="31"/>
      <c r="G41" s="31"/>
      <c r="H41" s="31"/>
    </row>
    <row r="42" spans="3:8" s="29" customFormat="1" x14ac:dyDescent="0.2">
      <c r="C42" s="30"/>
      <c r="D42" s="30"/>
      <c r="E42" s="31"/>
      <c r="F42" s="31"/>
      <c r="G42" s="31"/>
      <c r="H42" s="31"/>
    </row>
    <row r="43" spans="3:8" s="29" customFormat="1" x14ac:dyDescent="0.2">
      <c r="C43" s="30"/>
      <c r="D43" s="30"/>
      <c r="E43" s="31"/>
      <c r="F43" s="31"/>
      <c r="G43" s="31"/>
      <c r="H43" s="31"/>
    </row>
    <row r="44" spans="3:8" s="29" customFormat="1" x14ac:dyDescent="0.2">
      <c r="C44" s="30"/>
      <c r="D44" s="30"/>
      <c r="E44" s="31"/>
      <c r="F44" s="31"/>
      <c r="G44" s="31"/>
      <c r="H44" s="31"/>
    </row>
    <row r="45" spans="3:8" s="29" customFormat="1" x14ac:dyDescent="0.2">
      <c r="C45" s="30"/>
      <c r="D45" s="30"/>
      <c r="E45" s="31"/>
      <c r="F45" s="31"/>
      <c r="G45" s="31"/>
      <c r="H45" s="31"/>
    </row>
    <row r="46" spans="3:8" s="29" customFormat="1" x14ac:dyDescent="0.2">
      <c r="C46" s="30"/>
      <c r="D46" s="30"/>
      <c r="E46" s="31"/>
      <c r="F46" s="31"/>
      <c r="G46" s="31"/>
      <c r="H46" s="31"/>
    </row>
    <row r="47" spans="3:8" s="29" customFormat="1" x14ac:dyDescent="0.2">
      <c r="C47" s="30"/>
      <c r="D47" s="30"/>
      <c r="E47" s="31"/>
      <c r="F47" s="31"/>
      <c r="G47" s="31"/>
      <c r="H47" s="31"/>
    </row>
    <row r="48" spans="3:8" s="29" customFormat="1" x14ac:dyDescent="0.2">
      <c r="C48" s="30"/>
      <c r="D48" s="30"/>
      <c r="E48" s="31"/>
      <c r="F48" s="31"/>
      <c r="G48" s="31"/>
      <c r="H48" s="31"/>
    </row>
    <row r="49" spans="3:8" s="29" customFormat="1" x14ac:dyDescent="0.2">
      <c r="C49" s="30"/>
      <c r="D49" s="30"/>
      <c r="E49" s="31"/>
      <c r="F49" s="31"/>
      <c r="G49" s="31"/>
      <c r="H49" s="31"/>
    </row>
    <row r="50" spans="3:8" s="29" customFormat="1" x14ac:dyDescent="0.2">
      <c r="C50" s="30"/>
      <c r="D50" s="30"/>
      <c r="E50" s="31"/>
      <c r="F50" s="31"/>
      <c r="G50" s="31"/>
      <c r="H50" s="31"/>
    </row>
    <row r="51" spans="3:8" s="29" customFormat="1" x14ac:dyDescent="0.2">
      <c r="C51" s="30"/>
      <c r="D51" s="30"/>
      <c r="E51" s="31"/>
      <c r="F51" s="31"/>
      <c r="G51" s="31"/>
      <c r="H51" s="31"/>
    </row>
  </sheetData>
  <mergeCells count="4">
    <mergeCell ref="A1:I1"/>
    <mergeCell ref="A2:A3"/>
    <mergeCell ref="E2:J2"/>
    <mergeCell ref="A20:J20"/>
  </mergeCells>
  <phoneticPr fontId="12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F61AC-F5B8-433D-AFE9-7D838340D666}">
  <sheetPr>
    <tabColor indexed="42"/>
  </sheetPr>
  <dimension ref="A1:H68"/>
  <sheetViews>
    <sheetView zoomScale="80" workbookViewId="0">
      <selection activeCell="B4" sqref="B4"/>
    </sheetView>
  </sheetViews>
  <sheetFormatPr defaultRowHeight="14.25" x14ac:dyDescent="0.2"/>
  <cols>
    <col min="1" max="1" width="3.85546875" style="29" customWidth="1"/>
    <col min="2" max="2" width="64.42578125" style="29" bestFit="1" customWidth="1"/>
    <col min="3" max="3" width="24.7109375" style="29" customWidth="1"/>
    <col min="4" max="4" width="24.7109375" style="41" customWidth="1"/>
    <col min="5" max="7" width="24.7109375" style="29" customWidth="1"/>
    <col min="8" max="16384" width="9.140625" style="29"/>
  </cols>
  <sheetData>
    <row r="1" spans="1:8" ht="16.5" thickBot="1" x14ac:dyDescent="0.25">
      <c r="A1" s="182" t="s">
        <v>72</v>
      </c>
      <c r="B1" s="182"/>
      <c r="C1" s="182"/>
      <c r="D1" s="182"/>
      <c r="E1" s="182"/>
      <c r="F1" s="182"/>
      <c r="G1" s="182"/>
    </row>
    <row r="2" spans="1:8" ht="15.75" thickBot="1" x14ac:dyDescent="0.25">
      <c r="A2" s="178" t="s">
        <v>34</v>
      </c>
      <c r="B2" s="92"/>
      <c r="C2" s="183" t="s">
        <v>22</v>
      </c>
      <c r="D2" s="184"/>
      <c r="E2" s="183" t="s">
        <v>23</v>
      </c>
      <c r="F2" s="184"/>
      <c r="G2" s="93"/>
    </row>
    <row r="3" spans="1:8" ht="45.75" thickBot="1" x14ac:dyDescent="0.25">
      <c r="A3" s="179"/>
      <c r="B3" s="42" t="s">
        <v>21</v>
      </c>
      <c r="C3" s="35" t="s">
        <v>44</v>
      </c>
      <c r="D3" s="35" t="s">
        <v>24</v>
      </c>
      <c r="E3" s="35" t="s">
        <v>25</v>
      </c>
      <c r="F3" s="35" t="s">
        <v>24</v>
      </c>
      <c r="G3" s="36" t="s">
        <v>84</v>
      </c>
    </row>
    <row r="4" spans="1:8" ht="15" customHeight="1" x14ac:dyDescent="0.2">
      <c r="A4" s="21">
        <v>1</v>
      </c>
      <c r="B4" s="37" t="s">
        <v>66</v>
      </c>
      <c r="C4" s="38">
        <v>136.44584999999964</v>
      </c>
      <c r="D4" s="98">
        <v>1.556459923729132E-2</v>
      </c>
      <c r="E4" s="39">
        <v>0</v>
      </c>
      <c r="F4" s="98">
        <v>0</v>
      </c>
      <c r="G4" s="40">
        <v>0</v>
      </c>
      <c r="H4" s="53"/>
    </row>
    <row r="5" spans="1:8" ht="14.25" customHeight="1" x14ac:dyDescent="0.2">
      <c r="A5" s="21">
        <v>2</v>
      </c>
      <c r="B5" s="37" t="s">
        <v>53</v>
      </c>
      <c r="C5" s="38">
        <v>61.650029999999333</v>
      </c>
      <c r="D5" s="98">
        <v>9.5525072441166089E-3</v>
      </c>
      <c r="E5" s="39">
        <v>0</v>
      </c>
      <c r="F5" s="98">
        <v>0</v>
      </c>
      <c r="G5" s="40">
        <v>0</v>
      </c>
      <c r="H5" s="53"/>
    </row>
    <row r="6" spans="1:8" x14ac:dyDescent="0.2">
      <c r="A6" s="21">
        <v>3</v>
      </c>
      <c r="B6" s="37" t="s">
        <v>64</v>
      </c>
      <c r="C6" s="38">
        <v>57.156099999999867</v>
      </c>
      <c r="D6" s="98">
        <v>4.1523284957149027E-2</v>
      </c>
      <c r="E6" s="39">
        <v>0</v>
      </c>
      <c r="F6" s="98">
        <v>0</v>
      </c>
      <c r="G6" s="40">
        <v>0</v>
      </c>
    </row>
    <row r="7" spans="1:8" x14ac:dyDescent="0.2">
      <c r="A7" s="21">
        <v>4</v>
      </c>
      <c r="B7" s="37" t="s">
        <v>51</v>
      </c>
      <c r="C7" s="38">
        <v>45.143419999999921</v>
      </c>
      <c r="D7" s="98">
        <v>9.0024787386545069E-3</v>
      </c>
      <c r="E7" s="39">
        <v>0</v>
      </c>
      <c r="F7" s="98">
        <v>0</v>
      </c>
      <c r="G7" s="40">
        <v>0</v>
      </c>
    </row>
    <row r="8" spans="1:8" x14ac:dyDescent="0.2">
      <c r="A8" s="21">
        <v>5</v>
      </c>
      <c r="B8" s="37" t="s">
        <v>68</v>
      </c>
      <c r="C8" s="38">
        <v>23.366199999999957</v>
      </c>
      <c r="D8" s="98">
        <v>1.4769243636378871E-2</v>
      </c>
      <c r="E8" s="39">
        <v>0</v>
      </c>
      <c r="F8" s="98">
        <v>0</v>
      </c>
      <c r="G8" s="40">
        <v>0</v>
      </c>
    </row>
    <row r="9" spans="1:8" x14ac:dyDescent="0.2">
      <c r="A9" s="21">
        <v>6</v>
      </c>
      <c r="B9" s="37" t="s">
        <v>67</v>
      </c>
      <c r="C9" s="38">
        <v>17.99716000000015</v>
      </c>
      <c r="D9" s="98">
        <v>8.7374601302612053E-3</v>
      </c>
      <c r="E9" s="39">
        <v>0</v>
      </c>
      <c r="F9" s="98">
        <v>0</v>
      </c>
      <c r="G9" s="40">
        <v>0</v>
      </c>
    </row>
    <row r="10" spans="1:8" x14ac:dyDescent="0.2">
      <c r="A10" s="21">
        <v>7</v>
      </c>
      <c r="B10" s="37" t="s">
        <v>60</v>
      </c>
      <c r="C10" s="38">
        <v>16.064189999999943</v>
      </c>
      <c r="D10" s="98">
        <v>4.1894344942668962E-3</v>
      </c>
      <c r="E10" s="39">
        <v>0</v>
      </c>
      <c r="F10" s="98">
        <v>0</v>
      </c>
      <c r="G10" s="40">
        <v>0</v>
      </c>
      <c r="H10" s="53"/>
    </row>
    <row r="11" spans="1:8" x14ac:dyDescent="0.2">
      <c r="A11" s="21">
        <v>8</v>
      </c>
      <c r="B11" s="37" t="s">
        <v>65</v>
      </c>
      <c r="C11" s="38">
        <v>1.218120000001043</v>
      </c>
      <c r="D11" s="98">
        <v>1.2233351683505237E-4</v>
      </c>
      <c r="E11" s="39">
        <v>0</v>
      </c>
      <c r="F11" s="98">
        <v>0</v>
      </c>
      <c r="G11" s="40">
        <v>0</v>
      </c>
    </row>
    <row r="12" spans="1:8" x14ac:dyDescent="0.2">
      <c r="A12" s="21">
        <v>9</v>
      </c>
      <c r="B12" s="37" t="s">
        <v>18</v>
      </c>
      <c r="C12" s="38">
        <v>-0.10811999999987892</v>
      </c>
      <c r="D12" s="98">
        <v>-1.0285946652201489E-4</v>
      </c>
      <c r="E12" s="39">
        <v>0</v>
      </c>
      <c r="F12" s="98">
        <v>0</v>
      </c>
      <c r="G12" s="40">
        <v>0</v>
      </c>
    </row>
    <row r="13" spans="1:8" x14ac:dyDescent="0.2">
      <c r="A13" s="21">
        <v>10</v>
      </c>
      <c r="B13" s="37" t="s">
        <v>97</v>
      </c>
      <c r="C13" s="38">
        <v>-15.193659999999916</v>
      </c>
      <c r="D13" s="98">
        <v>-1.3353035286927915E-2</v>
      </c>
      <c r="E13" s="39">
        <v>0</v>
      </c>
      <c r="F13" s="98">
        <v>0</v>
      </c>
      <c r="G13" s="40">
        <v>0</v>
      </c>
    </row>
    <row r="14" spans="1:8" x14ac:dyDescent="0.2">
      <c r="A14" s="21">
        <v>11</v>
      </c>
      <c r="B14" s="37" t="s">
        <v>102</v>
      </c>
      <c r="C14" s="38">
        <v>-164.62639000000013</v>
      </c>
      <c r="D14" s="98">
        <v>-5.5738038651031649E-2</v>
      </c>
      <c r="E14" s="39">
        <v>0</v>
      </c>
      <c r="F14" s="98">
        <v>0</v>
      </c>
      <c r="G14" s="40">
        <v>0</v>
      </c>
    </row>
    <row r="15" spans="1:8" x14ac:dyDescent="0.2">
      <c r="A15" s="21">
        <v>12</v>
      </c>
      <c r="B15" s="37" t="s">
        <v>91</v>
      </c>
      <c r="C15" s="38">
        <v>1.9442499999999998</v>
      </c>
      <c r="D15" s="98">
        <v>4.0895368896314921E-4</v>
      </c>
      <c r="E15" s="39">
        <v>-20</v>
      </c>
      <c r="F15" s="98">
        <v>-1.5640885274106515E-3</v>
      </c>
      <c r="G15" s="40">
        <v>-7.4311222335183356</v>
      </c>
    </row>
    <row r="16" spans="1:8" x14ac:dyDescent="0.2">
      <c r="A16" s="21">
        <v>13</v>
      </c>
      <c r="B16" s="37" t="s">
        <v>96</v>
      </c>
      <c r="C16" s="38">
        <v>479.67231000000237</v>
      </c>
      <c r="D16" s="98">
        <v>1.7987727272074351E-2</v>
      </c>
      <c r="E16" s="39">
        <v>-19</v>
      </c>
      <c r="F16" s="98">
        <v>-4.282848319545567E-4</v>
      </c>
      <c r="G16" s="40">
        <v>-11.404481328485852</v>
      </c>
    </row>
    <row r="17" spans="1:8" x14ac:dyDescent="0.2">
      <c r="A17" s="21">
        <v>14</v>
      </c>
      <c r="B17" s="37" t="s">
        <v>50</v>
      </c>
      <c r="C17" s="38">
        <v>-510.42395000000113</v>
      </c>
      <c r="D17" s="98">
        <v>-4.6715174377000838E-2</v>
      </c>
      <c r="E17" s="39">
        <v>-340206</v>
      </c>
      <c r="F17" s="98">
        <v>-5.5102254018206745E-2</v>
      </c>
      <c r="G17" s="40">
        <v>-606.76573149651847</v>
      </c>
    </row>
    <row r="18" spans="1:8" x14ac:dyDescent="0.2">
      <c r="A18" s="21">
        <v>15</v>
      </c>
      <c r="B18" s="37" t="s">
        <v>16</v>
      </c>
      <c r="C18" s="38">
        <v>-4884.8690099999903</v>
      </c>
      <c r="D18" s="98">
        <v>-3.0880770029646037E-2</v>
      </c>
      <c r="E18" s="39">
        <v>-867</v>
      </c>
      <c r="F18" s="98">
        <v>-4.1321132399199316E-2</v>
      </c>
      <c r="G18" s="40">
        <v>-6446.5075546878179</v>
      </c>
    </row>
    <row r="19" spans="1:8" ht="15.75" thickBot="1" x14ac:dyDescent="0.25">
      <c r="A19" s="91"/>
      <c r="B19" s="94" t="s">
        <v>41</v>
      </c>
      <c r="C19" s="95">
        <v>-4734.5634999999893</v>
      </c>
      <c r="D19" s="99">
        <v>-1.934690158383914E-2</v>
      </c>
      <c r="E19" s="96">
        <v>-341112</v>
      </c>
      <c r="F19" s="99">
        <v>-5.4256202422117809E-2</v>
      </c>
      <c r="G19" s="97">
        <v>-7072.1088897463405</v>
      </c>
      <c r="H19" s="53"/>
    </row>
    <row r="20" spans="1:8" ht="15" x14ac:dyDescent="0.2">
      <c r="B20" s="169"/>
      <c r="C20" s="134"/>
      <c r="D20" s="170"/>
      <c r="E20" s="171"/>
      <c r="F20" s="170"/>
      <c r="G20" s="134"/>
      <c r="H20" s="53"/>
    </row>
    <row r="21" spans="1:8" ht="15" x14ac:dyDescent="0.2">
      <c r="B21" s="169"/>
      <c r="C21" s="134"/>
      <c r="D21" s="170"/>
      <c r="E21" s="171"/>
      <c r="F21" s="170"/>
      <c r="G21" s="134"/>
      <c r="H21" s="53"/>
    </row>
    <row r="22" spans="1:8" ht="15" x14ac:dyDescent="0.2">
      <c r="B22" s="169"/>
      <c r="C22" s="134"/>
      <c r="D22" s="170"/>
      <c r="E22" s="171"/>
      <c r="F22" s="170"/>
      <c r="G22" s="134"/>
      <c r="H22" s="53"/>
    </row>
    <row r="23" spans="1:8" x14ac:dyDescent="0.2">
      <c r="B23" s="68"/>
      <c r="C23" s="69"/>
      <c r="D23" s="70"/>
      <c r="E23" s="71"/>
      <c r="F23" s="70"/>
      <c r="G23" s="69"/>
      <c r="H23" s="53"/>
    </row>
    <row r="42" spans="2:5" ht="15" x14ac:dyDescent="0.2">
      <c r="B42" s="60"/>
      <c r="C42" s="61"/>
      <c r="D42" s="62"/>
      <c r="E42" s="63"/>
    </row>
    <row r="43" spans="2:5" ht="15" x14ac:dyDescent="0.2">
      <c r="B43" s="60"/>
      <c r="C43" s="61"/>
      <c r="D43" s="62"/>
      <c r="E43" s="63"/>
    </row>
    <row r="44" spans="2:5" ht="15" x14ac:dyDescent="0.2">
      <c r="B44" s="60"/>
      <c r="C44" s="61"/>
      <c r="D44" s="62"/>
      <c r="E44" s="63"/>
    </row>
    <row r="45" spans="2:5" ht="15" x14ac:dyDescent="0.2">
      <c r="B45" s="60"/>
      <c r="C45" s="61"/>
      <c r="D45" s="62"/>
      <c r="E45" s="63"/>
    </row>
    <row r="46" spans="2:5" ht="15" x14ac:dyDescent="0.2">
      <c r="B46" s="60"/>
      <c r="C46" s="61"/>
      <c r="D46" s="62"/>
      <c r="E46" s="63"/>
    </row>
    <row r="47" spans="2:5" ht="15" x14ac:dyDescent="0.2">
      <c r="B47" s="60"/>
      <c r="C47" s="61"/>
      <c r="D47" s="62"/>
      <c r="E47" s="63"/>
    </row>
    <row r="48" spans="2:5" ht="15.75" thickBot="1" x14ac:dyDescent="0.25">
      <c r="B48" s="82"/>
      <c r="C48" s="82"/>
      <c r="D48" s="82"/>
      <c r="E48" s="82"/>
    </row>
    <row r="51" spans="2:6" ht="14.25" customHeight="1" x14ac:dyDescent="0.2"/>
    <row r="52" spans="2:6" x14ac:dyDescent="0.2">
      <c r="F52" s="53"/>
    </row>
    <row r="54" spans="2:6" x14ac:dyDescent="0.2">
      <c r="F54"/>
    </row>
    <row r="55" spans="2:6" x14ac:dyDescent="0.2">
      <c r="F55"/>
    </row>
    <row r="56" spans="2:6" ht="30.75" thickBot="1" x14ac:dyDescent="0.25">
      <c r="B56" s="42" t="s">
        <v>21</v>
      </c>
      <c r="C56" s="35" t="s">
        <v>47</v>
      </c>
      <c r="D56" s="35" t="s">
        <v>48</v>
      </c>
      <c r="E56" s="59" t="s">
        <v>45</v>
      </c>
      <c r="F56"/>
    </row>
    <row r="57" spans="2:6" x14ac:dyDescent="0.2">
      <c r="B57" s="37" t="str">
        <f t="shared" ref="B57:D61" si="0">B4</f>
        <v>УНIВЕР.УА/Михайло Грушевський: Фонд Державних Паперiв</v>
      </c>
      <c r="C57" s="38">
        <f t="shared" si="0"/>
        <v>136.44584999999964</v>
      </c>
      <c r="D57" s="98">
        <f t="shared" si="0"/>
        <v>1.556459923729132E-2</v>
      </c>
      <c r="E57" s="40">
        <f>G4</f>
        <v>0</v>
      </c>
    </row>
    <row r="58" spans="2:6" x14ac:dyDescent="0.2">
      <c r="B58" s="37" t="str">
        <f t="shared" si="0"/>
        <v>Альтус-Депозит</v>
      </c>
      <c r="C58" s="38">
        <f t="shared" si="0"/>
        <v>61.650029999999333</v>
      </c>
      <c r="D58" s="98">
        <f t="shared" si="0"/>
        <v>9.5525072441166089E-3</v>
      </c>
      <c r="E58" s="40">
        <f>G5</f>
        <v>0</v>
      </c>
    </row>
    <row r="59" spans="2:6" x14ac:dyDescent="0.2">
      <c r="B59" s="37" t="str">
        <f t="shared" si="0"/>
        <v>КІНТО-Еквіті</v>
      </c>
      <c r="C59" s="38">
        <f t="shared" si="0"/>
        <v>57.156099999999867</v>
      </c>
      <c r="D59" s="98">
        <f t="shared" si="0"/>
        <v>4.1523284957149027E-2</v>
      </c>
      <c r="E59" s="40">
        <f>G6</f>
        <v>0</v>
      </c>
    </row>
    <row r="60" spans="2:6" x14ac:dyDescent="0.2">
      <c r="B60" s="37" t="str">
        <f t="shared" si="0"/>
        <v>Альтус-Збалансований</v>
      </c>
      <c r="C60" s="38">
        <f t="shared" si="0"/>
        <v>45.143419999999921</v>
      </c>
      <c r="D60" s="98">
        <f t="shared" si="0"/>
        <v>9.0024787386545069E-3</v>
      </c>
      <c r="E60" s="40">
        <f>G7</f>
        <v>0</v>
      </c>
    </row>
    <row r="61" spans="2:6" x14ac:dyDescent="0.2">
      <c r="B61" s="126" t="str">
        <f t="shared" si="0"/>
        <v>УНІВЕР.УА/Володимир Великий: Фонд Збалансований</v>
      </c>
      <c r="C61" s="127">
        <f t="shared" si="0"/>
        <v>23.366199999999957</v>
      </c>
      <c r="D61" s="128">
        <f t="shared" si="0"/>
        <v>1.4769243636378871E-2</v>
      </c>
      <c r="E61" s="129">
        <f>G8</f>
        <v>0</v>
      </c>
    </row>
    <row r="62" spans="2:6" x14ac:dyDescent="0.2">
      <c r="B62" s="122" t="str">
        <f t="shared" ref="B62:D65" si="1">B14</f>
        <v>Софіївський</v>
      </c>
      <c r="C62" s="123">
        <f t="shared" si="1"/>
        <v>-164.62639000000013</v>
      </c>
      <c r="D62" s="124">
        <f t="shared" si="1"/>
        <v>-5.5738038651031649E-2</v>
      </c>
      <c r="E62" s="125">
        <f>G14</f>
        <v>0</v>
      </c>
    </row>
    <row r="63" spans="2:6" x14ac:dyDescent="0.2">
      <c r="B63" s="122" t="str">
        <f t="shared" si="1"/>
        <v>КІНТО-Казначейський</v>
      </c>
      <c r="C63" s="123">
        <f t="shared" si="1"/>
        <v>1.9442499999999998</v>
      </c>
      <c r="D63" s="124">
        <f t="shared" si="1"/>
        <v>4.0895368896314921E-4</v>
      </c>
      <c r="E63" s="125">
        <f>G15</f>
        <v>-7.4311222335183356</v>
      </c>
    </row>
    <row r="64" spans="2:6" x14ac:dyDescent="0.2">
      <c r="B64" s="122" t="str">
        <f t="shared" si="1"/>
        <v>КІНТО-Класичний</v>
      </c>
      <c r="C64" s="123">
        <f t="shared" si="1"/>
        <v>479.67231000000237</v>
      </c>
      <c r="D64" s="124">
        <f t="shared" si="1"/>
        <v>1.7987727272074351E-2</v>
      </c>
      <c r="E64" s="125">
        <f>G16</f>
        <v>-11.404481328485852</v>
      </c>
    </row>
    <row r="65" spans="2:5" x14ac:dyDescent="0.2">
      <c r="B65" s="122" t="str">
        <f t="shared" si="1"/>
        <v>ОТП Фонд Акцій</v>
      </c>
      <c r="C65" s="123">
        <f t="shared" si="1"/>
        <v>-510.42395000000113</v>
      </c>
      <c r="D65" s="124">
        <f t="shared" si="1"/>
        <v>-4.6715174377000838E-2</v>
      </c>
      <c r="E65" s="125">
        <f>G17</f>
        <v>-606.76573149651847</v>
      </c>
    </row>
    <row r="66" spans="2:5" x14ac:dyDescent="0.2">
      <c r="B66" s="122" t="str">
        <f>B18</f>
        <v>ОТП Класичний</v>
      </c>
      <c r="C66" s="123">
        <f>C18</f>
        <v>-4884.8690099999903</v>
      </c>
      <c r="D66" s="124">
        <f>D18</f>
        <v>-3.0880770029646037E-2</v>
      </c>
      <c r="E66" s="125">
        <f>G18</f>
        <v>-6446.5075546878179</v>
      </c>
    </row>
    <row r="67" spans="2:5" x14ac:dyDescent="0.2">
      <c r="B67" s="135" t="s">
        <v>46</v>
      </c>
      <c r="C67" s="136">
        <f>C19-SUM(C57:C66)</f>
        <v>19.97769000000153</v>
      </c>
      <c r="D67" s="137"/>
      <c r="E67" s="136">
        <f>G19-SUM(E57:E66)</f>
        <v>0</v>
      </c>
    </row>
    <row r="68" spans="2:5" ht="15" x14ac:dyDescent="0.2">
      <c r="B68" s="133" t="s">
        <v>41</v>
      </c>
      <c r="C68" s="134">
        <f>SUM(C57:C67)</f>
        <v>-4734.5634999999893</v>
      </c>
      <c r="D68" s="134"/>
      <c r="E68" s="134">
        <f>SUM(E57:E67)</f>
        <v>-7072.1088897463405</v>
      </c>
    </row>
  </sheetData>
  <mergeCells count="4">
    <mergeCell ref="A1:G1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A5523-071A-439A-B5D5-907ABA270794}">
  <sheetPr>
    <tabColor indexed="42"/>
  </sheetPr>
  <dimension ref="A1:C105"/>
  <sheetViews>
    <sheetView zoomScale="80" workbookViewId="0">
      <selection activeCell="A18" sqref="A18"/>
    </sheetView>
  </sheetViews>
  <sheetFormatPr defaultRowHeight="12.75" x14ac:dyDescent="0.2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 x14ac:dyDescent="0.25">
      <c r="A1" s="66" t="s">
        <v>21</v>
      </c>
      <c r="B1" s="67" t="s">
        <v>70</v>
      </c>
      <c r="C1" s="10"/>
    </row>
    <row r="2" spans="1:3" ht="14.25" x14ac:dyDescent="0.2">
      <c r="A2" s="138" t="s">
        <v>102</v>
      </c>
      <c r="B2" s="145">
        <v>-5.57380230902077E-2</v>
      </c>
      <c r="C2" s="10"/>
    </row>
    <row r="3" spans="1:3" ht="14.25" x14ac:dyDescent="0.2">
      <c r="A3" s="138" t="s">
        <v>97</v>
      </c>
      <c r="B3" s="146">
        <v>-1.3352559695603006E-2</v>
      </c>
      <c r="C3" s="10"/>
    </row>
    <row r="4" spans="1:3" ht="14.25" x14ac:dyDescent="0.2">
      <c r="A4" s="138" t="s">
        <v>18</v>
      </c>
      <c r="B4" s="146">
        <v>-1.028120920244513E-4</v>
      </c>
      <c r="C4" s="10"/>
    </row>
    <row r="5" spans="1:3" ht="14.25" x14ac:dyDescent="0.2">
      <c r="A5" s="138" t="s">
        <v>65</v>
      </c>
      <c r="B5" s="146">
        <v>1.2233088909985312E-4</v>
      </c>
      <c r="C5" s="10"/>
    </row>
    <row r="6" spans="1:3" ht="14.25" x14ac:dyDescent="0.2">
      <c r="A6" s="138" t="s">
        <v>91</v>
      </c>
      <c r="B6" s="146">
        <v>1.976331892509231E-3</v>
      </c>
      <c r="C6" s="10"/>
    </row>
    <row r="7" spans="1:3" ht="14.25" x14ac:dyDescent="0.2">
      <c r="A7" s="139" t="s">
        <v>60</v>
      </c>
      <c r="B7" s="147">
        <v>4.1894306150118688E-3</v>
      </c>
      <c r="C7" s="10"/>
    </row>
    <row r="8" spans="1:3" ht="14.25" x14ac:dyDescent="0.2">
      <c r="A8" s="138" t="s">
        <v>67</v>
      </c>
      <c r="B8" s="146">
        <v>8.737465811322398E-3</v>
      </c>
      <c r="C8" s="10"/>
    </row>
    <row r="9" spans="1:3" ht="14.25" x14ac:dyDescent="0.2">
      <c r="A9" s="139" t="s">
        <v>51</v>
      </c>
      <c r="B9" s="147">
        <v>9.0025938993376631E-3</v>
      </c>
      <c r="C9" s="10"/>
    </row>
    <row r="10" spans="1:3" ht="14.25" x14ac:dyDescent="0.2">
      <c r="A10" s="138" t="s">
        <v>53</v>
      </c>
      <c r="B10" s="146">
        <v>9.553594712726321E-3</v>
      </c>
      <c r="C10" s="10"/>
    </row>
    <row r="11" spans="1:3" ht="14.25" x14ac:dyDescent="0.2">
      <c r="A11" s="138" t="s">
        <v>16</v>
      </c>
      <c r="B11" s="146">
        <v>1.0891263776684701E-2</v>
      </c>
      <c r="C11" s="10"/>
    </row>
    <row r="12" spans="1:3" ht="14.25" x14ac:dyDescent="0.2">
      <c r="A12" s="138" t="s">
        <v>50</v>
      </c>
      <c r="B12" s="146">
        <v>1.1299435028241156E-2</v>
      </c>
      <c r="C12" s="10"/>
    </row>
    <row r="13" spans="1:3" ht="14.25" x14ac:dyDescent="0.2">
      <c r="A13" s="138" t="s">
        <v>68</v>
      </c>
      <c r="B13" s="146">
        <v>1.4769240337496603E-2</v>
      </c>
      <c r="C13" s="10"/>
    </row>
    <row r="14" spans="1:3" ht="14.25" x14ac:dyDescent="0.2">
      <c r="A14" s="138" t="s">
        <v>66</v>
      </c>
      <c r="B14" s="146">
        <v>1.5564603337179461E-2</v>
      </c>
      <c r="C14" s="10"/>
    </row>
    <row r="15" spans="1:3" ht="14.25" x14ac:dyDescent="0.2">
      <c r="A15" s="138" t="s">
        <v>96</v>
      </c>
      <c r="B15" s="146">
        <v>1.8423858885813882E-2</v>
      </c>
      <c r="C15" s="10"/>
    </row>
    <row r="16" spans="1:3" ht="14.25" x14ac:dyDescent="0.2">
      <c r="A16" s="138" t="s">
        <v>64</v>
      </c>
      <c r="B16" s="146">
        <v>4.1523386295460263E-2</v>
      </c>
      <c r="C16" s="10"/>
    </row>
    <row r="17" spans="1:3" ht="14.25" x14ac:dyDescent="0.2">
      <c r="A17" s="140" t="s">
        <v>26</v>
      </c>
      <c r="B17" s="145">
        <v>5.1240093735365495E-3</v>
      </c>
      <c r="C17" s="10"/>
    </row>
    <row r="18" spans="1:3" ht="14.25" x14ac:dyDescent="0.2">
      <c r="A18" s="140" t="s">
        <v>1</v>
      </c>
      <c r="B18" s="145">
        <v>0</v>
      </c>
      <c r="C18" s="10"/>
    </row>
    <row r="19" spans="1:3" ht="14.25" x14ac:dyDescent="0.2">
      <c r="A19" s="140" t="s">
        <v>0</v>
      </c>
      <c r="B19" s="145">
        <v>6.0578589468038846E-3</v>
      </c>
      <c r="C19" s="57"/>
    </row>
    <row r="20" spans="1:3" ht="14.25" x14ac:dyDescent="0.2">
      <c r="A20" s="140" t="s">
        <v>27</v>
      </c>
      <c r="B20" s="145">
        <v>2.0715009317078259E-3</v>
      </c>
      <c r="C20" s="9"/>
    </row>
    <row r="21" spans="1:3" ht="14.25" x14ac:dyDescent="0.2">
      <c r="A21" s="140" t="s">
        <v>28</v>
      </c>
      <c r="B21" s="145">
        <v>1.1715574678143881E-2</v>
      </c>
      <c r="C21" s="77"/>
    </row>
    <row r="22" spans="1:3" ht="14.25" x14ac:dyDescent="0.2">
      <c r="A22" s="140" t="s">
        <v>29</v>
      </c>
      <c r="B22" s="145">
        <v>1.0327671232876713E-2</v>
      </c>
      <c r="C22" s="10"/>
    </row>
    <row r="23" spans="1:3" ht="15" thickBot="1" x14ac:dyDescent="0.25">
      <c r="A23" s="141" t="s">
        <v>94</v>
      </c>
      <c r="B23" s="148">
        <v>1.3363085049165058E-3</v>
      </c>
      <c r="C23" s="10"/>
    </row>
    <row r="24" spans="1:3" x14ac:dyDescent="0.2">
      <c r="B24" s="10"/>
      <c r="C24" s="10"/>
    </row>
    <row r="25" spans="1:3" x14ac:dyDescent="0.2">
      <c r="C25" s="10"/>
    </row>
    <row r="26" spans="1:3" x14ac:dyDescent="0.2">
      <c r="B26" s="10"/>
      <c r="C26" s="10"/>
    </row>
    <row r="27" spans="1:3" x14ac:dyDescent="0.2">
      <c r="C27" s="10"/>
    </row>
    <row r="28" spans="1:3" x14ac:dyDescent="0.2">
      <c r="B28" s="10"/>
    </row>
    <row r="29" spans="1:3" x14ac:dyDescent="0.2">
      <c r="B29" s="10"/>
    </row>
    <row r="30" spans="1:3" x14ac:dyDescent="0.2">
      <c r="B30" s="10"/>
    </row>
    <row r="31" spans="1:3" x14ac:dyDescent="0.2">
      <c r="B31" s="10"/>
    </row>
    <row r="32" spans="1:3" x14ac:dyDescent="0.2">
      <c r="B32" s="10"/>
    </row>
    <row r="33" spans="2:2" x14ac:dyDescent="0.2">
      <c r="B33" s="10"/>
    </row>
    <row r="34" spans="2:2" x14ac:dyDescent="0.2">
      <c r="B34" s="10"/>
    </row>
    <row r="35" spans="2:2" x14ac:dyDescent="0.2">
      <c r="B35" s="10"/>
    </row>
    <row r="36" spans="2:2" x14ac:dyDescent="0.2">
      <c r="B36" s="10"/>
    </row>
    <row r="37" spans="2:2" x14ac:dyDescent="0.2">
      <c r="B37" s="10"/>
    </row>
    <row r="38" spans="2:2" x14ac:dyDescent="0.2">
      <c r="B38" s="10"/>
    </row>
    <row r="39" spans="2:2" x14ac:dyDescent="0.2">
      <c r="B39" s="10"/>
    </row>
    <row r="40" spans="2:2" x14ac:dyDescent="0.2">
      <c r="B40" s="10"/>
    </row>
    <row r="41" spans="2:2" x14ac:dyDescent="0.2">
      <c r="B41" s="10"/>
    </row>
    <row r="42" spans="2:2" x14ac:dyDescent="0.2">
      <c r="B42" s="10"/>
    </row>
    <row r="43" spans="2:2" x14ac:dyDescent="0.2">
      <c r="B43" s="10"/>
    </row>
    <row r="44" spans="2:2" x14ac:dyDescent="0.2">
      <c r="B44" s="10"/>
    </row>
    <row r="45" spans="2:2" x14ac:dyDescent="0.2">
      <c r="B45" s="10"/>
    </row>
    <row r="46" spans="2:2" x14ac:dyDescent="0.2">
      <c r="B46" s="10"/>
    </row>
    <row r="47" spans="2:2" x14ac:dyDescent="0.2">
      <c r="B47" s="10"/>
    </row>
    <row r="48" spans="2:2" x14ac:dyDescent="0.2">
      <c r="B48" s="10"/>
    </row>
    <row r="49" spans="2:2" x14ac:dyDescent="0.2">
      <c r="B49" s="10"/>
    </row>
    <row r="50" spans="2:2" x14ac:dyDescent="0.2">
      <c r="B50" s="10"/>
    </row>
    <row r="51" spans="2:2" x14ac:dyDescent="0.2">
      <c r="B51" s="10"/>
    </row>
    <row r="52" spans="2:2" x14ac:dyDescent="0.2">
      <c r="B52" s="10"/>
    </row>
    <row r="53" spans="2:2" x14ac:dyDescent="0.2">
      <c r="B53" s="10"/>
    </row>
    <row r="54" spans="2:2" x14ac:dyDescent="0.2">
      <c r="B54" s="10"/>
    </row>
    <row r="55" spans="2:2" x14ac:dyDescent="0.2">
      <c r="B55" s="10"/>
    </row>
    <row r="56" spans="2:2" x14ac:dyDescent="0.2">
      <c r="B56" s="10"/>
    </row>
    <row r="57" spans="2:2" x14ac:dyDescent="0.2">
      <c r="B57" s="10"/>
    </row>
    <row r="58" spans="2:2" x14ac:dyDescent="0.2">
      <c r="B58" s="10"/>
    </row>
    <row r="59" spans="2:2" x14ac:dyDescent="0.2">
      <c r="B59" s="10"/>
    </row>
    <row r="60" spans="2:2" x14ac:dyDescent="0.2">
      <c r="B60" s="10"/>
    </row>
    <row r="61" spans="2:2" x14ac:dyDescent="0.2">
      <c r="B61" s="10"/>
    </row>
    <row r="62" spans="2:2" x14ac:dyDescent="0.2">
      <c r="B62" s="10"/>
    </row>
    <row r="63" spans="2:2" x14ac:dyDescent="0.2">
      <c r="B63" s="10"/>
    </row>
    <row r="64" spans="2:2" x14ac:dyDescent="0.2">
      <c r="B64" s="10"/>
    </row>
    <row r="65" spans="2:2" x14ac:dyDescent="0.2">
      <c r="B65" s="10"/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  <row r="71" spans="2:2" x14ac:dyDescent="0.2">
      <c r="B71" s="10"/>
    </row>
    <row r="72" spans="2:2" x14ac:dyDescent="0.2">
      <c r="B72" s="10"/>
    </row>
    <row r="73" spans="2:2" x14ac:dyDescent="0.2">
      <c r="B73" s="10"/>
    </row>
    <row r="74" spans="2:2" x14ac:dyDescent="0.2">
      <c r="B74" s="10"/>
    </row>
    <row r="75" spans="2:2" x14ac:dyDescent="0.2">
      <c r="B75" s="10"/>
    </row>
    <row r="76" spans="2:2" x14ac:dyDescent="0.2">
      <c r="B76" s="10"/>
    </row>
    <row r="77" spans="2:2" x14ac:dyDescent="0.2">
      <c r="B77" s="10"/>
    </row>
    <row r="78" spans="2:2" x14ac:dyDescent="0.2">
      <c r="B78" s="10"/>
    </row>
    <row r="79" spans="2:2" x14ac:dyDescent="0.2">
      <c r="B79" s="10"/>
    </row>
    <row r="80" spans="2:2" x14ac:dyDescent="0.2">
      <c r="B80" s="10"/>
    </row>
    <row r="81" spans="2:2" x14ac:dyDescent="0.2">
      <c r="B81" s="10"/>
    </row>
    <row r="82" spans="2:2" x14ac:dyDescent="0.2">
      <c r="B82" s="10"/>
    </row>
    <row r="83" spans="2:2" x14ac:dyDescent="0.2">
      <c r="B83" s="10"/>
    </row>
    <row r="84" spans="2:2" x14ac:dyDescent="0.2">
      <c r="B84" s="10"/>
    </row>
    <row r="85" spans="2:2" x14ac:dyDescent="0.2">
      <c r="B85" s="10"/>
    </row>
    <row r="86" spans="2:2" x14ac:dyDescent="0.2">
      <c r="B86" s="10"/>
    </row>
    <row r="87" spans="2:2" x14ac:dyDescent="0.2">
      <c r="B87" s="10"/>
    </row>
    <row r="88" spans="2:2" x14ac:dyDescent="0.2">
      <c r="B88" s="10"/>
    </row>
    <row r="89" spans="2:2" x14ac:dyDescent="0.2">
      <c r="B89" s="10"/>
    </row>
    <row r="90" spans="2:2" x14ac:dyDescent="0.2">
      <c r="B90" s="10"/>
    </row>
    <row r="91" spans="2:2" x14ac:dyDescent="0.2">
      <c r="B91" s="10"/>
    </row>
    <row r="92" spans="2:2" x14ac:dyDescent="0.2">
      <c r="B92" s="10"/>
    </row>
    <row r="93" spans="2:2" x14ac:dyDescent="0.2">
      <c r="B93" s="10"/>
    </row>
    <row r="94" spans="2:2" x14ac:dyDescent="0.2">
      <c r="B94" s="10"/>
    </row>
    <row r="95" spans="2:2" x14ac:dyDescent="0.2">
      <c r="B95" s="10"/>
    </row>
    <row r="96" spans="2:2" x14ac:dyDescent="0.2">
      <c r="B96" s="10"/>
    </row>
    <row r="97" spans="2:2" x14ac:dyDescent="0.2">
      <c r="B97" s="10"/>
    </row>
    <row r="98" spans="2:2" x14ac:dyDescent="0.2">
      <c r="B98" s="10"/>
    </row>
    <row r="99" spans="2:2" x14ac:dyDescent="0.2">
      <c r="B99" s="10"/>
    </row>
    <row r="100" spans="2:2" x14ac:dyDescent="0.2">
      <c r="B100" s="10"/>
    </row>
    <row r="101" spans="2:2" x14ac:dyDescent="0.2">
      <c r="B101" s="10"/>
    </row>
    <row r="102" spans="2:2" x14ac:dyDescent="0.2">
      <c r="B102" s="10"/>
    </row>
    <row r="103" spans="2:2" x14ac:dyDescent="0.2">
      <c r="B103" s="10"/>
    </row>
    <row r="104" spans="2:2" x14ac:dyDescent="0.2">
      <c r="B104" s="10"/>
    </row>
    <row r="105" spans="2:2" x14ac:dyDescent="0.2">
      <c r="B105" s="10"/>
    </row>
  </sheetData>
  <autoFilter ref="A1:B1" xr:uid="{8BC02832-599D-4468-8282-8682980ACF52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507C5-A973-453A-9353-8AB855D54466}">
  <sheetPr>
    <tabColor indexed="22"/>
    <pageSetUpPr fitToPage="1"/>
  </sheetPr>
  <dimension ref="A1:M4"/>
  <sheetViews>
    <sheetView topLeftCell="B1" zoomScale="80" workbookViewId="0">
      <selection activeCell="B3" sqref="B3"/>
    </sheetView>
  </sheetViews>
  <sheetFormatPr defaultRowHeight="14.25" x14ac:dyDescent="0.2"/>
  <cols>
    <col min="1" max="1" width="4.7109375" style="31" customWidth="1"/>
    <col min="2" max="2" width="48.85546875" style="29" bestFit="1" customWidth="1"/>
    <col min="3" max="4" width="12.7109375" style="31" customWidth="1"/>
    <col min="5" max="5" width="16.7109375" style="41" customWidth="1"/>
    <col min="6" max="6" width="14.7109375" style="45" customWidth="1"/>
    <col min="7" max="7" width="14.7109375" style="41" customWidth="1"/>
    <col min="8" max="8" width="12.7109375" style="45" customWidth="1"/>
    <col min="9" max="9" width="47.85546875" style="29" bestFit="1" customWidth="1"/>
    <col min="10" max="10" width="34.7109375" style="29" customWidth="1"/>
    <col min="11" max="20" width="4.7109375" style="29" customWidth="1"/>
    <col min="21" max="16384" width="9.140625" style="29"/>
  </cols>
  <sheetData>
    <row r="1" spans="1:13" s="43" customFormat="1" ht="16.5" thickBot="1" x14ac:dyDescent="0.25">
      <c r="A1" s="173" t="s">
        <v>87</v>
      </c>
      <c r="B1" s="173"/>
      <c r="C1" s="173"/>
      <c r="D1" s="173"/>
      <c r="E1" s="173"/>
      <c r="F1" s="173"/>
      <c r="G1" s="173"/>
      <c r="H1" s="173"/>
      <c r="I1" s="173"/>
      <c r="J1" s="173"/>
      <c r="K1" s="13"/>
      <c r="L1" s="14"/>
      <c r="M1" s="14"/>
    </row>
    <row r="2" spans="1:13" ht="30.75" thickBot="1" x14ac:dyDescent="0.25">
      <c r="A2" s="15" t="s">
        <v>34</v>
      </c>
      <c r="B2" s="15" t="s">
        <v>21</v>
      </c>
      <c r="C2" s="44" t="s">
        <v>31</v>
      </c>
      <c r="D2" s="44" t="s">
        <v>32</v>
      </c>
      <c r="E2" s="44" t="s">
        <v>35</v>
      </c>
      <c r="F2" s="44" t="s">
        <v>36</v>
      </c>
      <c r="G2" s="44" t="s">
        <v>37</v>
      </c>
      <c r="H2" s="44" t="s">
        <v>11</v>
      </c>
      <c r="I2" s="44" t="s">
        <v>12</v>
      </c>
      <c r="J2" s="25" t="s">
        <v>13</v>
      </c>
    </row>
    <row r="3" spans="1:13" x14ac:dyDescent="0.2">
      <c r="A3" s="21">
        <v>1</v>
      </c>
      <c r="B3" s="85" t="s">
        <v>20</v>
      </c>
      <c r="C3" s="111" t="s">
        <v>20</v>
      </c>
      <c r="D3" s="112" t="s">
        <v>20</v>
      </c>
      <c r="E3" s="86" t="s">
        <v>20</v>
      </c>
      <c r="F3" s="87" t="s">
        <v>20</v>
      </c>
      <c r="G3" s="86" t="s">
        <v>20</v>
      </c>
      <c r="H3" s="52" t="s">
        <v>20</v>
      </c>
      <c r="I3" s="85" t="s">
        <v>20</v>
      </c>
      <c r="J3" s="88" t="s">
        <v>20</v>
      </c>
    </row>
    <row r="4" spans="1:13" ht="15.75" thickBot="1" x14ac:dyDescent="0.25">
      <c r="A4" s="174" t="s">
        <v>41</v>
      </c>
      <c r="B4" s="175"/>
      <c r="C4" s="113" t="s">
        <v>42</v>
      </c>
      <c r="D4" s="113" t="s">
        <v>42</v>
      </c>
      <c r="E4" s="100">
        <f>SUM(E3:E3)</f>
        <v>0</v>
      </c>
      <c r="F4" s="101">
        <f>SUM(F3:F3)</f>
        <v>0</v>
      </c>
      <c r="G4" s="113" t="s">
        <v>42</v>
      </c>
      <c r="H4" s="113" t="s">
        <v>42</v>
      </c>
      <c r="I4" s="113" t="s">
        <v>42</v>
      </c>
      <c r="J4" s="113" t="s">
        <v>42</v>
      </c>
    </row>
  </sheetData>
  <mergeCells count="2">
    <mergeCell ref="A1:J1"/>
    <mergeCell ref="A4:B4"/>
  </mergeCells>
  <phoneticPr fontId="12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3A17B-0919-473C-8746-B3E8D61AFD9C}">
  <sheetPr>
    <tabColor indexed="22"/>
  </sheetPr>
  <dimension ref="A1:J26"/>
  <sheetViews>
    <sheetView zoomScale="80" workbookViewId="0">
      <selection activeCell="B4" sqref="B4"/>
    </sheetView>
  </sheetViews>
  <sheetFormatPr defaultRowHeight="14.25" x14ac:dyDescent="0.2"/>
  <cols>
    <col min="1" max="1" width="4.5703125" style="5" customWidth="1"/>
    <col min="2" max="2" width="48.85546875" style="5" bestFit="1" customWidth="1"/>
    <col min="3" max="4" width="14.7109375" style="46" customWidth="1"/>
    <col min="5" max="8" width="12.7109375" style="5" customWidth="1"/>
    <col min="9" max="9" width="16.140625" style="5" bestFit="1" customWidth="1"/>
    <col min="10" max="10" width="18.28515625" style="5" customWidth="1"/>
    <col min="11" max="16384" width="9.140625" style="5"/>
  </cols>
  <sheetData>
    <row r="1" spans="1:10" s="11" customFormat="1" ht="16.5" thickBot="1" x14ac:dyDescent="0.25">
      <c r="A1" s="185" t="s">
        <v>79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0" customFormat="1" ht="15.75" customHeight="1" thickBot="1" x14ac:dyDescent="0.25">
      <c r="A2" s="178" t="s">
        <v>34</v>
      </c>
      <c r="B2" s="104"/>
      <c r="C2" s="105"/>
      <c r="D2" s="106"/>
      <c r="E2" s="180" t="s">
        <v>58</v>
      </c>
      <c r="F2" s="180"/>
      <c r="G2" s="180"/>
      <c r="H2" s="180"/>
      <c r="I2" s="180"/>
      <c r="J2" s="180"/>
    </row>
    <row r="3" spans="1:10" customFormat="1" ht="75.75" thickBot="1" x14ac:dyDescent="0.25">
      <c r="A3" s="179"/>
      <c r="B3" s="107" t="s">
        <v>21</v>
      </c>
      <c r="C3" s="26" t="s">
        <v>9</v>
      </c>
      <c r="D3" s="26" t="s">
        <v>10</v>
      </c>
      <c r="E3" s="17" t="s">
        <v>76</v>
      </c>
      <c r="F3" s="17" t="s">
        <v>85</v>
      </c>
      <c r="G3" s="17" t="s">
        <v>89</v>
      </c>
      <c r="H3" s="17" t="s">
        <v>90</v>
      </c>
      <c r="I3" s="17" t="s">
        <v>43</v>
      </c>
      <c r="J3" s="17" t="s">
        <v>77</v>
      </c>
    </row>
    <row r="4" spans="1:10" customFormat="1" collapsed="1" x14ac:dyDescent="0.2">
      <c r="A4" s="21">
        <v>1</v>
      </c>
      <c r="B4" s="27" t="s">
        <v>20</v>
      </c>
      <c r="C4" s="108" t="s">
        <v>20</v>
      </c>
      <c r="D4" s="108" t="s">
        <v>20</v>
      </c>
      <c r="E4" s="102" t="s">
        <v>20</v>
      </c>
      <c r="F4" s="102" t="s">
        <v>20</v>
      </c>
      <c r="G4" s="102" t="s">
        <v>20</v>
      </c>
      <c r="H4" s="102" t="s">
        <v>20</v>
      </c>
      <c r="I4" s="102" t="s">
        <v>20</v>
      </c>
      <c r="J4" s="109" t="s">
        <v>20</v>
      </c>
    </row>
    <row r="5" spans="1:10" ht="15.75" thickBot="1" x14ac:dyDescent="0.25">
      <c r="A5" s="149"/>
      <c r="B5" s="154" t="s">
        <v>92</v>
      </c>
      <c r="C5" s="155" t="s">
        <v>42</v>
      </c>
      <c r="D5" s="155" t="s">
        <v>42</v>
      </c>
      <c r="E5" s="156" t="s">
        <v>20</v>
      </c>
      <c r="F5" s="156" t="s">
        <v>20</v>
      </c>
      <c r="G5" s="156" t="s">
        <v>20</v>
      </c>
      <c r="H5" s="156" t="s">
        <v>20</v>
      </c>
      <c r="I5" s="155" t="s">
        <v>42</v>
      </c>
      <c r="J5" s="156" t="s">
        <v>20</v>
      </c>
    </row>
    <row r="6" spans="1:10" ht="15" thickBot="1" x14ac:dyDescent="0.25">
      <c r="A6" s="186" t="s">
        <v>78</v>
      </c>
      <c r="B6" s="186"/>
      <c r="C6" s="186"/>
      <c r="D6" s="186"/>
      <c r="E6" s="186"/>
      <c r="F6" s="186"/>
      <c r="G6" s="186"/>
      <c r="H6" s="186"/>
      <c r="I6" s="186"/>
      <c r="J6" s="186"/>
    </row>
    <row r="7" spans="1:10" x14ac:dyDescent="0.2">
      <c r="B7" s="29"/>
      <c r="C7" s="30"/>
      <c r="D7" s="30"/>
      <c r="E7" s="29"/>
      <c r="F7" s="29"/>
      <c r="G7" s="29"/>
      <c r="H7" s="29"/>
      <c r="I7" s="29"/>
    </row>
    <row r="8" spans="1:10" x14ac:dyDescent="0.2">
      <c r="B8" s="29"/>
      <c r="C8" s="30"/>
      <c r="D8" s="30"/>
      <c r="E8" s="29"/>
      <c r="F8" s="29"/>
      <c r="G8" s="29"/>
      <c r="H8" s="29"/>
      <c r="I8" s="29"/>
    </row>
    <row r="9" spans="1:10" x14ac:dyDescent="0.2">
      <c r="B9" s="29"/>
      <c r="C9" s="30"/>
      <c r="D9" s="30"/>
      <c r="E9" s="119"/>
      <c r="F9" s="29"/>
      <c r="G9" s="29"/>
      <c r="H9" s="29"/>
      <c r="I9" s="29"/>
    </row>
    <row r="10" spans="1:10" x14ac:dyDescent="0.2">
      <c r="B10" s="29"/>
      <c r="C10" s="30"/>
      <c r="D10" s="30"/>
      <c r="E10" s="29"/>
      <c r="F10" s="29"/>
      <c r="G10" s="29"/>
      <c r="H10" s="29"/>
      <c r="I10" s="29"/>
    </row>
    <row r="11" spans="1:10" x14ac:dyDescent="0.2">
      <c r="B11" s="29"/>
      <c r="C11" s="30"/>
      <c r="D11" s="30"/>
      <c r="E11" s="29"/>
      <c r="F11" s="29"/>
      <c r="G11" s="29"/>
      <c r="H11" s="29"/>
      <c r="I11" s="29"/>
    </row>
    <row r="12" spans="1:10" x14ac:dyDescent="0.2">
      <c r="B12" s="29"/>
      <c r="C12" s="30"/>
      <c r="D12" s="30"/>
      <c r="E12" s="29"/>
      <c r="F12" s="29"/>
      <c r="G12" s="29"/>
      <c r="H12" s="29"/>
      <c r="I12" s="29"/>
    </row>
    <row r="13" spans="1:10" x14ac:dyDescent="0.2">
      <c r="B13" s="29"/>
      <c r="C13" s="30"/>
      <c r="D13" s="30"/>
      <c r="E13" s="29"/>
      <c r="F13" s="29"/>
      <c r="G13" s="29"/>
      <c r="H13" s="29"/>
      <c r="I13" s="29"/>
    </row>
    <row r="14" spans="1:10" x14ac:dyDescent="0.2">
      <c r="B14" s="29"/>
      <c r="C14" s="30"/>
      <c r="D14" s="30"/>
      <c r="E14" s="29"/>
      <c r="F14" s="29"/>
      <c r="G14" s="29"/>
      <c r="H14" s="29"/>
      <c r="I14" s="29"/>
    </row>
    <row r="15" spans="1:10" x14ac:dyDescent="0.2">
      <c r="B15" s="29"/>
      <c r="C15" s="30"/>
      <c r="D15" s="30"/>
      <c r="E15" s="29"/>
      <c r="F15" s="29"/>
      <c r="G15" s="29"/>
      <c r="H15" s="29"/>
      <c r="I15" s="29"/>
    </row>
    <row r="19" spans="3:3" x14ac:dyDescent="0.2">
      <c r="C19" s="5"/>
    </row>
    <row r="20" spans="3:3" x14ac:dyDescent="0.2">
      <c r="C20" s="5"/>
    </row>
    <row r="21" spans="3:3" x14ac:dyDescent="0.2">
      <c r="C21" s="5"/>
    </row>
    <row r="22" spans="3:3" x14ac:dyDescent="0.2">
      <c r="C22" s="5"/>
    </row>
    <row r="23" spans="3:3" x14ac:dyDescent="0.2">
      <c r="C23" s="5"/>
    </row>
    <row r="24" spans="3:3" x14ac:dyDescent="0.2">
      <c r="C24" s="5"/>
    </row>
    <row r="25" spans="3:3" x14ac:dyDescent="0.2">
      <c r="C25" s="5"/>
    </row>
    <row r="26" spans="3:3" x14ac:dyDescent="0.2">
      <c r="C26" s="5"/>
    </row>
  </sheetData>
  <mergeCells count="4">
    <mergeCell ref="A2:A3"/>
    <mergeCell ref="A1:J1"/>
    <mergeCell ref="E2:J2"/>
    <mergeCell ref="A6:J6"/>
  </mergeCells>
  <phoneticPr fontId="12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179A7-E1DF-4482-8A49-166B19D21948}">
  <sheetPr>
    <tabColor indexed="22"/>
  </sheetPr>
  <dimension ref="A1:I40"/>
  <sheetViews>
    <sheetView zoomScale="80" workbookViewId="0">
      <selection activeCell="B4" sqref="B4"/>
    </sheetView>
  </sheetViews>
  <sheetFormatPr defaultRowHeight="14.25" x14ac:dyDescent="0.2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7" s="31" customFormat="1" ht="16.5" thickBot="1" x14ac:dyDescent="0.25">
      <c r="A1" s="182" t="s">
        <v>73</v>
      </c>
      <c r="B1" s="182"/>
      <c r="C1" s="182"/>
      <c r="D1" s="182"/>
      <c r="E1" s="182"/>
      <c r="F1" s="182"/>
      <c r="G1" s="182"/>
    </row>
    <row r="2" spans="1:7" s="31" customFormat="1" ht="15.75" customHeight="1" thickBot="1" x14ac:dyDescent="0.25">
      <c r="A2" s="178" t="s">
        <v>34</v>
      </c>
      <c r="B2" s="92"/>
      <c r="C2" s="183" t="s">
        <v>22</v>
      </c>
      <c r="D2" s="184"/>
      <c r="E2" s="183" t="s">
        <v>23</v>
      </c>
      <c r="F2" s="184"/>
      <c r="G2" s="93"/>
    </row>
    <row r="3" spans="1:7" s="31" customFormat="1" ht="45.75" thickBot="1" x14ac:dyDescent="0.25">
      <c r="A3" s="179"/>
      <c r="B3" s="35" t="s">
        <v>21</v>
      </c>
      <c r="C3" s="35" t="s">
        <v>44</v>
      </c>
      <c r="D3" s="35" t="s">
        <v>24</v>
      </c>
      <c r="E3" s="35" t="s">
        <v>25</v>
      </c>
      <c r="F3" s="35" t="s">
        <v>24</v>
      </c>
      <c r="G3" s="36" t="s">
        <v>84</v>
      </c>
    </row>
    <row r="4" spans="1:7" s="31" customFormat="1" x14ac:dyDescent="0.2">
      <c r="A4" s="21">
        <v>1</v>
      </c>
      <c r="B4" s="37" t="s">
        <v>20</v>
      </c>
      <c r="C4" s="38" t="s">
        <v>20</v>
      </c>
      <c r="D4" s="102" t="s">
        <v>105</v>
      </c>
      <c r="E4" s="39" t="s">
        <v>20</v>
      </c>
      <c r="F4" s="102" t="s">
        <v>20</v>
      </c>
      <c r="G4" s="40" t="s">
        <v>20</v>
      </c>
    </row>
    <row r="5" spans="1:7" s="31" customFormat="1" ht="15.75" thickBot="1" x14ac:dyDescent="0.25">
      <c r="A5" s="115"/>
      <c r="B5" s="94" t="s">
        <v>41</v>
      </c>
      <c r="C5" s="116" t="s">
        <v>20</v>
      </c>
      <c r="D5" s="99" t="s">
        <v>105</v>
      </c>
      <c r="E5" s="96" t="s">
        <v>20</v>
      </c>
      <c r="F5" s="99" t="s">
        <v>20</v>
      </c>
      <c r="G5" s="97" t="s">
        <v>20</v>
      </c>
    </row>
    <row r="6" spans="1:7" s="31" customFormat="1" ht="15" x14ac:dyDescent="0.2">
      <c r="A6" s="149"/>
      <c r="B6" s="169"/>
      <c r="C6" s="134"/>
      <c r="D6" s="170"/>
      <c r="E6" s="171"/>
      <c r="F6" s="170"/>
      <c r="G6" s="134"/>
    </row>
    <row r="7" spans="1:7" s="31" customFormat="1" ht="15" x14ac:dyDescent="0.2">
      <c r="A7" s="29"/>
      <c r="B7" s="169"/>
      <c r="C7" s="134"/>
      <c r="D7" s="170"/>
      <c r="E7" s="171"/>
      <c r="F7" s="170"/>
      <c r="G7" s="134"/>
    </row>
    <row r="8" spans="1:7" s="31" customFormat="1" ht="15" x14ac:dyDescent="0.2">
      <c r="A8" s="29"/>
      <c r="B8" s="169"/>
      <c r="C8" s="134"/>
      <c r="D8" s="170"/>
      <c r="E8" s="171"/>
      <c r="F8" s="170"/>
      <c r="G8" s="134"/>
    </row>
    <row r="9" spans="1:7" s="31" customFormat="1" x14ac:dyDescent="0.2">
      <c r="D9" s="41"/>
    </row>
    <row r="10" spans="1:7" s="31" customFormat="1" x14ac:dyDescent="0.2">
      <c r="D10" s="41"/>
    </row>
    <row r="11" spans="1:7" s="31" customFormat="1" x14ac:dyDescent="0.2">
      <c r="D11" s="41"/>
    </row>
    <row r="12" spans="1:7" s="31" customFormat="1" x14ac:dyDescent="0.2">
      <c r="D12" s="41"/>
    </row>
    <row r="13" spans="1:7" s="31" customFormat="1" x14ac:dyDescent="0.2">
      <c r="D13" s="41"/>
    </row>
    <row r="14" spans="1:7" s="31" customFormat="1" x14ac:dyDescent="0.2">
      <c r="D14" s="41"/>
    </row>
    <row r="15" spans="1:7" s="31" customFormat="1" x14ac:dyDescent="0.2">
      <c r="D15" s="41"/>
    </row>
    <row r="16" spans="1:7" s="31" customFormat="1" x14ac:dyDescent="0.2">
      <c r="D16" s="41"/>
    </row>
    <row r="17" spans="4:9" s="31" customFormat="1" x14ac:dyDescent="0.2">
      <c r="D17" s="41"/>
    </row>
    <row r="18" spans="4:9" s="31" customFormat="1" x14ac:dyDescent="0.2">
      <c r="D18" s="41"/>
    </row>
    <row r="19" spans="4:9" s="31" customFormat="1" x14ac:dyDescent="0.2">
      <c r="D19" s="41"/>
    </row>
    <row r="20" spans="4:9" s="31" customFormat="1" x14ac:dyDescent="0.2">
      <c r="D20" s="41"/>
    </row>
    <row r="21" spans="4:9" s="31" customFormat="1" x14ac:dyDescent="0.2">
      <c r="D21" s="41"/>
    </row>
    <row r="22" spans="4:9" s="31" customFormat="1" x14ac:dyDescent="0.2">
      <c r="D22" s="41"/>
    </row>
    <row r="23" spans="4:9" s="31" customFormat="1" x14ac:dyDescent="0.2">
      <c r="D23" s="41"/>
    </row>
    <row r="24" spans="4:9" s="31" customFormat="1" x14ac:dyDescent="0.2">
      <c r="D24" s="41"/>
    </row>
    <row r="25" spans="4:9" s="31" customFormat="1" x14ac:dyDescent="0.2">
      <c r="D25" s="41"/>
    </row>
    <row r="26" spans="4:9" s="31" customFormat="1" x14ac:dyDescent="0.2">
      <c r="D26" s="41"/>
    </row>
    <row r="27" spans="4:9" s="31" customFormat="1" x14ac:dyDescent="0.2">
      <c r="D27" s="41"/>
    </row>
    <row r="28" spans="4:9" s="31" customFormat="1" x14ac:dyDescent="0.2">
      <c r="D28" s="41"/>
    </row>
    <row r="29" spans="4:9" s="31" customFormat="1" x14ac:dyDescent="0.2">
      <c r="D29" s="41"/>
    </row>
    <row r="30" spans="4:9" s="31" customFormat="1" x14ac:dyDescent="0.2"/>
    <row r="31" spans="4:9" s="31" customFormat="1" x14ac:dyDescent="0.2"/>
    <row r="32" spans="4:9" s="31" customFormat="1" x14ac:dyDescent="0.2">
      <c r="H32" s="22"/>
      <c r="I32" s="22"/>
    </row>
    <row r="35" spans="1:5" ht="30.75" thickBot="1" x14ac:dyDescent="0.25">
      <c r="B35" s="42" t="s">
        <v>21</v>
      </c>
      <c r="C35" s="35" t="s">
        <v>47</v>
      </c>
      <c r="D35" s="35" t="s">
        <v>48</v>
      </c>
      <c r="E35" s="36" t="s">
        <v>45</v>
      </c>
    </row>
    <row r="36" spans="1:5" x14ac:dyDescent="0.2">
      <c r="A36" s="22">
        <v>1</v>
      </c>
      <c r="B36" s="37" t="str">
        <f>B4</f>
        <v>н.д.</v>
      </c>
      <c r="C36" s="120" t="str">
        <f>C4</f>
        <v>н.д.</v>
      </c>
      <c r="D36" s="102" t="str">
        <f>D4</f>
        <v>н.д</v>
      </c>
      <c r="E36" s="121" t="str">
        <f>G4</f>
        <v>н.д.</v>
      </c>
    </row>
    <row r="37" spans="1:5" x14ac:dyDescent="0.2">
      <c r="B37" s="37"/>
      <c r="C37" s="120"/>
      <c r="D37" s="102"/>
      <c r="E37" s="121"/>
    </row>
    <row r="38" spans="1:5" x14ac:dyDescent="0.2">
      <c r="B38" s="37"/>
      <c r="C38" s="120"/>
      <c r="D38" s="102"/>
      <c r="E38" s="121"/>
    </row>
    <row r="39" spans="1:5" x14ac:dyDescent="0.2">
      <c r="B39" s="37"/>
      <c r="C39" s="120"/>
      <c r="D39" s="102"/>
      <c r="E39" s="121"/>
    </row>
    <row r="40" spans="1:5" x14ac:dyDescent="0.2">
      <c r="B40" s="37"/>
      <c r="C40" s="120"/>
      <c r="D40" s="102"/>
      <c r="E40" s="121"/>
    </row>
  </sheetData>
  <mergeCells count="4">
    <mergeCell ref="A2:A3"/>
    <mergeCell ref="A1:G1"/>
    <mergeCell ref="C2:D2"/>
    <mergeCell ref="E2:F2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2D53D-54DA-47D9-A9D4-2B45F5DF134F}">
  <sheetPr>
    <tabColor indexed="22"/>
  </sheetPr>
  <dimension ref="A1:D22"/>
  <sheetViews>
    <sheetView zoomScale="80" workbookViewId="0">
      <selection activeCell="A17" sqref="A17"/>
    </sheetView>
  </sheetViews>
  <sheetFormatPr defaultRowHeight="12.75" x14ac:dyDescent="0.2"/>
  <cols>
    <col min="1" max="1" width="51" customWidth="1"/>
    <col min="2" max="2" width="12.7109375" customWidth="1"/>
    <col min="3" max="3" width="2.7109375" customWidth="1"/>
  </cols>
  <sheetData>
    <row r="1" spans="1:4" ht="15.75" thickBot="1" x14ac:dyDescent="0.25">
      <c r="A1" s="66" t="s">
        <v>21</v>
      </c>
      <c r="B1" s="67" t="s">
        <v>70</v>
      </c>
      <c r="C1" s="10"/>
      <c r="D1" s="10"/>
    </row>
    <row r="2" spans="1:4" ht="14.25" x14ac:dyDescent="0.2">
      <c r="A2" s="27" t="s">
        <v>20</v>
      </c>
      <c r="B2" s="142" t="s">
        <v>20</v>
      </c>
      <c r="C2" s="10"/>
      <c r="D2" s="10"/>
    </row>
    <row r="3" spans="1:4" ht="14.25" x14ac:dyDescent="0.2">
      <c r="A3" s="27" t="s">
        <v>26</v>
      </c>
      <c r="B3" s="143" t="s">
        <v>20</v>
      </c>
      <c r="C3" s="10"/>
      <c r="D3" s="10"/>
    </row>
    <row r="4" spans="1:4" ht="14.25" x14ac:dyDescent="0.2">
      <c r="A4" s="27" t="s">
        <v>1</v>
      </c>
      <c r="B4" s="143">
        <v>0</v>
      </c>
      <c r="C4" s="10"/>
      <c r="D4" s="10"/>
    </row>
    <row r="5" spans="1:4" ht="14.25" x14ac:dyDescent="0.2">
      <c r="A5" s="27" t="s">
        <v>0</v>
      </c>
      <c r="B5" s="143">
        <v>6.0578589468038846E-3</v>
      </c>
      <c r="C5" s="10"/>
      <c r="D5" s="10"/>
    </row>
    <row r="6" spans="1:4" ht="14.25" x14ac:dyDescent="0.2">
      <c r="A6" s="27" t="s">
        <v>27</v>
      </c>
      <c r="B6" s="143">
        <v>2.0715009317078259E-3</v>
      </c>
      <c r="C6" s="10"/>
      <c r="D6" s="10"/>
    </row>
    <row r="7" spans="1:4" ht="14.25" x14ac:dyDescent="0.2">
      <c r="A7" s="27" t="s">
        <v>28</v>
      </c>
      <c r="B7" s="143">
        <v>1.1715574678143881E-2</v>
      </c>
      <c r="C7" s="10"/>
      <c r="D7" s="10"/>
    </row>
    <row r="8" spans="1:4" ht="14.25" x14ac:dyDescent="0.2">
      <c r="A8" s="27" t="s">
        <v>29</v>
      </c>
      <c r="B8" s="143">
        <v>1.0327671232876713E-2</v>
      </c>
      <c r="C8" s="10"/>
      <c r="D8" s="10"/>
    </row>
    <row r="9" spans="1:4" ht="15" thickBot="1" x14ac:dyDescent="0.25">
      <c r="A9" s="79" t="s">
        <v>94</v>
      </c>
      <c r="B9" s="144">
        <v>1.3363085049165058E-3</v>
      </c>
      <c r="C9" s="10"/>
      <c r="D9" s="10"/>
    </row>
    <row r="10" spans="1:4" ht="14.25" x14ac:dyDescent="0.2">
      <c r="B10" s="161"/>
      <c r="C10" s="10"/>
      <c r="D10" s="10"/>
    </row>
    <row r="11" spans="1:4" ht="14.25" x14ac:dyDescent="0.2">
      <c r="A11" s="54"/>
      <c r="B11" s="55"/>
      <c r="C11" s="10"/>
      <c r="D11" s="10"/>
    </row>
    <row r="12" spans="1:4" ht="14.25" x14ac:dyDescent="0.2">
      <c r="A12" s="54"/>
      <c r="B12" s="55"/>
      <c r="C12" s="10"/>
      <c r="D12" s="10"/>
    </row>
    <row r="13" spans="1:4" ht="14.25" x14ac:dyDescent="0.2">
      <c r="A13" s="54"/>
      <c r="B13" s="55"/>
      <c r="C13" s="10"/>
      <c r="D13" s="10"/>
    </row>
    <row r="14" spans="1:4" ht="14.25" x14ac:dyDescent="0.2">
      <c r="A14" s="54"/>
      <c r="B14" s="55"/>
      <c r="C14" s="10"/>
      <c r="D14" s="10"/>
    </row>
    <row r="15" spans="1:4" ht="14.25" x14ac:dyDescent="0.2">
      <c r="A15" s="54"/>
      <c r="B15" s="55"/>
      <c r="C15" s="10"/>
      <c r="D15" s="10"/>
    </row>
    <row r="16" spans="1:4" x14ac:dyDescent="0.2">
      <c r="B16" s="10"/>
    </row>
    <row r="20" spans="1:2" x14ac:dyDescent="0.2">
      <c r="A20" s="7"/>
      <c r="B20" s="8"/>
    </row>
    <row r="21" spans="1:2" x14ac:dyDescent="0.2">
      <c r="B21" s="8"/>
    </row>
    <row r="22" spans="1:2" x14ac:dyDescent="0.2">
      <c r="B22" s="8"/>
    </row>
  </sheetData>
  <autoFilter ref="A1:B1" xr:uid="{73E78DB1-7BE5-4587-90D1-CF486FD23544}"/>
  <phoneticPr fontId="1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Sergiy Kutsy</cp:lastModifiedBy>
  <dcterms:created xsi:type="dcterms:W3CDTF">2010-05-19T12:57:40Z</dcterms:created>
  <dcterms:modified xsi:type="dcterms:W3CDTF">2025-02-14T15:20:14Z</dcterms:modified>
</cp:coreProperties>
</file>