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40401B6B-1112-4A02-BB74-31A83E80FF07}" xr6:coauthVersionLast="47" xr6:coauthVersionMax="47" xr10:uidLastSave="{00000000-0000-0000-0000-000000000000}"/>
  <bookViews>
    <workbookView xWindow="-120" yWindow="-120" windowWidth="29040" windowHeight="15840" tabRatio="904" xr2:uid="{C821D003-3EFD-4F4E-B8D6-3DA26CE39ACA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ВЧА'!$B$32:$E$32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'інд+дох'!$A$24:$C$24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2" l="1"/>
  <c r="E4" i="22"/>
  <c r="C63" i="14"/>
  <c r="C64" i="14"/>
  <c r="C65" i="14"/>
  <c r="C66" i="14"/>
  <c r="D63" i="14"/>
  <c r="D64" i="14"/>
  <c r="D65" i="14"/>
  <c r="D66" i="14"/>
  <c r="E63" i="14"/>
  <c r="E64" i="14"/>
  <c r="E65" i="14"/>
  <c r="E66" i="14"/>
  <c r="E67" i="14"/>
  <c r="D67" i="14"/>
  <c r="C67" i="14"/>
  <c r="B67" i="14"/>
  <c r="E36" i="20"/>
  <c r="D36" i="20"/>
  <c r="C36" i="20"/>
  <c r="B36" i="20"/>
  <c r="K6" i="24"/>
  <c r="B63" i="14"/>
  <c r="B64" i="14"/>
  <c r="B65" i="14"/>
  <c r="B66" i="14"/>
  <c r="K19" i="21"/>
  <c r="C18" i="12"/>
  <c r="C22" i="12" s="1"/>
  <c r="D22" i="12" s="1"/>
  <c r="C25" i="12"/>
  <c r="D25" i="12"/>
  <c r="C26" i="12"/>
  <c r="D26" i="12" s="1"/>
  <c r="C27" i="12"/>
  <c r="D27" i="12"/>
  <c r="B25" i="12"/>
  <c r="B26" i="12"/>
  <c r="B27" i="12"/>
  <c r="C24" i="12"/>
  <c r="D24" i="12" s="1"/>
  <c r="B24" i="12"/>
  <c r="C23" i="12"/>
  <c r="B23" i="12"/>
  <c r="E35" i="20"/>
  <c r="D35" i="20"/>
  <c r="C35" i="20"/>
  <c r="B35" i="20"/>
  <c r="I6" i="24"/>
  <c r="H6" i="24"/>
  <c r="G6" i="24"/>
  <c r="F6" i="24"/>
  <c r="E6" i="24"/>
  <c r="E33" i="17"/>
  <c r="D33" i="17"/>
  <c r="C33" i="17"/>
  <c r="B33" i="17"/>
  <c r="E62" i="14"/>
  <c r="E61" i="14"/>
  <c r="E60" i="14"/>
  <c r="E59" i="14"/>
  <c r="E68" i="14" s="1"/>
  <c r="E58" i="14"/>
  <c r="D62" i="14"/>
  <c r="D61" i="14"/>
  <c r="D60" i="14"/>
  <c r="D59" i="14"/>
  <c r="D58" i="14"/>
  <c r="C62" i="14"/>
  <c r="C61" i="14"/>
  <c r="C69" i="14" s="1"/>
  <c r="C60" i="14"/>
  <c r="C59" i="14"/>
  <c r="C58" i="14"/>
  <c r="B62" i="14"/>
  <c r="B61" i="14"/>
  <c r="B60" i="14"/>
  <c r="B59" i="14"/>
  <c r="B58" i="14"/>
  <c r="I19" i="21"/>
  <c r="H19" i="21"/>
  <c r="G19" i="21"/>
  <c r="F19" i="21"/>
  <c r="E19" i="21"/>
  <c r="C68" i="14"/>
  <c r="D23" i="12"/>
  <c r="F5" i="23"/>
  <c r="E5" i="23"/>
  <c r="D18" i="12"/>
  <c r="E69" i="14" l="1"/>
</calcChain>
</file>

<file path=xl/sharedStrings.xml><?xml version="1.0" encoding="utf-8"?>
<sst xmlns="http://schemas.openxmlformats.org/spreadsheetml/2006/main" count="352" uniqueCount="120">
  <si>
    <t>Індекс ПФТС</t>
  </si>
  <si>
    <t>Індекс УБ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</si>
  <si>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</si>
  <si>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</si>
  <si>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</si>
  <si>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</si>
  <si>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</si>
  <si>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</si>
  <si>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</si>
  <si>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</si>
  <si>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</si>
  <si>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</si>
  <si>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</si>
  <si>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</si>
  <si>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</si>
  <si>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</si>
  <si>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</si>
  <si>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</si>
  <si>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</si>
  <si>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</si>
  <si>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</si>
  <si>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</si>
  <si>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</si>
  <si>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</si>
  <si>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</si>
  <si>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</si>
  <si>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</si>
  <si>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</si>
  <si>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</si>
  <si>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</si>
  <si>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</si>
  <si>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</si>
  <si>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</si>
  <si>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</si>
  <si>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</si>
  <si>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</si>
  <si>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</si>
  <si>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</si>
  <si>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</si>
  <si>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</si>
  <si>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</si>
  <si>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</si>
  <si>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</si>
  <si>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</si>
  <si>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</si>
  <si>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</si>
  <si>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</si>
  <si>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</si>
  <si>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</si>
  <si>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</si>
  <si>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</si>
  <si>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</si>
  <si>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</si>
  <si>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</si>
  <si>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</si>
  <si>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</si>
  <si>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</si>
  <si>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</si>
  <si>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</si>
  <si>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</si>
  <si>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</si>
  <si>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</si>
  <si>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</si>
  <si>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</si>
  <si>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</si>
  <si>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</si>
  <si>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</si>
  <si>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</si>
  <si>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</si>
  <si>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</si>
  <si>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</si>
  <si>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</si>
  <si>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</si>
  <si>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</si>
  <si>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</si>
  <si>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</si>
  <si>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</si>
  <si>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</si>
  <si>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</si>
  <si>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</si>
  <si>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</si>
  <si>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</si>
  <si>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</si>
  <si>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</si>
  <si>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</si>
  <si>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</si>
  <si>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</si>
  <si>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3 місяці</t>
  </si>
  <si>
    <t>6 місяців</t>
  </si>
  <si>
    <t>з початку року</t>
  </si>
  <si>
    <t>КІНТО-Казначейський</t>
  </si>
  <si>
    <t>Середнє значення</t>
  </si>
  <si>
    <t>WIG20 (Польща)</t>
  </si>
  <si>
    <t>"Золотий" депозит (за офіційним курсом золота)</t>
  </si>
  <si>
    <t>Відкриті фонди. Ренкінг за ВЧА</t>
  </si>
  <si>
    <t>Доходність відкритих фондів. Сортування за датою досягнення нормативів</t>
  </si>
  <si>
    <t>Динаміка відкритих фондів. Ренкінг за чистим притоком</t>
  </si>
  <si>
    <t>Інтервальні фонди. Ренкінг за ВЧА</t>
  </si>
  <si>
    <t>Доходність інтервальних фондів. Сортування за датою досягнення нормативів</t>
  </si>
  <si>
    <t>Динаміка інтервальних фондів. Ренкінг за чистим притоком</t>
  </si>
  <si>
    <t>Закриті фонди. Ренкінг за ВЧА</t>
  </si>
  <si>
    <t>Доходність закритих фондів. Сортування за датою досягнення нормативів</t>
  </si>
  <si>
    <t>Динаміка закритих фондів. Ренкінг за чистим притоком</t>
  </si>
  <si>
    <t>січень</t>
  </si>
  <si>
    <t>лютий</t>
  </si>
  <si>
    <t>ТАСК Ресурс</t>
  </si>
  <si>
    <t>КІНТО-Голд</t>
  </si>
  <si>
    <t>DJI (США)</t>
  </si>
  <si>
    <t>ОТП Класичний</t>
  </si>
  <si>
    <t>ТОВ КУА "ОТП Капітал"</t>
  </si>
  <si>
    <t>http://otpcapital.com.ua/</t>
  </si>
  <si>
    <t>ОТП Фонд Акцій</t>
  </si>
  <si>
    <t>SSE COMPOSITE (Китай)</t>
  </si>
  <si>
    <t>Закритий строковий спеціалізований</t>
  </si>
  <si>
    <t>ПрАТ "КIНТО"</t>
  </si>
  <si>
    <t>www.kinto.com</t>
  </si>
  <si>
    <t>закритий строковий недиверсифікований</t>
  </si>
  <si>
    <t>з початку 2026 року</t>
  </si>
  <si>
    <t>Індекс Перспектива</t>
  </si>
  <si>
    <t>Перспектива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</si>
</sst>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0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 style="dotted">
        <color indexed="23"/>
      </right>
      <top style="medium">
        <color indexed="21"/>
      </top>
      <bottom style="dash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ashed">
        <color indexed="23"/>
      </bottom>
      <diagonal/>
    </border>
    <border>
      <left style="dotted">
        <color indexed="23"/>
      </left>
      <right/>
      <top style="medium">
        <color indexed="21"/>
      </top>
      <bottom style="dashed">
        <color indexed="23"/>
      </bottom>
      <diagonal/>
    </border>
    <border>
      <left/>
      <right style="dotted">
        <color indexed="23"/>
      </right>
      <top style="dashed">
        <color indexed="23"/>
      </top>
      <bottom style="dashed">
        <color indexed="23"/>
      </bottom>
      <diagonal/>
    </border>
    <border>
      <left style="dotted">
        <color indexed="23"/>
      </left>
      <right style="dotted">
        <color indexed="23"/>
      </right>
      <top style="dashed">
        <color indexed="23"/>
      </top>
      <bottom style="dashed">
        <color indexed="23"/>
      </bottom>
      <diagonal/>
    </border>
    <border>
      <left style="dotted">
        <color indexed="23"/>
      </left>
      <right/>
      <top style="dashed">
        <color indexed="23"/>
      </top>
      <bottom style="dashed">
        <color indexed="23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4" fontId="18" fillId="0" borderId="17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1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9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2" xfId="4" applyFont="1" applyFill="1" applyBorder="1" applyAlignment="1">
      <alignment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10" fontId="15" fillId="0" borderId="24" xfId="5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/>
    </xf>
    <xf numFmtId="4" fontId="10" fillId="0" borderId="25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1" xfId="1" applyFont="1" applyFill="1" applyBorder="1" applyAlignment="1" applyProtection="1">
      <alignment vertical="center" wrapText="1"/>
    </xf>
    <xf numFmtId="0" fontId="15" fillId="0" borderId="26" xfId="4" applyFont="1" applyFill="1" applyBorder="1" applyAlignment="1">
      <alignment vertical="center" wrapText="1"/>
    </xf>
    <xf numFmtId="10" fontId="15" fillId="0" borderId="27" xfId="5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0" fillId="0" borderId="30" xfId="0" applyBorder="1"/>
    <xf numFmtId="0" fontId="11" fillId="0" borderId="31" xfId="0" applyFont="1" applyFill="1" applyBorder="1" applyAlignment="1">
      <alignment horizontal="center" vertical="center" wrapText="1" shrinkToFit="1"/>
    </xf>
    <xf numFmtId="4" fontId="11" fillId="0" borderId="32" xfId="0" applyNumberFormat="1" applyFont="1" applyFill="1" applyBorder="1" applyAlignment="1">
      <alignment horizontal="right" vertical="center" indent="1"/>
    </xf>
    <xf numFmtId="3" fontId="11" fillId="0" borderId="33" xfId="0" applyNumberFormat="1" applyFont="1" applyFill="1" applyBorder="1" applyAlignment="1">
      <alignment horizontal="right" vertical="center" indent="1"/>
    </xf>
    <xf numFmtId="4" fontId="11" fillId="0" borderId="34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0" borderId="3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7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" fontId="11" fillId="0" borderId="33" xfId="0" applyNumberFormat="1" applyFont="1" applyFill="1" applyBorder="1" applyAlignment="1">
      <alignment horizontal="right" vertical="center" indent="1"/>
    </xf>
    <xf numFmtId="0" fontId="10" fillId="0" borderId="38" xfId="0" applyFont="1" applyFill="1" applyBorder="1" applyAlignment="1">
      <alignment vertical="center"/>
    </xf>
    <xf numFmtId="4" fontId="11" fillId="0" borderId="24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9" xfId="0" applyNumberFormat="1" applyFont="1" applyBorder="1" applyAlignment="1">
      <alignment horizontal="right" vertical="center" indent="1"/>
    </xf>
    <xf numFmtId="10" fontId="10" fillId="0" borderId="21" xfId="0" applyNumberFormat="1" applyFont="1" applyBorder="1" applyAlignment="1">
      <alignment horizontal="right" vertical="center" indent="1"/>
    </xf>
    <xf numFmtId="0" fontId="10" fillId="0" borderId="40" xfId="0" applyFont="1" applyFill="1" applyBorder="1" applyAlignment="1">
      <alignment horizontal="left" vertical="center" wrapText="1" shrinkToFit="1"/>
    </xf>
    <xf numFmtId="0" fontId="10" fillId="0" borderId="41" xfId="0" applyFont="1" applyFill="1" applyBorder="1" applyAlignment="1">
      <alignment horizontal="left" vertical="center" wrapText="1" shrinkToFi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42" xfId="10" applyNumberFormat="1" applyFont="1" applyFill="1" applyBorder="1" applyAlignment="1">
      <alignment horizontal="right" vertical="center" indent="1"/>
    </xf>
    <xf numFmtId="4" fontId="10" fillId="0" borderId="4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4" xfId="0" applyFont="1" applyFill="1" applyBorder="1" applyAlignment="1">
      <alignment horizontal="left" vertical="center" wrapText="1" shrinkToFit="1"/>
    </xf>
    <xf numFmtId="4" fontId="10" fillId="0" borderId="45" xfId="0" applyNumberFormat="1" applyFont="1" applyFill="1" applyBorder="1" applyAlignment="1">
      <alignment horizontal="right" vertical="center" indent="1"/>
    </xf>
    <xf numFmtId="10" fontId="10" fillId="0" borderId="45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6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1" xfId="5" applyNumberFormat="1" applyFont="1" applyFill="1" applyBorder="1" applyAlignment="1">
      <alignment horizontal="right" vertical="center" indent="1"/>
    </xf>
    <xf numFmtId="10" fontId="15" fillId="0" borderId="24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7" xfId="5" applyNumberFormat="1" applyFont="1" applyFill="1" applyBorder="1" applyAlignment="1">
      <alignment horizontal="right" vertical="center" indent="1"/>
    </xf>
    <xf numFmtId="10" fontId="15" fillId="0" borderId="34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7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3" fillId="0" borderId="39" xfId="0" applyNumberFormat="1" applyFont="1" applyBorder="1" applyAlignment="1">
      <alignment horizontal="right" vertical="center" indent="1"/>
    </xf>
    <xf numFmtId="0" fontId="15" fillId="0" borderId="48" xfId="4" applyFont="1" applyFill="1" applyBorder="1" applyAlignment="1">
      <alignment horizontal="left" vertical="center" wrapText="1"/>
    </xf>
    <xf numFmtId="10" fontId="15" fillId="0" borderId="49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8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21" fillId="0" borderId="50" xfId="4" applyFont="1" applyFill="1" applyBorder="1" applyAlignment="1">
      <alignment vertical="center" wrapText="1"/>
    </xf>
    <xf numFmtId="10" fontId="21" fillId="0" borderId="50" xfId="5" applyNumberFormat="1" applyFont="1" applyFill="1" applyBorder="1" applyAlignment="1">
      <alignment horizontal="center" vertical="center" wrapText="1"/>
    </xf>
    <xf numFmtId="10" fontId="21" fillId="0" borderId="50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center" vertical="center"/>
    </xf>
    <xf numFmtId="10" fontId="10" fillId="0" borderId="52" xfId="0" applyNumberFormat="1" applyFont="1" applyBorder="1" applyAlignment="1">
      <alignment horizontal="right" vertical="center" indent="1"/>
    </xf>
    <xf numFmtId="0" fontId="10" fillId="0" borderId="53" xfId="0" applyFont="1" applyFill="1" applyBorder="1" applyAlignment="1">
      <alignment horizontal="left" vertical="center" wrapText="1" shrinkToFit="1"/>
    </xf>
    <xf numFmtId="4" fontId="10" fillId="0" borderId="54" xfId="0" applyNumberFormat="1" applyFont="1" applyFill="1" applyBorder="1" applyAlignment="1">
      <alignment horizontal="right" vertical="center" indent="1"/>
    </xf>
    <xf numFmtId="10" fontId="15" fillId="0" borderId="54" xfId="5" applyNumberFormat="1" applyFont="1" applyFill="1" applyBorder="1" applyAlignment="1">
      <alignment horizontal="right" vertical="center" wrapText="1" indent="1"/>
    </xf>
    <xf numFmtId="4" fontId="10" fillId="0" borderId="55" xfId="0" applyNumberFormat="1" applyFont="1" applyFill="1" applyBorder="1" applyAlignment="1">
      <alignment horizontal="right" vertical="center" indent="1"/>
    </xf>
    <xf numFmtId="0" fontId="10" fillId="0" borderId="56" xfId="0" applyFont="1" applyFill="1" applyBorder="1" applyAlignment="1">
      <alignment horizontal="left" vertical="center" wrapText="1" shrinkToFit="1"/>
    </xf>
    <xf numFmtId="4" fontId="10" fillId="0" borderId="57" xfId="0" applyNumberFormat="1" applyFont="1" applyFill="1" applyBorder="1" applyAlignment="1">
      <alignment horizontal="right" vertical="center" indent="1"/>
    </xf>
    <xf numFmtId="10" fontId="15" fillId="0" borderId="57" xfId="5" applyNumberFormat="1" applyFont="1" applyFill="1" applyBorder="1" applyAlignment="1">
      <alignment horizontal="right" vertical="center" wrapText="1" indent="1"/>
    </xf>
    <xf numFmtId="4" fontId="10" fillId="0" borderId="58" xfId="0" applyNumberFormat="1" applyFont="1" applyFill="1" applyBorder="1" applyAlignment="1">
      <alignment horizontal="right" vertical="center" indent="1"/>
    </xf>
    <xf numFmtId="4" fontId="10" fillId="0" borderId="8" xfId="0" applyNumberFormat="1" applyFont="1" applyBorder="1" applyAlignment="1">
      <alignment horizontal="right" vertical="center" indent="1"/>
    </xf>
    <xf numFmtId="10" fontId="20" fillId="0" borderId="47" xfId="0" applyNumberFormat="1" applyFont="1" applyBorder="1" applyAlignment="1">
      <alignment horizontal="right" vertical="center" indent="1"/>
    </xf>
    <xf numFmtId="0" fontId="21" fillId="0" borderId="10" xfId="4" applyFont="1" applyFill="1" applyBorder="1" applyAlignment="1">
      <alignment vertical="center" wrapText="1"/>
    </xf>
    <xf numFmtId="10" fontId="21" fillId="0" borderId="12" xfId="5" applyNumberFormat="1" applyFont="1" applyFill="1" applyBorder="1" applyAlignment="1">
      <alignment horizontal="right" vertical="center" indent="1"/>
    </xf>
    <xf numFmtId="10" fontId="21" fillId="0" borderId="21" xfId="5" applyNumberFormat="1" applyFont="1" applyFill="1" applyBorder="1" applyAlignment="1">
      <alignment horizontal="right" vertical="center" indent="1"/>
    </xf>
    <xf numFmtId="0" fontId="21" fillId="0" borderId="5" xfId="4" applyFont="1" applyFill="1" applyBorder="1" applyAlignment="1">
      <alignment vertical="center" wrapText="1"/>
    </xf>
    <xf numFmtId="0" fontId="6" fillId="0" borderId="25" xfId="0" applyFont="1" applyBorder="1" applyAlignment="1">
      <alignment horizontal="left" vertical="center"/>
    </xf>
    <xf numFmtId="0" fontId="21" fillId="0" borderId="25" xfId="6" applyFont="1" applyFill="1" applyBorder="1" applyAlignment="1">
      <alignment horizontal="center" vertical="center" wrapText="1"/>
    </xf>
    <xf numFmtId="0" fontId="21" fillId="0" borderId="60" xfId="6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2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62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5DA49404-303F-41FF-AF2B-6DCFDE3A5736}"/>
    <cellStyle name="Звичайний" xfId="0" builtinId="0"/>
    <cellStyle name="Обычный_Nastya_Otkrit" xfId="2" xr:uid="{E28FFCA2-4A12-4ABC-A7BE-66A048A6836D}"/>
    <cellStyle name="Обычный_Відкр_1" xfId="3" xr:uid="{2027A0CC-86E3-4376-8AEE-B5E58CCFBC3D}"/>
    <cellStyle name="Обычный_Відкр_2" xfId="4" xr:uid="{A8541E42-CF17-4075-A909-1C4BF07A5D21}"/>
    <cellStyle name="Обычный_З_2_28.10" xfId="5" xr:uid="{A17C0116-A49D-4494-A031-4651A19BCFBB}"/>
    <cellStyle name="Обычный_Лист2" xfId="6" xr:uid="{CBDC8E01-7CCC-4477-93BF-64B7AD538A88}"/>
    <cellStyle name="Обычный_Лист5" xfId="7" xr:uid="{D281B6C6-FD08-4B89-92AD-688CFA630ADA}"/>
    <cellStyle name="Открывавшаяся гиперссылка" xfId="8" xr:uid="{4D7E913E-426F-4A46-9921-9F3DEF516431}"/>
    <cellStyle name="Процентный 2" xfId="10" xr:uid="{DF8807E4-748A-42E2-948A-DD3BAEA094A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328138088569E-2"/>
          <c:y val="0.29119820370899729"/>
          <c:w val="0.94703804116328705"/>
          <c:h val="0.31801909089272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077921805936688E-3"/>
                  <c:y val="5.260699508313204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B1-4629-B1A6-9449F1C9F75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EB1-4629-B1A6-9449F1C9F75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EB1-4629-B1A6-9449F1C9F75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січень</c:v>
                </c:pt>
                <c:pt idx="1">
                  <c:v>лютий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0</c:v>
                </c:pt>
                <c:pt idx="1">
                  <c:v>6.242310942972118E-4</c:v>
                </c:pt>
                <c:pt idx="2">
                  <c:v>6.242310942972118E-4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B1-4629-B1A6-9449F1C9F751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0954621922830761E-3"/>
                  <c:y val="2.04904402220157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B1-4629-B1A6-9449F1C9F75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EB1-4629-B1A6-9449F1C9F75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EB1-4629-B1A6-9449F1C9F75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січень</c:v>
                </c:pt>
                <c:pt idx="1">
                  <c:v>лютий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1.8186639317425479E-2</c:v>
                </c:pt>
                <c:pt idx="1">
                  <c:v>-8.9517915254643698E-2</c:v>
                </c:pt>
                <c:pt idx="2">
                  <c:v>-7.2959305974402144E-2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1-4629-B1A6-9449F1C9F751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553465174964313E-4"/>
                  <c:y val="-2.5963672102386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B1-4629-B1A6-9449F1C9F751}"/>
                </c:ext>
              </c:extLst>
            </c:dLbl>
            <c:dLbl>
              <c:idx val="1"/>
              <c:layout>
                <c:manualLayout>
                  <c:x val="1.3953042552657946E-3"/>
                  <c:y val="-2.66495583515373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B1-4629-B1A6-9449F1C9F751}"/>
                </c:ext>
              </c:extLst>
            </c:dLbl>
            <c:dLbl>
              <c:idx val="2"/>
              <c:layout>
                <c:manualLayout>
                  <c:x val="1.9651640126864267E-3"/>
                  <c:y val="-1.84582110264192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B1-4629-B1A6-9449F1C9F75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EB1-4629-B1A6-9449F1C9F75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EB1-4629-B1A6-9449F1C9F75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січень</c:v>
                </c:pt>
                <c:pt idx="1">
                  <c:v>лютий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1.7957507304687932E-2</c:v>
                </c:pt>
                <c:pt idx="1">
                  <c:v>9.9141253738985226E-3</c:v>
                </c:pt>
                <c:pt idx="2">
                  <c:v>2.7973667356547795E-2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B1-4629-B1A6-9449F1C9F751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598390955366917E-3"/>
                  <c:y val="-1.804704290560094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B1-4629-B1A6-9449F1C9F751}"/>
                </c:ext>
              </c:extLst>
            </c:dLbl>
            <c:dLbl>
              <c:idx val="1"/>
              <c:layout>
                <c:manualLayout>
                  <c:x val="1.5749713789832143E-3"/>
                  <c:y val="-1.038393228168005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B1-4629-B1A6-9449F1C9F75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1EB1-4629-B1A6-9449F1C9F75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EB1-4629-B1A6-9449F1C9F75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січень</c:v>
                </c:pt>
                <c:pt idx="1">
                  <c:v>лютий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EB1-4629-B1A6-9449F1C9F751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EB1-4629-B1A6-9449F1C9F75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EB1-4629-B1A6-9449F1C9F75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EB1-4629-B1A6-9449F1C9F75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січень</c:v>
                </c:pt>
                <c:pt idx="1">
                  <c:v>лютий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7.6371178569277109E-2</c:v>
                </c:pt>
                <c:pt idx="1">
                  <c:v>-2.9325315473207325E-2</c:v>
                </c:pt>
                <c:pt idx="2">
                  <c:v>0.10113176853233885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B1-4629-B1A6-9449F1C9F7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360985231"/>
        <c:axId val="1"/>
      </c:barChart>
      <c:catAx>
        <c:axId val="36098523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1"/>
        <c:scaling>
          <c:orientation val="minMax"/>
          <c:max val="0.11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6098523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6373698704288E-3"/>
          <c:y val="0.76247950708013768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20030328400704372"/>
          <c:y val="1.1905137907962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306661426286092"/>
          <c:y val="0.15952884796669972"/>
          <c:w val="0.655807789119358"/>
          <c:h val="0.635734364285206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'інд+дох'!$B$24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21F-4A70-B7B4-D3AA1476FCA3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21F-4A70-B7B4-D3AA1476FCA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21F-4A70-B7B4-D3AA1476FCA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21F-4A70-B7B4-D3AA1476FCA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21F-4A70-B7B4-D3AA1476FCA3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21F-4A70-B7B4-D3AA1476FCA3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21F-4A70-B7B4-D3AA1476FCA3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21F-4A70-B7B4-D3AA1476FCA3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1F-4A70-B7B4-D3AA1476FCA3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21F-4A70-B7B4-D3AA1476FCA3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21F-4A70-B7B4-D3AA1476FCA3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21F-4A70-B7B4-D3AA1476FCA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'інд+дох'!$A$25:$A$35</c:f>
              <c:strCache>
                <c:ptCount val="11"/>
                <c:pt idx="0">
                  <c:v>Індекс УБ</c:v>
                </c:pt>
                <c:pt idx="1">
                  <c:v>HANG SENG (Гонг-Конг)</c:v>
                </c:pt>
                <c:pt idx="2">
                  <c:v>S&amp;P 500 (США)</c:v>
                </c:pt>
                <c:pt idx="3">
                  <c:v>Індекс Перспектива</c:v>
                </c:pt>
                <c:pt idx="4">
                  <c:v>DJI (США)</c:v>
                </c:pt>
                <c:pt idx="5">
                  <c:v>SSE COMPOSITE (Китай)</c:v>
                </c:pt>
                <c:pt idx="6">
                  <c:v>WIG20 (Польща)</c:v>
                </c:pt>
                <c:pt idx="7">
                  <c:v>DAX (ФРН)</c:v>
                </c:pt>
                <c:pt idx="8">
                  <c:v>CAC 40 (Франція)</c:v>
                </c:pt>
                <c:pt idx="9">
                  <c:v>FTSE 100  (Великобританія)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'інд+дох'!$B$25:$B$35</c:f>
              <c:numCache>
                <c:formatCode>0.00%</c:formatCode>
                <c:ptCount val="11"/>
                <c:pt idx="0">
                  <c:v>-8.9517915254643698E-2</c:v>
                </c:pt>
                <c:pt idx="1">
                  <c:v>-2.7625039662819484E-2</c:v>
                </c:pt>
                <c:pt idx="2">
                  <c:v>-8.6683585457909551E-3</c:v>
                </c:pt>
                <c:pt idx="3">
                  <c:v>6.242310942972118E-4</c:v>
                </c:pt>
                <c:pt idx="4">
                  <c:v>1.7477128891216775E-3</c:v>
                </c:pt>
                <c:pt idx="5">
                  <c:v>1.0910768707730778E-2</c:v>
                </c:pt>
                <c:pt idx="6">
                  <c:v>2.378805329619138E-2</c:v>
                </c:pt>
                <c:pt idx="7">
                  <c:v>3.0378408732941731E-2</c:v>
                </c:pt>
                <c:pt idx="8">
                  <c:v>5.5893474828740075E-2</c:v>
                </c:pt>
                <c:pt idx="9">
                  <c:v>6.7198837193378935E-2</c:v>
                </c:pt>
                <c:pt idx="10">
                  <c:v>0.10365950057058093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21F-4A70-B7B4-D3AA1476FCA3}"/>
            </c:ext>
          </c:extLst>
        </c:ser>
        <c:ser>
          <c:idx val="1"/>
          <c:order val="1"/>
          <c:tx>
            <c:strRef>
              <c:f>'інд+дох'!$C$24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'інд+дох'!$A$25:$A$35</c:f>
              <c:strCache>
                <c:ptCount val="11"/>
                <c:pt idx="0">
                  <c:v>Індекс УБ</c:v>
                </c:pt>
                <c:pt idx="1">
                  <c:v>HANG SENG (Гонг-Конг)</c:v>
                </c:pt>
                <c:pt idx="2">
                  <c:v>S&amp;P 500 (США)</c:v>
                </c:pt>
                <c:pt idx="3">
                  <c:v>Індекс Перспектива</c:v>
                </c:pt>
                <c:pt idx="4">
                  <c:v>DJI (США)</c:v>
                </c:pt>
                <c:pt idx="5">
                  <c:v>SSE COMPOSITE (Китай)</c:v>
                </c:pt>
                <c:pt idx="6">
                  <c:v>WIG20 (Польща)</c:v>
                </c:pt>
                <c:pt idx="7">
                  <c:v>DAX (ФРН)</c:v>
                </c:pt>
                <c:pt idx="8">
                  <c:v>CAC 40 (Франція)</c:v>
                </c:pt>
                <c:pt idx="9">
                  <c:v>FTSE 100  (Великобританія)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'інд+дох'!$C$25:$C$35</c:f>
              <c:numCache>
                <c:formatCode>0.00%</c:formatCode>
                <c:ptCount val="11"/>
                <c:pt idx="0">
                  <c:v>-7.2959305974402144E-2</c:v>
                </c:pt>
                <c:pt idx="1">
                  <c:v>3.9015955184713125E-2</c:v>
                </c:pt>
                <c:pt idx="2">
                  <c:v>4.8761960411949357E-3</c:v>
                </c:pt>
                <c:pt idx="3">
                  <c:v>6.242310942972118E-4</c:v>
                </c:pt>
                <c:pt idx="4">
                  <c:v>1.9029700214030276E-2</c:v>
                </c:pt>
                <c:pt idx="5">
                  <c:v>4.8890859797825037E-2</c:v>
                </c:pt>
                <c:pt idx="6">
                  <c:v>8.0401505015672114E-2</c:v>
                </c:pt>
                <c:pt idx="7">
                  <c:v>3.2414728867340203E-2</c:v>
                </c:pt>
                <c:pt idx="8">
                  <c:v>5.2917356893060985E-2</c:v>
                </c:pt>
                <c:pt idx="9">
                  <c:v>9.859354893277672E-2</c:v>
                </c:pt>
                <c:pt idx="10">
                  <c:v>0.16906789660918209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21F-4A70-B7B4-D3AA1476FC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360976591"/>
        <c:axId val="1"/>
      </c:barChart>
      <c:catAx>
        <c:axId val="36097659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8"/>
          <c:min val="-0.1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60976591"/>
        <c:crosses val="autoZero"/>
        <c:crossBetween val="between"/>
        <c:majorUnit val="0.0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1605041632499292E-2"/>
          <c:y val="0.89050431551560738"/>
          <c:w val="0.5296909065964045"/>
          <c:h val="5.71446619582207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79969661477562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9837331355495"/>
          <c:y val="0.32018616703374503"/>
          <c:w val="0.34049313190016267"/>
          <c:h val="0.353082006112554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64-4A8F-A3D5-5BF5A63B436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864-4A8F-A3D5-5BF5A63B436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E864-4A8F-A3D5-5BF5A63B436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864-4A8F-A3D5-5BF5A63B436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E864-4A8F-A3D5-5BF5A63B436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864-4A8F-A3D5-5BF5A63B4363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2922962816900716"/>
                  <c:y val="0.1600930835168725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64-4A8F-A3D5-5BF5A63B436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7562416723496854"/>
                  <c:y val="0.2719389363848245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4-4A8F-A3D5-5BF5A63B436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84130776377353"/>
                  <c:y val="0.6184417746816172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4-4A8F-A3D5-5BF5A63B436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0269655300220872"/>
                  <c:y val="0.901345990759378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4-4A8F-A3D5-5BF5A63B436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4531591786507784"/>
                  <c:y val="0.7500251309968548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64-4A8F-A3D5-5BF5A63B436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477660726463612"/>
                  <c:y val="0.563615376216934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64-4A8F-A3D5-5BF5A63B436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7694918665677747"/>
                  <c:y val="0.471507026796268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64-4A8F-A3D5-5BF5A63B436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4745765554731455"/>
                  <c:y val="0.4057153486386495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64-4A8F-A3D5-5BF5A63B436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4209555898195766"/>
                  <c:y val="0.3574681179897290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64-4A8F-A3D5-5BF5A63B436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3405241413392233"/>
                  <c:y val="0.304834775463633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64-4A8F-A3D5-5BF5A63B436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4343608312329689"/>
                  <c:y val="0.2302708735516659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64-4A8F-A3D5-5BF5A63B436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В_ВЧА!$B$22:$B$27</c:f>
              <c:strCache>
                <c:ptCount val="6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ОТП Фонд Акцій</c:v>
                </c:pt>
              </c:strCache>
            </c:strRef>
          </c:cat>
          <c:val>
            <c:numRef>
              <c:f>В_ВЧА!$C$22:$C$27</c:f>
              <c:numCache>
                <c:formatCode>#,##0.00</c:formatCode>
                <c:ptCount val="6"/>
                <c:pt idx="0">
                  <c:v>41596585.740099996</c:v>
                </c:pt>
                <c:pt idx="1">
                  <c:v>91077474.040000007</c:v>
                </c:pt>
                <c:pt idx="2">
                  <c:v>39231159.450000003</c:v>
                </c:pt>
                <c:pt idx="3">
                  <c:v>37903513.18</c:v>
                </c:pt>
                <c:pt idx="4">
                  <c:v>14961875.720000001</c:v>
                </c:pt>
                <c:pt idx="5">
                  <c:v>10980397.029999999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64-4A8F-A3D5-5BF5A63B436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864-4A8F-A3D5-5BF5A63B43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E864-4A8F-A3D5-5BF5A63B436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864-4A8F-A3D5-5BF5A63B436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864-4A8F-A3D5-5BF5A63B436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864-4A8F-A3D5-5BF5A63B436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864-4A8F-A3D5-5BF5A63B436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В_ВЧА!$B$22:$B$27</c:f>
              <c:strCache>
                <c:ptCount val="6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ОТП Фонд Акцій</c:v>
                </c:pt>
              </c:strCache>
            </c:strRef>
          </c:cat>
          <c:val>
            <c:numRef>
              <c:f>В_ВЧА!$D$22:$D$27</c:f>
              <c:numCache>
                <c:formatCode>0.00%</c:formatCode>
                <c:ptCount val="6"/>
                <c:pt idx="0">
                  <c:v>0.17644287756843915</c:v>
                </c:pt>
                <c:pt idx="1">
                  <c:v>0.38632910166448159</c:v>
                </c:pt>
                <c:pt idx="2">
                  <c:v>0.16640929875721155</c:v>
                </c:pt>
                <c:pt idx="3">
                  <c:v>0.16077773731763936</c:v>
                </c:pt>
                <c:pt idx="4">
                  <c:v>6.3464737763638784E-2</c:v>
                </c:pt>
                <c:pt idx="5">
                  <c:v>4.6576246928589513E-2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64-4A8F-A3D5-5BF5A63B43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305849239151813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038204090739206E-2"/>
          <c:y val="0.38399560432839297"/>
          <c:w val="0.8979874787713914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ВЧА'!$C$57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DA5-497F-81D0-98E7A0309FCD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DA5-497F-81D0-98E7A0309FCD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DA5-497F-81D0-98E7A0309FCD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DA5-497F-81D0-98E7A0309FCD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DA5-497F-81D0-98E7A0309FCD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DA5-497F-81D0-98E7A0309FCD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DA5-497F-81D0-98E7A0309FCD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DA5-497F-81D0-98E7A0309FC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128469488542034"/>
                  <c:y val="0.6221960861577704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A5-497F-81D0-98E7A0309FCD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DA5-497F-81D0-98E7A0309FCD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DA5-497F-81D0-98E7A0309FCD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DA5-497F-81D0-98E7A0309FCD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DA5-497F-81D0-98E7A0309FCD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DA5-497F-81D0-98E7A0309FCD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DA5-497F-81D0-98E7A0309FCD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DA5-497F-81D0-98E7A0309FCD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DA5-497F-81D0-98E7A0309FCD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DA5-497F-81D0-98E7A0309FCD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DA5-497F-81D0-98E7A0309FCD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DA5-497F-81D0-98E7A0309FCD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DA5-497F-81D0-98E7A0309FCD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ВЧА'!$B$58:$B$68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ОТП Класичний</c:v>
                </c:pt>
                <c:pt idx="5">
                  <c:v>ВСІ</c:v>
                </c:pt>
                <c:pt idx="6">
                  <c:v>Альтус-Депозит</c:v>
                </c:pt>
                <c:pt idx="7">
                  <c:v>Альтус-Збалансований</c:v>
                </c:pt>
                <c:pt idx="8">
                  <c:v>Надбання</c:v>
                </c:pt>
                <c:pt idx="9">
                  <c:v>ОТП Фонд Акцій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ВЧА'!$C$58:$C$68</c:f>
              <c:numCache>
                <c:formatCode>#,##0.00</c:formatCode>
                <c:ptCount val="11"/>
                <c:pt idx="0">
                  <c:v>4771.1480200000033</c:v>
                </c:pt>
                <c:pt idx="1">
                  <c:v>377.94562000000008</c:v>
                </c:pt>
                <c:pt idx="2">
                  <c:v>-26.584410000000151</c:v>
                </c:pt>
                <c:pt idx="3">
                  <c:v>389.56274999999999</c:v>
                </c:pt>
                <c:pt idx="4">
                  <c:v>1260.3101500000059</c:v>
                </c:pt>
                <c:pt idx="5">
                  <c:v>8.6521600000001495</c:v>
                </c:pt>
                <c:pt idx="6">
                  <c:v>8.4829899999999903</c:v>
                </c:pt>
                <c:pt idx="7">
                  <c:v>4.1835599999999395</c:v>
                </c:pt>
                <c:pt idx="8">
                  <c:v>1.3616800000001676</c:v>
                </c:pt>
                <c:pt idx="9">
                  <c:v>-429.37690000000032</c:v>
                </c:pt>
                <c:pt idx="10">
                  <c:v>266.35767999999916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DA5-497F-81D0-98E7A0309FCD}"/>
            </c:ext>
          </c:extLst>
        </c:ser>
        <c:ser>
          <c:idx val="0"/>
          <c:order val="1"/>
          <c:tx>
            <c:strRef>
              <c:f>'В_динаміка ВЧА'!$E$57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3146988775128827E-2"/>
                  <c:y val="0.3983697713353381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DA5-497F-81D0-98E7A0309FC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6553809583412013"/>
                  <c:y val="0.6201426337282067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A5-497F-81D0-98E7A0309FC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641743946083636"/>
                  <c:y val="0.669425492037733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DA5-497F-81D0-98E7A0309FC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107619166824026"/>
                  <c:y val="0.6324633483055883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A5-497F-81D0-98E7A0309FC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422318044336909"/>
                  <c:y val="0.6345168007351520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A5-497F-81D0-98E7A0309FC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510252407008531"/>
                  <c:y val="0.6345168007351520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A5-497F-81D0-98E7A0309FC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7900539456135169"/>
                  <c:y val="0.6304098958760248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A5-497F-81D0-98E7A0309FCD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912885647193042"/>
                  <c:y val="0.6324633483055883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A5-497F-81D0-98E7A0309FC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4076408181478415"/>
                  <c:y val="0.6201426337282067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A5-497F-81D0-98E7A0309FCD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2239930715763787"/>
                  <c:y val="0.6324633483055883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A5-497F-81D0-98E7A0309FC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32786507843541"/>
                  <c:y val="0.5872873948551892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A5-497F-81D0-98E7A0309FC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495128452142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DA5-497F-81D0-98E7A0309FC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70060961878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DA5-497F-81D0-98E7A0309FCD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3472736240603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DA5-497F-81D0-98E7A0309FCD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552754790707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DA5-497F-81D0-98E7A0309FCD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3170531187296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DA5-497F-81D0-98E7A0309FC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2872656398747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DA5-497F-81D0-98E7A0309FCD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8162953223959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DA5-497F-81D0-98E7A0309FCD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31597055253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A5-497F-81D0-98E7A0309FCD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816511835633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A5-497F-81D0-98E7A0309FCD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5221012588999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A5-497F-81D0-98E7A0309FCD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90804853937991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A5-497F-81D0-98E7A0309FCD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ВЧА'!$B$58:$B$68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ОТП Класичний</c:v>
                </c:pt>
                <c:pt idx="5">
                  <c:v>ВСІ</c:v>
                </c:pt>
                <c:pt idx="6">
                  <c:v>Альтус-Депозит</c:v>
                </c:pt>
                <c:pt idx="7">
                  <c:v>Альтус-Збалансований</c:v>
                </c:pt>
                <c:pt idx="8">
                  <c:v>Надбання</c:v>
                </c:pt>
                <c:pt idx="9">
                  <c:v>ОТП Фонд Акцій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ВЧА'!$E$58:$E$68</c:f>
              <c:numCache>
                <c:formatCode>#,##0.00</c:formatCode>
                <c:ptCount val="11"/>
                <c:pt idx="0">
                  <c:v>3757.6279900200598</c:v>
                </c:pt>
                <c:pt idx="1">
                  <c:v>245.2220842607309</c:v>
                </c:pt>
                <c:pt idx="2">
                  <c:v>112.08264570436396</c:v>
                </c:pt>
                <c:pt idx="3">
                  <c:v>49.450400495045095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DA5-497F-81D0-98E7A0309F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897455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ВЧА'!$D$57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3494064155552934E-2"/>
                  <c:y val="0.344980008166684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DA5-497F-81D0-98E7A0309FC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496645797952319"/>
                  <c:y val="0.392209414046647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DA5-497F-81D0-98E7A0309FC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037038573173608"/>
                  <c:y val="0.52773727439784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DA5-497F-81D0-98E7A0309FC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369091219707695"/>
                  <c:y val="0.523630369538717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DA5-497F-81D0-98E7A0309FC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154672895924303"/>
                  <c:y val="0.51541655982046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DA5-497F-81D0-98E7A0309FC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318195430209681"/>
                  <c:y val="0.591394299714316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DA5-497F-81D0-98E7A0309FC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481717964495059"/>
                  <c:y val="0.572913227848244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DA5-497F-81D0-98E7A0309FCD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3947593185235452"/>
                  <c:y val="0.583180489996062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DA5-497F-81D0-98E7A0309FC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733174861452054"/>
                  <c:y val="0.5790735851369348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DA5-497F-81D0-98E7A0309FCD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745521052509927"/>
                  <c:y val="0.54211144140479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DA5-497F-81D0-98E7A0309FCD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5DA5-497F-81D0-98E7A0309FC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DA5-497F-81D0-98E7A0309FC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DA5-497F-81D0-98E7A0309FCD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5DA5-497F-81D0-98E7A0309FCD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5DA5-497F-81D0-98E7A0309FCD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5DA5-497F-81D0-98E7A0309FC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5227507986147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DA5-497F-81D0-98E7A0309FCD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728231965261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DA5-497F-81D0-98E7A0309FCD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93371313190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DA5-497F-81D0-98E7A0309FCD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5DA5-497F-81D0-98E7A0309FCD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5DA5-497F-81D0-98E7A0309FCD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5DA5-497F-81D0-98E7A0309F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ВЧА'!$B$58:$B$67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ОТП Класичний</c:v>
                </c:pt>
                <c:pt idx="5">
                  <c:v>ВСІ</c:v>
                </c:pt>
                <c:pt idx="6">
                  <c:v>Альтус-Депозит</c:v>
                </c:pt>
                <c:pt idx="7">
                  <c:v>Альтус-Збалансований</c:v>
                </c:pt>
                <c:pt idx="8">
                  <c:v>Надбання</c:v>
                </c:pt>
                <c:pt idx="9">
                  <c:v>ОТП Фонд Акцій</c:v>
                </c:pt>
              </c:strCache>
            </c:strRef>
          </c:cat>
          <c:val>
            <c:numRef>
              <c:f>'В_динаміка ВЧА'!$D$58:$D$67</c:f>
              <c:numCache>
                <c:formatCode>0.00%</c:formatCode>
                <c:ptCount val="10"/>
                <c:pt idx="0">
                  <c:v>0.13845462674009343</c:v>
                </c:pt>
                <c:pt idx="1">
                  <c:v>8.9201524008765173E-2</c:v>
                </c:pt>
                <c:pt idx="2">
                  <c:v>-1.7736585192491118E-3</c:v>
                </c:pt>
                <c:pt idx="3">
                  <c:v>1.0384476855534407E-2</c:v>
                </c:pt>
                <c:pt idx="4">
                  <c:v>1.4031952195056178E-2</c:v>
                </c:pt>
                <c:pt idx="5">
                  <c:v>1.6171610676674777E-3</c:v>
                </c:pt>
                <c:pt idx="6">
                  <c:v>6.5571309900037998E-3</c:v>
                </c:pt>
                <c:pt idx="7">
                  <c:v>3.9945420258087208E-3</c:v>
                </c:pt>
                <c:pt idx="8">
                  <c:v>4.1735070518154004E-4</c:v>
                </c:pt>
                <c:pt idx="9">
                  <c:v>-3.7632375771357668E-2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5DA5-497F-81D0-98E7A0309F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7455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5000"/>
          <c:min val="-6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89745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256464474920335E-2"/>
          <c:y val="0.75567049407940434"/>
          <c:w val="0.48300841661188476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992975205977214"/>
          <c:y val="6.002587736676128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133504859481092E-2"/>
          <c:y val="0.10564554416549986"/>
          <c:w val="0.95677105097120541"/>
          <c:h val="0.852367458608010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31B-4F76-A2D4-D1C1948FE0B3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1B-4F76-A2D4-D1C1948FE0B3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31B-4F76-A2D4-D1C1948FE0B3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1B-4F76-A2D4-D1C1948FE0B3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B-4F76-A2D4-D1C1948FE0B3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1B-4F76-A2D4-D1C1948FE0B3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1B-4F76-A2D4-D1C1948FE0B3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ОТП Фонд Акцій</c:v>
                </c:pt>
                <c:pt idx="1">
                  <c:v>КІНТО-Казначейський</c:v>
                </c:pt>
                <c:pt idx="2">
                  <c:v>КІНТО-Еквіті</c:v>
                </c:pt>
                <c:pt idx="3">
                  <c:v>Альтус-Збалансований</c:v>
                </c:pt>
                <c:pt idx="4">
                  <c:v>Альтус-Депозит</c:v>
                </c:pt>
                <c:pt idx="5">
                  <c:v>ТАСК Ресурс</c:v>
                </c:pt>
                <c:pt idx="6">
                  <c:v>УНІВЕР.УА/Ярослав Мудрий: Фонд Акцiй</c:v>
                </c:pt>
                <c:pt idx="7">
                  <c:v>Надбання</c:v>
                </c:pt>
                <c:pt idx="8">
                  <c:v>ВСІ</c:v>
                </c:pt>
                <c:pt idx="9">
                  <c:v>КІНТО-Класичний</c:v>
                </c:pt>
                <c:pt idx="10">
                  <c:v>Софіївський</c:v>
                </c:pt>
                <c:pt idx="11">
                  <c:v>ОТП Класичний</c:v>
                </c:pt>
                <c:pt idx="12">
                  <c:v>УНIВЕР.УА/Михайло Грушевський: Фонд Державних Паперiв</c:v>
                </c:pt>
                <c:pt idx="13">
                  <c:v>УНIВЕР.УА/Тарас Шевченко: Фонд Заощаджень</c:v>
                </c:pt>
                <c:pt idx="14">
                  <c:v>УНІВЕР.УА/Володимир Великий: Фонд Збалансований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Перспектива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-3.4146341463414553E-2</c:v>
                </c:pt>
                <c:pt idx="1">
                  <c:v>-9.3325048179968562E-3</c:v>
                </c:pt>
                <c:pt idx="2">
                  <c:v>4.1735425246125502E-4</c:v>
                </c:pt>
                <c:pt idx="3">
                  <c:v>1.6164485963339192E-3</c:v>
                </c:pt>
                <c:pt idx="4">
                  <c:v>3.3946530692734456E-3</c:v>
                </c:pt>
                <c:pt idx="5">
                  <c:v>3.994555996806648E-3</c:v>
                </c:pt>
                <c:pt idx="6">
                  <c:v>6.1592531361014391E-3</c:v>
                </c:pt>
                <c:pt idx="7">
                  <c:v>6.5573698921983503E-3</c:v>
                </c:pt>
                <c:pt idx="8">
                  <c:v>7.7672206959529255E-3</c:v>
                </c:pt>
                <c:pt idx="9">
                  <c:v>9.063940939425974E-3</c:v>
                </c:pt>
                <c:pt idx="10">
                  <c:v>1.2084515061895562E-2</c:v>
                </c:pt>
                <c:pt idx="11">
                  <c:v>1.4031816088599935E-2</c:v>
                </c:pt>
                <c:pt idx="12">
                  <c:v>2.7793876136455564E-2</c:v>
                </c:pt>
                <c:pt idx="13">
                  <c:v>3.0237228934925975E-2</c:v>
                </c:pt>
                <c:pt idx="14">
                  <c:v>6.9072494089458258E-2</c:v>
                </c:pt>
                <c:pt idx="15">
                  <c:v>9.9141253738985226E-3</c:v>
                </c:pt>
                <c:pt idx="16">
                  <c:v>6.242310942972118E-4</c:v>
                </c:pt>
                <c:pt idx="17">
                  <c:v>-8.9517915254643698E-2</c:v>
                </c:pt>
                <c:pt idx="18">
                  <c:v>-3.7863908657014278E-3</c:v>
                </c:pt>
                <c:pt idx="19">
                  <c:v>9.3562863698273269E-3</c:v>
                </c:pt>
                <c:pt idx="20">
                  <c:v>1.0041643835616438E-2</c:v>
                </c:pt>
                <c:pt idx="21">
                  <c:v>-5.6061841292029402E-2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1B-4F76-A2D4-D1C1948FE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01775"/>
        <c:axId val="1"/>
      </c:barChart>
      <c:catAx>
        <c:axId val="901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901775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61006488926335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0088733280659E-2"/>
          <c:y val="0.34134477816150738"/>
          <c:w val="0.92802940874444706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ВЧА'!$C$32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C48-491D-81AD-B4051FB32077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C48-491D-81AD-B4051FB3207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561538888610289"/>
                  <c:y val="0.597353361782637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8-491D-81AD-B4051FB32077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C48-491D-81AD-B4051FB3207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0802243684382382"/>
                  <c:y val="0.5680190449093833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8-491D-81AD-B4051FB32077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C48-491D-81AD-B4051FB3207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22684815549087"/>
                  <c:y val="0.264008851859290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8-491D-81AD-B4051FB32077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C48-491D-81AD-B4051FB32077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C48-491D-81AD-B4051FB32077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C48-491D-81AD-B4051FB32077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C48-491D-81AD-B4051FB32077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C48-491D-81AD-B4051FB32077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C48-491D-81AD-B4051FB32077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C48-491D-81AD-B4051FB32077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C48-491D-81AD-B4051FB32077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ВЧА'!$C$33:$C$33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C48-491D-81AD-B4051FB32077}"/>
            </c:ext>
          </c:extLst>
        </c:ser>
        <c:ser>
          <c:idx val="0"/>
          <c:order val="1"/>
          <c:tx>
            <c:strRef>
              <c:f>'І_динаміка ВЧА'!$E$32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5042061147347885"/>
                  <c:y val="0.701356848878722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C48-491D-81AD-B4051FB3207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8562172697757851"/>
                  <c:y val="0.592019849623864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48-491D-81AD-B4051FB3207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521759454193642"/>
                  <c:y val="0.5840195813857039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C48-491D-81AD-B4051FB3207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522393263341203"/>
                  <c:y val="0.58668633746509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48-491D-81AD-B4051FB32077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C48-491D-81AD-B4051FB3207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42479461385273"/>
                  <c:y val="0.525350947639194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C48-491D-81AD-B4051FB3207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2839464981088"/>
                  <c:y val="0.277342632256224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C48-491D-81AD-B4051FB32077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C48-491D-81AD-B4051FB32077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42872423056764"/>
                  <c:y val="0.554685264512449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48-491D-81AD-B4051FB32077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48-491D-81AD-B4051FB3207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48-491D-81AD-B4051FB32077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62058612111295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48-491D-81AD-B4051FB32077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C48-491D-81AD-B4051FB32077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C48-491D-81AD-B4051FB32077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C48-491D-81AD-B4051FB32077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C48-491D-81AD-B4051FB32077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ВЧА'!$E$33:$E$33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C48-491D-81AD-B4051FB320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360971791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ВЧА'!$D$32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52156931144937"/>
                  <c:y val="0.693356580640561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C48-491D-81AD-B4051FB3207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2561982555013584"/>
                  <c:y val="0.578686069226930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C48-491D-81AD-B4051FB3207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961678326622752"/>
                  <c:y val="0.6080203861001850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C48-491D-81AD-B4051FB3207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02294389114186"/>
                  <c:y val="0.565352288829996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C48-491D-81AD-B4051FB3207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562362840502128"/>
                  <c:y val="0.6186874104177321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C48-491D-81AD-B4051FB3207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42390728104614"/>
                  <c:y val="0.621354166497118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C48-491D-81AD-B4051FB3207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C48-491D-81AD-B4051FB32077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2282425356155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C48-491D-81AD-B4051FB32077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C48-491D-81AD-B4051FB32077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198255501358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C48-491D-81AD-B4051FB3207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C48-491D-81AD-B4051FB32077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2198762548676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C48-491D-81AD-B4051FB32077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C48-491D-81AD-B4051FB32077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C48-491D-81AD-B4051FB32077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C48-491D-81AD-B4051FB3207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ВЧА'!$D$33:$D$33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6C48-491D-81AD-B4051FB320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097179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6097179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200354933122636"/>
          <c:y val="0.81602736029235357"/>
          <c:w val="0.53841706214225249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122689423198233"/>
          <c:y val="7.9620413823990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9794119938603E-2"/>
          <c:y val="0.15127878626558228"/>
          <c:w val="0.92896248455690922"/>
          <c:h val="0.793019321686947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2B-4F40-9A6E-EE2FA10DE96A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2B-4F40-9A6E-EE2FA10DE96A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02B-4F40-9A6E-EE2FA10DE96A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2B-4F40-9A6E-EE2FA10DE96A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2B-4F40-9A6E-EE2FA10DE96A}"/>
              </c:ext>
            </c:extLst>
          </c:dPt>
          <c:dPt>
            <c:idx val="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2B-4F40-9A6E-EE2FA10DE96A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2B-4F40-9A6E-EE2FA10DE96A}"/>
              </c:ext>
            </c:extLst>
          </c:dPt>
          <c:cat>
            <c:strRef>
              <c:f>'І_діаграма(дох)'!$A$2:$A$9</c:f>
              <c:strCache>
                <c:ptCount val="8"/>
                <c:pt idx="0">
                  <c:v>н.д.</c:v>
                </c:pt>
                <c:pt idx="1">
                  <c:v>Середня доходність фондів</c:v>
                </c:pt>
                <c:pt idx="2">
                  <c:v>Індекс УБ</c:v>
                </c:pt>
                <c:pt idx="3">
                  <c:v>Перспектива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6.242310942972118E-4</c:v>
                </c:pt>
                <c:pt idx="3">
                  <c:v>-8.9517915254643698E-2</c:v>
                </c:pt>
                <c:pt idx="4">
                  <c:v>-3.7863908657014278E-3</c:v>
                </c:pt>
                <c:pt idx="5">
                  <c:v>9.3562863698273269E-3</c:v>
                </c:pt>
                <c:pt idx="6">
                  <c:v>1.0041643835616438E-2</c:v>
                </c:pt>
                <c:pt idx="7">
                  <c:v>-5.6061841292029402E-2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2B-4F40-9A6E-EE2FA10D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60974671"/>
        <c:axId val="1"/>
      </c:barChart>
      <c:catAx>
        <c:axId val="3609746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9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60974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700992116757697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140457783030417E-2"/>
          <c:y val="0.32841310088411774"/>
          <c:w val="0.92890495551328589"/>
          <c:h val="0.458594870603948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137118197234908"/>
                  <c:y val="0.340247807222284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C3-4F63-9F64-4430150A1E0D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9C3-4F63-9F64-4430150A1E0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871106435752734"/>
                  <c:y val="0.5917353169083202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C3-4F63-9F64-4430150A1E0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854159843772954"/>
                  <c:y val="0.360958543314075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C3-4F63-9F64-4430150A1E0D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9C3-4F63-9F64-4430150A1E0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50591112937112"/>
                  <c:y val="0.582859287154695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C3-4F63-9F64-4430150A1E0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1946211692094"/>
                  <c:y val="0.51185104912569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C3-4F63-9F64-4430150A1E0D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917898144717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C3-4F63-9F64-4430150A1E0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7537704916892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C3-4F63-9F64-4430150A1E0D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5762844954801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C3-4F63-9F64-4430150A1E0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5648525959759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C3-4F63-9F64-4430150A1E0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757598026532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C3-4F63-9F64-4430150A1E0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7385110573418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3-4F63-9F64-4430150A1E0D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9446148310805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C3-4F63-9F64-4430150A1E0D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C3-4F63-9F64-4430150A1E0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2137081383998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3-4F63-9F64-4430150A1E0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ВЧА'!$B$35:$B$36</c:f>
              <c:strCache>
                <c:ptCount val="2"/>
                <c:pt idx="0">
                  <c:v>Індекс Української Біржі</c:v>
                </c:pt>
                <c:pt idx="1">
                  <c:v>КІНТО-Голд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-5.5936200000001115</c:v>
                </c:pt>
                <c:pt idx="1">
                  <c:v>-653.28661999999917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9C3-4F63-9F64-4430150A1E0D}"/>
            </c:ext>
          </c:extLst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49C3-4F63-9F64-4430150A1E0D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C3-4F63-9F64-4430150A1E0D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49C3-4F63-9F64-4430150A1E0D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49C3-4F63-9F64-4430150A1E0D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49C3-4F63-9F64-4430150A1E0D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49C3-4F63-9F64-4430150A1E0D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49C3-4F63-9F64-4430150A1E0D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C3-4F63-9F64-4430150A1E0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2709436934581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C3-4F63-9F64-4430150A1E0D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9808623257844"/>
                  <c:y val="0.497057666202988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9C3-4F63-9F64-4430150A1E0D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C3-4F63-9F64-4430150A1E0D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9C3-4F63-9F64-4430150A1E0D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49C3-4F63-9F64-4430150A1E0D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C3-4F63-9F64-4430150A1E0D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C3-4F63-9F64-4430150A1E0D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C3-4F63-9F64-4430150A1E0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8701933979969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C3-4F63-9F64-4430150A1E0D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ВЧА'!$B$35:$B$36</c:f>
              <c:strCache>
                <c:ptCount val="2"/>
                <c:pt idx="0">
                  <c:v>Індекс Української Біржі</c:v>
                </c:pt>
                <c:pt idx="1">
                  <c:v>КІНТО-Голд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9C3-4F63-9F64-4430150A1E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872495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6672232642992516"/>
                  <c:y val="0.5177684022947801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9C3-4F63-9F64-4430150A1E0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2975228511227519"/>
                  <c:y val="0.7071237037054426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9C3-4F63-9F64-4430150A1E0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21049149492652"/>
                  <c:y val="0.576941933985612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9C3-4F63-9F64-4430150A1E0D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49C3-4F63-9F64-4430150A1E0D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49C3-4F63-9F64-4430150A1E0D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49C3-4F63-9F64-4430150A1E0D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49C3-4F63-9F64-4430150A1E0D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746140774516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9C3-4F63-9F64-4430150A1E0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21049149492652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9C3-4F63-9F64-4430150A1E0D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8281919247729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9C3-4F63-9F64-4430150A1E0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90285924250166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9C3-4F63-9F64-4430150A1E0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5591239699678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9C3-4F63-9F64-4430150A1E0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4274416293128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9C3-4F63-9F64-4430150A1E0D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408354660122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9C3-4F63-9F64-4430150A1E0D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4026260341131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9C3-4F63-9F64-4430150A1E0D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71774352911839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9C3-4F63-9F64-4430150A1E0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4923322540572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9C3-4F63-9F64-4430150A1E0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-1.3034027407025372E-3</c:v>
                </c:pt>
                <c:pt idx="1">
                  <c:v>-5.7344343745394481E-2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49C3-4F63-9F64-4430150A1E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72495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87249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208244150949557"/>
          <c:y val="0.86097488610160589"/>
          <c:w val="0.43884713441937018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2421975394602"/>
          <c:y val="9.37530071507840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978711700304604E-2"/>
          <c:y val="0.17813071358648963"/>
          <c:w val="0.95707299131326418"/>
          <c:h val="0.76721210851724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A0F-4FB1-9948-B6B0326443C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0F-4FB1-9948-B6B0326443CE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A0F-4FB1-9948-B6B0326443CE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0F-4FB1-9948-B6B0326443CE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A0F-4FB1-9948-B6B0326443CE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0F-4FB1-9948-B6B0326443CE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0F-4FB1-9948-B6B0326443CE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0F-4FB1-9948-B6B0326443CE}"/>
              </c:ext>
            </c:extLst>
          </c:dPt>
          <c:cat>
            <c:strRef>
              <c:f>'З_діаграма(дох)'!$A$2:$A$10</c:f>
              <c:strCache>
                <c:ptCount val="9"/>
                <c:pt idx="0">
                  <c:v>КІНТО-Голд</c:v>
                </c:pt>
                <c:pt idx="1">
                  <c:v>Індекс Української Біржі</c:v>
                </c:pt>
                <c:pt idx="2">
                  <c:v>Середня доходність фондів</c:v>
                </c:pt>
                <c:pt idx="3">
                  <c:v>Індекс УБ</c:v>
                </c:pt>
                <c:pt idx="4">
                  <c:v>Перспектива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-5.7345329001977086E-2</c:v>
                </c:pt>
                <c:pt idx="1">
                  <c:v>-1.3053019444375646E-3</c:v>
                </c:pt>
                <c:pt idx="2">
                  <c:v>-2.9325315473207325E-2</c:v>
                </c:pt>
                <c:pt idx="3">
                  <c:v>6.242310942972118E-4</c:v>
                </c:pt>
                <c:pt idx="4">
                  <c:v>-8.9517915254643698E-2</c:v>
                </c:pt>
                <c:pt idx="5">
                  <c:v>-3.7863908657014278E-3</c:v>
                </c:pt>
                <c:pt idx="6">
                  <c:v>9.3562863698273269E-3</c:v>
                </c:pt>
                <c:pt idx="7">
                  <c:v>1.0041643835616438E-2</c:v>
                </c:pt>
                <c:pt idx="8">
                  <c:v>-5.6061841292029402E-2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0F-4FB1-9948-B6B032644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04655"/>
        <c:axId val="1"/>
      </c:barChart>
      <c:catAx>
        <c:axId val="9046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1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904655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5DF2F0D1-8EA9-AF3A-6734-6B090E716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533400</xdr:colOff>
      <xdr:row>23</xdr:row>
      <xdr:rowOff>19050</xdr:rowOff>
    </xdr:from>
    <xdr:to>
      <xdr:col>11</xdr:col>
      <xdr:colOff>561975</xdr:colOff>
      <xdr:row>44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D7D1B857-CD07-7548-A9EB-057DD09F7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21</xdr:row>
      <xdr:rowOff>0</xdr:rowOff>
    </xdr:from>
    <xdr:to>
      <xdr:col>9</xdr:col>
      <xdr:colOff>0</xdr:colOff>
      <xdr:row>45</xdr:row>
      <xdr:rowOff>0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913C4A16-FEA4-CD81-9319-9884D2FC1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104775</xdr:rowOff>
    </xdr:from>
    <xdr:to>
      <xdr:col>7</xdr:col>
      <xdr:colOff>38100</xdr:colOff>
      <xdr:row>51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BF0D3B10-123E-2955-B4C7-5E30C1536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47</xdr:row>
      <xdr:rowOff>38100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18851A3F-1DE0-9A2C-91CC-D7564A3CA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19050</xdr:rowOff>
    </xdr:from>
    <xdr:to>
      <xdr:col>7</xdr:col>
      <xdr:colOff>9525</xdr:colOff>
      <xdr:row>29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9613D518-9CF1-A4EE-C085-93D977717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104775</xdr:rowOff>
    </xdr:from>
    <xdr:to>
      <xdr:col>18</xdr:col>
      <xdr:colOff>276225</xdr:colOff>
      <xdr:row>35</xdr:row>
      <xdr:rowOff>114300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065C1EE1-C534-DFFF-8607-76619215F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ECCF0A43-DDBA-00C5-626E-8B34E0909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57150</xdr:rowOff>
    </xdr:from>
    <xdr:to>
      <xdr:col>18</xdr:col>
      <xdr:colOff>428625</xdr:colOff>
      <xdr:row>36</xdr:row>
      <xdr:rowOff>95250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BF9763FA-1CF2-7C5B-25E0-F98D76410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BA7C-0130-45C0-A5EA-09053D25E420}">
  <sheetPr>
    <tabColor indexed="9"/>
  </sheetPr>
  <dimension ref="A1:N37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2" t="s">
        <v>82</v>
      </c>
      <c r="B1" s="72"/>
      <c r="C1" s="72"/>
      <c r="D1" s="73"/>
      <c r="E1" s="73"/>
      <c r="F1" s="73"/>
    </row>
    <row r="2" spans="1:14" ht="15.75" thickBot="1" x14ac:dyDescent="0.25">
      <c r="A2" s="25" t="s">
        <v>49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6" t="s">
        <v>103</v>
      </c>
      <c r="B3" s="87">
        <v>0</v>
      </c>
      <c r="C3" s="87">
        <v>1.8186639317425479E-2</v>
      </c>
      <c r="D3" s="87">
        <v>1.7957507304687932E-2</v>
      </c>
      <c r="E3" s="87" t="s">
        <v>19</v>
      </c>
      <c r="F3" s="87">
        <v>7.6371178569277109E-2</v>
      </c>
      <c r="G3" s="59"/>
      <c r="H3" s="59"/>
      <c r="I3" s="2"/>
      <c r="J3" s="2"/>
      <c r="K3" s="2"/>
      <c r="L3" s="2"/>
    </row>
    <row r="4" spans="1:14" ht="14.25" x14ac:dyDescent="0.2">
      <c r="A4" s="86" t="s">
        <v>104</v>
      </c>
      <c r="B4" s="87">
        <v>6.242310942972118E-4</v>
      </c>
      <c r="C4" s="87">
        <v>-8.9517915254643698E-2</v>
      </c>
      <c r="D4" s="87">
        <v>9.9141253738985226E-3</v>
      </c>
      <c r="E4" s="87" t="s">
        <v>19</v>
      </c>
      <c r="F4" s="87">
        <v>-2.9325315473207325E-2</v>
      </c>
      <c r="G4" s="59"/>
      <c r="H4" s="59"/>
      <c r="I4" s="2"/>
      <c r="J4" s="2"/>
      <c r="K4" s="2"/>
      <c r="L4" s="2"/>
    </row>
    <row r="5" spans="1:14" ht="15" thickBot="1" x14ac:dyDescent="0.25">
      <c r="A5" s="76" t="s">
        <v>117</v>
      </c>
      <c r="B5" s="78">
        <v>6.242310942972118E-4</v>
      </c>
      <c r="C5" s="78">
        <v>-7.2959305974402144E-2</v>
      </c>
      <c r="D5" s="78">
        <v>2.7973667356547795E-2</v>
      </c>
      <c r="E5" s="78" t="s">
        <v>19</v>
      </c>
      <c r="F5" s="78">
        <v>0.10113176853233885</v>
      </c>
      <c r="G5" s="59"/>
      <c r="H5" s="59"/>
      <c r="I5" s="2"/>
      <c r="J5" s="2"/>
      <c r="K5" s="2"/>
      <c r="L5" s="2"/>
    </row>
    <row r="6" spans="1:14" ht="14.25" x14ac:dyDescent="0.2">
      <c r="A6" s="70"/>
      <c r="B6" s="69"/>
      <c r="C6" s="69"/>
      <c r="D6" s="71"/>
      <c r="E6" s="71"/>
      <c r="F6" s="71"/>
      <c r="G6" s="10"/>
      <c r="J6" s="2"/>
      <c r="K6" s="2"/>
      <c r="L6" s="2"/>
      <c r="M6" s="2"/>
      <c r="N6" s="2"/>
    </row>
    <row r="7" spans="1:14" ht="14.25" x14ac:dyDescent="0.2">
      <c r="A7" s="70"/>
      <c r="B7" s="71"/>
      <c r="C7" s="71"/>
      <c r="D7" s="71"/>
      <c r="E7" s="71"/>
      <c r="F7" s="71"/>
      <c r="J7" s="4"/>
      <c r="K7" s="4"/>
      <c r="L7" s="4"/>
      <c r="M7" s="4"/>
      <c r="N7" s="4"/>
    </row>
    <row r="8" spans="1:14" ht="14.25" x14ac:dyDescent="0.2">
      <c r="A8" s="70"/>
      <c r="B8" s="71"/>
      <c r="C8" s="71"/>
      <c r="D8" s="71"/>
      <c r="E8" s="71"/>
      <c r="F8" s="71"/>
    </row>
    <row r="9" spans="1:14" ht="14.25" x14ac:dyDescent="0.2">
      <c r="A9" s="70"/>
      <c r="B9" s="71"/>
      <c r="C9" s="71"/>
      <c r="D9" s="71"/>
      <c r="E9" s="71"/>
      <c r="F9" s="71"/>
    </row>
    <row r="10" spans="1:14" ht="14.25" x14ac:dyDescent="0.2">
      <c r="A10" s="70"/>
      <c r="B10" s="71"/>
      <c r="C10" s="71"/>
      <c r="D10" s="71"/>
      <c r="E10" s="71"/>
      <c r="F10" s="71"/>
      <c r="N10" s="10"/>
    </row>
    <row r="11" spans="1:14" ht="14.25" x14ac:dyDescent="0.2">
      <c r="A11" s="70"/>
      <c r="B11" s="71"/>
      <c r="C11" s="71"/>
      <c r="D11" s="71"/>
      <c r="E11" s="71"/>
      <c r="F11" s="71"/>
    </row>
    <row r="12" spans="1:14" ht="14.25" x14ac:dyDescent="0.2">
      <c r="A12" s="70"/>
      <c r="B12" s="71"/>
      <c r="C12" s="71"/>
      <c r="D12" s="71"/>
      <c r="E12" s="71"/>
      <c r="F12" s="71"/>
    </row>
    <row r="13" spans="1:14" ht="14.25" x14ac:dyDescent="0.2">
      <c r="A13" s="70"/>
      <c r="B13" s="71"/>
      <c r="C13" s="71"/>
      <c r="D13" s="71"/>
      <c r="E13" s="71"/>
      <c r="F13" s="71"/>
    </row>
    <row r="14" spans="1:14" ht="14.25" x14ac:dyDescent="0.2">
      <c r="A14" s="70"/>
      <c r="B14" s="71"/>
      <c r="C14" s="71"/>
      <c r="D14" s="71"/>
      <c r="E14" s="71"/>
      <c r="F14" s="71"/>
    </row>
    <row r="15" spans="1:14" ht="14.25" x14ac:dyDescent="0.2">
      <c r="A15" s="70"/>
      <c r="B15" s="71"/>
      <c r="C15" s="71"/>
      <c r="D15" s="71"/>
      <c r="E15" s="71"/>
      <c r="F15" s="71"/>
    </row>
    <row r="16" spans="1:14" ht="14.25" x14ac:dyDescent="0.2">
      <c r="A16" s="70"/>
      <c r="B16" s="71"/>
      <c r="C16" s="71"/>
      <c r="D16" s="71"/>
      <c r="E16" s="71"/>
      <c r="F16" s="71"/>
    </row>
    <row r="17" spans="1:6" ht="14.25" x14ac:dyDescent="0.2">
      <c r="A17" s="70"/>
      <c r="B17" s="71"/>
      <c r="C17" s="71"/>
      <c r="D17" s="71"/>
      <c r="E17" s="71"/>
      <c r="F17" s="71"/>
    </row>
    <row r="18" spans="1:6" ht="14.25" x14ac:dyDescent="0.2">
      <c r="A18" s="70"/>
      <c r="B18" s="71"/>
      <c r="C18" s="71"/>
      <c r="D18" s="71"/>
      <c r="E18" s="71"/>
      <c r="F18" s="71"/>
    </row>
    <row r="19" spans="1:6" ht="14.25" x14ac:dyDescent="0.2">
      <c r="A19" s="70"/>
      <c r="B19" s="71"/>
      <c r="C19" s="71"/>
      <c r="D19" s="71"/>
      <c r="E19" s="71"/>
      <c r="F19" s="71"/>
    </row>
    <row r="20" spans="1:6" ht="14.25" x14ac:dyDescent="0.2">
      <c r="A20" s="70"/>
      <c r="B20" s="71"/>
      <c r="C20" s="71"/>
      <c r="D20" s="71"/>
      <c r="E20" s="71"/>
      <c r="F20" s="71"/>
    </row>
    <row r="21" spans="1:6" ht="14.25" x14ac:dyDescent="0.2">
      <c r="A21" s="70"/>
      <c r="B21" s="71"/>
      <c r="C21" s="71"/>
      <c r="D21" s="71"/>
      <c r="E21" s="71"/>
      <c r="F21" s="71"/>
    </row>
    <row r="22" spans="1:6" ht="14.25" x14ac:dyDescent="0.2">
      <c r="A22" s="70"/>
      <c r="B22" s="71"/>
      <c r="C22" s="71"/>
      <c r="D22" s="71"/>
      <c r="E22" s="71"/>
      <c r="F22" s="71"/>
    </row>
    <row r="23" spans="1:6" ht="15" thickBot="1" x14ac:dyDescent="0.25">
      <c r="A23" s="70"/>
      <c r="B23" s="71"/>
      <c r="C23" s="71"/>
      <c r="D23" s="71"/>
      <c r="E23" s="71"/>
      <c r="F23" s="71"/>
    </row>
    <row r="24" spans="1:6" ht="30.75" thickBot="1" x14ac:dyDescent="0.25">
      <c r="A24" s="25" t="s">
        <v>72</v>
      </c>
      <c r="B24" s="18" t="s">
        <v>77</v>
      </c>
      <c r="C24" s="18" t="s">
        <v>59</v>
      </c>
      <c r="D24" s="75"/>
      <c r="E24" s="71"/>
      <c r="F24" s="71"/>
    </row>
    <row r="25" spans="1:6" ht="14.25" x14ac:dyDescent="0.2">
      <c r="A25" s="27" t="s">
        <v>1</v>
      </c>
      <c r="B25" s="28">
        <v>-8.9517915254643698E-2</v>
      </c>
      <c r="C25" s="66">
        <v>-7.2959305974402144E-2</v>
      </c>
      <c r="D25" s="75"/>
      <c r="E25" s="71"/>
      <c r="F25" s="71"/>
    </row>
    <row r="26" spans="1:6" ht="14.25" x14ac:dyDescent="0.2">
      <c r="A26" s="27" t="s">
        <v>7</v>
      </c>
      <c r="B26" s="28">
        <v>-2.7625039662819484E-2</v>
      </c>
      <c r="C26" s="66">
        <v>3.9015955184713125E-2</v>
      </c>
      <c r="D26" s="75"/>
      <c r="E26" s="71"/>
      <c r="F26" s="71"/>
    </row>
    <row r="27" spans="1:6" ht="14.25" x14ac:dyDescent="0.2">
      <c r="A27" s="27" t="s">
        <v>10</v>
      </c>
      <c r="B27" s="28">
        <v>-8.6683585457909551E-3</v>
      </c>
      <c r="C27" s="66">
        <v>4.8761960411949357E-3</v>
      </c>
      <c r="D27" s="75"/>
      <c r="E27" s="71"/>
      <c r="F27" s="71"/>
    </row>
    <row r="28" spans="1:6" ht="14.25" x14ac:dyDescent="0.2">
      <c r="A28" s="27" t="s">
        <v>118</v>
      </c>
      <c r="B28" s="28">
        <v>6.242310942972118E-4</v>
      </c>
      <c r="C28" s="66">
        <v>6.242310942972118E-4</v>
      </c>
      <c r="D28" s="75"/>
      <c r="E28" s="71"/>
      <c r="F28" s="71"/>
    </row>
    <row r="29" spans="1:6" ht="14.25" x14ac:dyDescent="0.2">
      <c r="A29" s="27" t="s">
        <v>107</v>
      </c>
      <c r="B29" s="28">
        <v>1.7477128891216775E-3</v>
      </c>
      <c r="C29" s="66">
        <v>1.9029700214030276E-2</v>
      </c>
      <c r="D29" s="75"/>
      <c r="E29" s="71"/>
      <c r="F29" s="71"/>
    </row>
    <row r="30" spans="1:6" ht="14.25" x14ac:dyDescent="0.2">
      <c r="A30" s="27" t="s">
        <v>112</v>
      </c>
      <c r="B30" s="28">
        <v>1.0910768707730778E-2</v>
      </c>
      <c r="C30" s="66">
        <v>4.8890859797825037E-2</v>
      </c>
      <c r="D30" s="75"/>
      <c r="E30" s="71"/>
      <c r="F30" s="71"/>
    </row>
    <row r="31" spans="1:6" ht="14.25" x14ac:dyDescent="0.2">
      <c r="A31" s="27" t="s">
        <v>92</v>
      </c>
      <c r="B31" s="28">
        <v>2.378805329619138E-2</v>
      </c>
      <c r="C31" s="66">
        <v>8.0401505015672114E-2</v>
      </c>
      <c r="D31" s="75"/>
      <c r="E31" s="71"/>
      <c r="F31" s="71"/>
    </row>
    <row r="32" spans="1:6" ht="14.25" x14ac:dyDescent="0.2">
      <c r="A32" s="27" t="s">
        <v>9</v>
      </c>
      <c r="B32" s="28">
        <v>3.0378408732941731E-2</v>
      </c>
      <c r="C32" s="66">
        <v>3.2414728867340203E-2</v>
      </c>
      <c r="D32" s="75"/>
      <c r="E32" s="71"/>
      <c r="F32" s="71"/>
    </row>
    <row r="33" spans="1:6" ht="14.25" x14ac:dyDescent="0.2">
      <c r="A33" s="27" t="s">
        <v>5</v>
      </c>
      <c r="B33" s="28">
        <v>5.5893474828740075E-2</v>
      </c>
      <c r="C33" s="66">
        <v>5.2917356893060985E-2</v>
      </c>
      <c r="D33" s="75"/>
      <c r="E33" s="71"/>
      <c r="F33" s="71"/>
    </row>
    <row r="34" spans="1:6" ht="14.25" x14ac:dyDescent="0.2">
      <c r="A34" s="27" t="s">
        <v>6</v>
      </c>
      <c r="B34" s="28">
        <v>6.7198837193378935E-2</v>
      </c>
      <c r="C34" s="66">
        <v>9.859354893277672E-2</v>
      </c>
      <c r="D34" s="75"/>
      <c r="E34" s="71"/>
      <c r="F34" s="71"/>
    </row>
    <row r="35" spans="1:6" ht="15" thickBot="1" x14ac:dyDescent="0.25">
      <c r="A35" s="76" t="s">
        <v>8</v>
      </c>
      <c r="B35" s="77">
        <v>0.10365950057058093</v>
      </c>
      <c r="C35" s="78">
        <v>0.16906789660918209</v>
      </c>
      <c r="D35" s="75"/>
      <c r="E35" s="71"/>
      <c r="F35" s="71"/>
    </row>
    <row r="36" spans="1:6" ht="14.25" x14ac:dyDescent="0.2">
      <c r="A36" s="70"/>
      <c r="B36" s="71"/>
      <c r="C36" s="71"/>
      <c r="D36" s="75"/>
      <c r="E36" s="71"/>
      <c r="F36" s="71"/>
    </row>
    <row r="37" spans="1:6" ht="14.25" x14ac:dyDescent="0.2">
      <c r="A37" s="70"/>
      <c r="B37" s="71"/>
      <c r="C37" s="71"/>
      <c r="D37" s="75"/>
      <c r="E37" s="71"/>
      <c r="F37" s="71"/>
    </row>
  </sheetData>
  <autoFilter ref="A24:C24" xr:uid="{8B7604AD-F60D-4D06-B568-521BBB2FB8B8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727F-AAE9-411E-BB42-285F39F63A8E}">
  <sheetPr>
    <tabColor indexed="43"/>
    <pageSetUpPr fitToPage="1"/>
  </sheetPr>
  <dimension ref="A1:K6"/>
  <sheetViews>
    <sheetView zoomScale="85" workbookViewId="0">
      <selection activeCell="E5" sqref="E5"/>
    </sheetView>
  </sheetViews>
  <sheetFormatPr defaultRowHeight="14.25" x14ac:dyDescent="0.2"/>
  <cols>
    <col min="1" max="1" width="4.7109375" style="31" customWidth="1"/>
    <col min="2" max="2" width="37" style="29" bestFit="1" customWidth="1"/>
    <col min="3" max="3" width="9.28515625" style="31" bestFit="1" customWidth="1"/>
    <col min="4" max="4" width="42.42578125" style="31" bestFit="1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34.7109375" style="29" customWidth="1"/>
    <col min="11" max="11" width="35.85546875" style="29" customWidth="1"/>
    <col min="12" max="16384" width="9.140625" style="29"/>
  </cols>
  <sheetData>
    <row r="1" spans="1:11" ht="16.5" thickBot="1" x14ac:dyDescent="0.25">
      <c r="A1" s="178" t="s">
        <v>100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 ht="30.75" thickBot="1" x14ac:dyDescent="0.25">
      <c r="A2" s="15" t="s">
        <v>34</v>
      </c>
      <c r="B2" s="48" t="s">
        <v>21</v>
      </c>
      <c r="C2" s="18" t="s">
        <v>31</v>
      </c>
      <c r="D2" s="18" t="s">
        <v>32</v>
      </c>
      <c r="E2" s="17" t="s">
        <v>35</v>
      </c>
      <c r="F2" s="17" t="s">
        <v>54</v>
      </c>
      <c r="G2" s="17" t="s">
        <v>55</v>
      </c>
      <c r="H2" s="18" t="s">
        <v>56</v>
      </c>
      <c r="I2" s="18" t="s">
        <v>14</v>
      </c>
      <c r="J2" s="18" t="s">
        <v>15</v>
      </c>
    </row>
    <row r="3" spans="1:11" ht="14.25" customHeight="1" x14ac:dyDescent="0.2">
      <c r="A3" s="21">
        <v>1</v>
      </c>
      <c r="B3" s="82" t="s">
        <v>106</v>
      </c>
      <c r="C3" s="109" t="s">
        <v>33</v>
      </c>
      <c r="D3" s="110" t="s">
        <v>113</v>
      </c>
      <c r="E3" s="83">
        <v>10739059.640000001</v>
      </c>
      <c r="F3" s="84">
        <v>181502</v>
      </c>
      <c r="G3" s="83">
        <v>59.167700000000004</v>
      </c>
      <c r="H3" s="52">
        <v>10</v>
      </c>
      <c r="I3" s="82" t="s">
        <v>114</v>
      </c>
      <c r="J3" s="85" t="s">
        <v>115</v>
      </c>
      <c r="K3" s="49"/>
    </row>
    <row r="4" spans="1:11" ht="14.25" customHeight="1" x14ac:dyDescent="0.2">
      <c r="A4" s="21">
        <v>2</v>
      </c>
      <c r="B4" s="82" t="s">
        <v>71</v>
      </c>
      <c r="C4" s="109" t="s">
        <v>33</v>
      </c>
      <c r="D4" s="110" t="s">
        <v>116</v>
      </c>
      <c r="E4" s="83">
        <v>4285957.8899999997</v>
      </c>
      <c r="F4" s="84">
        <v>152637</v>
      </c>
      <c r="G4" s="83">
        <v>28.0794</v>
      </c>
      <c r="H4" s="52">
        <v>100</v>
      </c>
      <c r="I4" s="82" t="s">
        <v>114</v>
      </c>
      <c r="J4" s="85" t="s">
        <v>115</v>
      </c>
      <c r="K4" s="49"/>
    </row>
    <row r="5" spans="1:11" ht="15.75" thickBot="1" x14ac:dyDescent="0.25">
      <c r="A5" s="179" t="s">
        <v>41</v>
      </c>
      <c r="B5" s="180"/>
      <c r="C5" s="111" t="s">
        <v>42</v>
      </c>
      <c r="D5" s="111" t="s">
        <v>42</v>
      </c>
      <c r="E5" s="97">
        <f>SUM(E3:E4)</f>
        <v>15025017.530000001</v>
      </c>
      <c r="F5" s="98">
        <f>SUM(F3:F4)</f>
        <v>334139</v>
      </c>
      <c r="G5" s="111" t="s">
        <v>42</v>
      </c>
      <c r="H5" s="111" t="s">
        <v>42</v>
      </c>
      <c r="I5" s="111" t="s">
        <v>42</v>
      </c>
      <c r="J5" s="112" t="s">
        <v>42</v>
      </c>
    </row>
    <row r="6" spans="1:11" ht="15" thickBot="1" x14ac:dyDescent="0.25">
      <c r="A6" s="196"/>
      <c r="B6" s="196"/>
      <c r="C6" s="196"/>
      <c r="D6" s="196"/>
      <c r="E6" s="196"/>
      <c r="F6" s="196"/>
      <c r="G6" s="196"/>
      <c r="H6" s="196"/>
      <c r="I6" s="157"/>
      <c r="J6" s="157"/>
    </row>
  </sheetData>
  <mergeCells count="3">
    <mergeCell ref="A1:J1"/>
    <mergeCell ref="A5:B5"/>
    <mergeCell ref="A6:H6"/>
  </mergeCells>
  <phoneticPr fontId="12" type="noConversion"/>
  <hyperlinks>
    <hyperlink ref="J5" r:id="rId1" display="http://www.kinto.com/" xr:uid="{96938379-56AF-4E7F-90A5-4307BC2A9A0F}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72B-9C9E-4F26-9043-B4F4B5BC8FA4}">
  <sheetPr>
    <tabColor indexed="43"/>
    <pageSetUpPr fitToPage="1"/>
  </sheetPr>
  <dimension ref="A1:K12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46.7109375" style="3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1" width="21.42578125" style="31" bestFit="1" customWidth="1"/>
    <col min="12" max="16384" width="9.140625" style="31"/>
  </cols>
  <sheetData>
    <row r="1" spans="1:11" s="50" customFormat="1" ht="16.5" thickBot="1" x14ac:dyDescent="0.25">
      <c r="A1" s="194" t="s">
        <v>101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s="22" customFormat="1" ht="15.75" customHeight="1" thickBot="1" x14ac:dyDescent="0.25">
      <c r="A2" s="185" t="s">
        <v>34</v>
      </c>
      <c r="B2" s="101"/>
      <c r="C2" s="102"/>
      <c r="D2" s="103"/>
      <c r="E2" s="187" t="s">
        <v>58</v>
      </c>
      <c r="F2" s="187"/>
      <c r="G2" s="187"/>
      <c r="H2" s="187"/>
      <c r="I2" s="187"/>
      <c r="J2" s="187"/>
      <c r="K2" s="187"/>
    </row>
    <row r="3" spans="1:11" s="22" customFormat="1" ht="60.75" thickBot="1" x14ac:dyDescent="0.25">
      <c r="A3" s="186"/>
      <c r="B3" s="104" t="s">
        <v>21</v>
      </c>
      <c r="C3" s="26" t="s">
        <v>11</v>
      </c>
      <c r="D3" s="26" t="s">
        <v>12</v>
      </c>
      <c r="E3" s="17" t="s">
        <v>78</v>
      </c>
      <c r="F3" s="17" t="s">
        <v>87</v>
      </c>
      <c r="G3" s="17" t="s">
        <v>88</v>
      </c>
      <c r="H3" s="17" t="s">
        <v>76</v>
      </c>
      <c r="I3" s="17" t="s">
        <v>89</v>
      </c>
      <c r="J3" s="17" t="s">
        <v>43</v>
      </c>
      <c r="K3" s="18" t="s">
        <v>79</v>
      </c>
    </row>
    <row r="4" spans="1:11" s="22" customFormat="1" collapsed="1" x14ac:dyDescent="0.2">
      <c r="A4" s="21">
        <v>1</v>
      </c>
      <c r="B4" s="27" t="s">
        <v>71</v>
      </c>
      <c r="C4" s="105">
        <v>40555</v>
      </c>
      <c r="D4" s="105">
        <v>40626</v>
      </c>
      <c r="E4" s="99">
        <v>-1.3053019444375646E-3</v>
      </c>
      <c r="F4" s="99">
        <v>2.6924725039279007E-3</v>
      </c>
      <c r="G4" s="99">
        <v>5.5604636037939414E-2</v>
      </c>
      <c r="H4" s="99">
        <v>0.13512202418249664</v>
      </c>
      <c r="I4" s="99">
        <v>1.6909246575342873E-3</v>
      </c>
      <c r="J4" s="106">
        <v>-0.71920600000000001</v>
      </c>
      <c r="K4" s="120">
        <v>-8.7055632638188829E-2</v>
      </c>
    </row>
    <row r="5" spans="1:11" s="22" customFormat="1" x14ac:dyDescent="0.2">
      <c r="A5" s="21">
        <v>2</v>
      </c>
      <c r="B5" s="27" t="s">
        <v>106</v>
      </c>
      <c r="C5" s="105">
        <v>41848</v>
      </c>
      <c r="D5" s="105">
        <v>42032</v>
      </c>
      <c r="E5" s="99">
        <v>-5.7345329001977086E-2</v>
      </c>
      <c r="F5" s="99">
        <v>0.27628269563454233</v>
      </c>
      <c r="G5" s="99">
        <v>0.58030432123331033</v>
      </c>
      <c r="H5" s="99">
        <v>0.84882307540879132</v>
      </c>
      <c r="I5" s="99">
        <v>0.20057261240714341</v>
      </c>
      <c r="J5" s="106">
        <v>4.9167700000000005</v>
      </c>
      <c r="K5" s="163">
        <v>0.19260301833961391</v>
      </c>
    </row>
    <row r="6" spans="1:11" s="22" customFormat="1" ht="15.75" collapsed="1" thickBot="1" x14ac:dyDescent="0.25">
      <c r="A6" s="158"/>
      <c r="B6" s="159" t="s">
        <v>91</v>
      </c>
      <c r="C6" s="160" t="s">
        <v>42</v>
      </c>
      <c r="D6" s="160" t="s">
        <v>42</v>
      </c>
      <c r="E6" s="161">
        <f>AVERAGE(E4:E5)</f>
        <v>-2.9325315473207325E-2</v>
      </c>
      <c r="F6" s="161">
        <f>AVERAGE(F4:F5)</f>
        <v>0.13948758406923512</v>
      </c>
      <c r="G6" s="161">
        <f>AVERAGE(G4:G5)</f>
        <v>0.31795447863562487</v>
      </c>
      <c r="H6" s="161">
        <f>AVERAGE(H4:H5)</f>
        <v>0.49197254979564398</v>
      </c>
      <c r="I6" s="161">
        <f>AVERAGE(I4:I5)</f>
        <v>0.10113176853233885</v>
      </c>
      <c r="J6" s="160" t="s">
        <v>42</v>
      </c>
      <c r="K6" s="161">
        <f>AVERAGE(K4:K5)</f>
        <v>5.2773692850712539E-2</v>
      </c>
    </row>
    <row r="7" spans="1:11" s="22" customFormat="1" hidden="1" x14ac:dyDescent="0.2">
      <c r="A7" s="199" t="s">
        <v>80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spans="1:11" s="22" customFormat="1" ht="15" hidden="1" thickBot="1" x14ac:dyDescent="0.25">
      <c r="A8" s="198" t="s">
        <v>81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 s="22" customFormat="1" ht="15.75" hidden="1" customHeight="1" x14ac:dyDescent="0.2">
      <c r="C9" s="65"/>
      <c r="D9" s="65"/>
    </row>
    <row r="10" spans="1:11" ht="15" thickBot="1" x14ac:dyDescent="0.25">
      <c r="A10" s="197"/>
      <c r="B10" s="197"/>
      <c r="C10" s="197"/>
      <c r="D10" s="197"/>
      <c r="E10" s="197"/>
      <c r="F10" s="197"/>
      <c r="G10" s="197"/>
      <c r="H10" s="197"/>
      <c r="I10" s="162"/>
      <c r="J10" s="162"/>
      <c r="K10" s="162"/>
    </row>
    <row r="11" spans="1:11" x14ac:dyDescent="0.2">
      <c r="B11" s="29"/>
      <c r="C11" s="107"/>
      <c r="E11" s="107"/>
    </row>
    <row r="12" spans="1:11" x14ac:dyDescent="0.2">
      <c r="E12" s="107"/>
      <c r="F12" s="107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D8A6-61EC-40DC-9789-20BC28EEEADB}">
  <sheetPr>
    <tabColor indexed="43"/>
  </sheetPr>
  <dimension ref="A1:H115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8" s="29" customFormat="1" ht="16.5" thickBot="1" x14ac:dyDescent="0.25">
      <c r="A1" s="190" t="s">
        <v>102</v>
      </c>
      <c r="B1" s="190"/>
      <c r="C1" s="190"/>
      <c r="D1" s="190"/>
      <c r="E1" s="190"/>
      <c r="F1" s="190"/>
      <c r="G1" s="190"/>
    </row>
    <row r="2" spans="1:8" s="29" customFormat="1" ht="15.75" customHeight="1" thickBot="1" x14ac:dyDescent="0.25">
      <c r="A2" s="203" t="s">
        <v>34</v>
      </c>
      <c r="B2" s="89"/>
      <c r="C2" s="191" t="s">
        <v>22</v>
      </c>
      <c r="D2" s="200"/>
      <c r="E2" s="201" t="s">
        <v>57</v>
      </c>
      <c r="F2" s="202"/>
      <c r="G2" s="90"/>
    </row>
    <row r="3" spans="1:8" s="29" customFormat="1" ht="45.75" thickBot="1" x14ac:dyDescent="0.25">
      <c r="A3" s="186"/>
      <c r="B3" s="35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85</v>
      </c>
    </row>
    <row r="4" spans="1:8" s="29" customFormat="1" x14ac:dyDescent="0.2">
      <c r="A4" s="21">
        <v>1</v>
      </c>
      <c r="B4" s="37" t="s">
        <v>71</v>
      </c>
      <c r="C4" s="38">
        <v>-5.5936200000001115</v>
      </c>
      <c r="D4" s="99">
        <v>-1.3034027407025372E-3</v>
      </c>
      <c r="E4" s="39">
        <v>0</v>
      </c>
      <c r="F4" s="99">
        <v>0</v>
      </c>
      <c r="G4" s="40">
        <v>0</v>
      </c>
    </row>
    <row r="5" spans="1:8" s="29" customFormat="1" x14ac:dyDescent="0.2">
      <c r="A5" s="21">
        <v>2</v>
      </c>
      <c r="B5" s="37" t="s">
        <v>106</v>
      </c>
      <c r="C5" s="38">
        <v>-653.28661999999917</v>
      </c>
      <c r="D5" s="99">
        <v>-5.7344343745394481E-2</v>
      </c>
      <c r="E5" s="39">
        <v>0</v>
      </c>
      <c r="F5" s="99">
        <v>0</v>
      </c>
      <c r="G5" s="40">
        <v>0</v>
      </c>
    </row>
    <row r="6" spans="1:8" s="29" customFormat="1" ht="15.75" thickBot="1" x14ac:dyDescent="0.25">
      <c r="A6" s="115"/>
      <c r="B6" s="91" t="s">
        <v>41</v>
      </c>
      <c r="C6" s="92">
        <v>-658.88023999999928</v>
      </c>
      <c r="D6" s="96">
        <v>-4.2009980533047005E-2</v>
      </c>
      <c r="E6" s="93">
        <v>0</v>
      </c>
      <c r="F6" s="96">
        <v>0</v>
      </c>
      <c r="G6" s="116">
        <v>0</v>
      </c>
    </row>
    <row r="7" spans="1:8" s="29" customFormat="1" ht="15" customHeight="1" thickBot="1" x14ac:dyDescent="0.25">
      <c r="A7" s="181"/>
      <c r="B7" s="181"/>
      <c r="C7" s="181"/>
      <c r="D7" s="181"/>
      <c r="E7" s="181"/>
      <c r="F7" s="181"/>
      <c r="G7" s="181"/>
      <c r="H7" s="7"/>
    </row>
    <row r="8" spans="1:8" s="29" customFormat="1" x14ac:dyDescent="0.2">
      <c r="D8" s="6"/>
    </row>
    <row r="9" spans="1:8" s="29" customFormat="1" x14ac:dyDescent="0.2">
      <c r="D9" s="6"/>
    </row>
    <row r="10" spans="1:8" s="29" customFormat="1" x14ac:dyDescent="0.2">
      <c r="D10" s="6"/>
    </row>
    <row r="11" spans="1:8" s="29" customFormat="1" x14ac:dyDescent="0.2">
      <c r="D11" s="6"/>
    </row>
    <row r="12" spans="1:8" s="29" customFormat="1" x14ac:dyDescent="0.2">
      <c r="D12" s="6"/>
    </row>
    <row r="13" spans="1:8" s="29" customFormat="1" x14ac:dyDescent="0.2">
      <c r="D13" s="6"/>
    </row>
    <row r="14" spans="1:8" s="29" customFormat="1" x14ac:dyDescent="0.2">
      <c r="D14" s="6"/>
    </row>
    <row r="15" spans="1:8" s="29" customFormat="1" x14ac:dyDescent="0.2">
      <c r="D15" s="6"/>
    </row>
    <row r="16" spans="1:8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x14ac:dyDescent="0.2">
      <c r="D27" s="6"/>
    </row>
    <row r="28" spans="2:5" s="29" customFormat="1" ht="15" thickBot="1" x14ac:dyDescent="0.25">
      <c r="B28" s="80"/>
      <c r="C28" s="80"/>
      <c r="D28" s="81"/>
      <c r="E28" s="80"/>
    </row>
    <row r="29" spans="2:5" s="29" customFormat="1" x14ac:dyDescent="0.2"/>
    <row r="30" spans="2:5" s="29" customFormat="1" x14ac:dyDescent="0.2"/>
    <row r="31" spans="2:5" s="29" customFormat="1" x14ac:dyDescent="0.2"/>
    <row r="32" spans="2:5" s="29" customFormat="1" x14ac:dyDescent="0.2"/>
    <row r="33" spans="2:6" s="29" customFormat="1" x14ac:dyDescent="0.2"/>
    <row r="34" spans="2:6" s="29" customFormat="1" ht="30.75" thickBot="1" x14ac:dyDescent="0.25">
      <c r="B34" s="47" t="s">
        <v>21</v>
      </c>
      <c r="C34" s="35" t="s">
        <v>47</v>
      </c>
      <c r="D34" s="35" t="s">
        <v>48</v>
      </c>
      <c r="E34" s="36" t="s">
        <v>45</v>
      </c>
    </row>
    <row r="35" spans="2:6" s="29" customFormat="1" x14ac:dyDescent="0.2">
      <c r="B35" s="164" t="str">
        <f t="shared" ref="B35:D36" si="0">B4</f>
        <v>Індекс Української Біржі</v>
      </c>
      <c r="C35" s="165">
        <f t="shared" si="0"/>
        <v>-5.5936200000001115</v>
      </c>
      <c r="D35" s="166">
        <f t="shared" si="0"/>
        <v>-1.3034027407025372E-3</v>
      </c>
      <c r="E35" s="167">
        <f>G4</f>
        <v>0</v>
      </c>
    </row>
    <row r="36" spans="2:6" s="29" customFormat="1" x14ac:dyDescent="0.2">
      <c r="B36" s="168" t="str">
        <f t="shared" si="0"/>
        <v>КІНТО-Голд</v>
      </c>
      <c r="C36" s="169">
        <f t="shared" si="0"/>
        <v>-653.28661999999917</v>
      </c>
      <c r="D36" s="170">
        <f t="shared" si="0"/>
        <v>-5.7344343745394481E-2</v>
      </c>
      <c r="E36" s="171">
        <f>G5</f>
        <v>0</v>
      </c>
    </row>
    <row r="37" spans="2:6" x14ac:dyDescent="0.2">
      <c r="B37" s="29"/>
      <c r="C37" s="29"/>
      <c r="D37" s="6"/>
      <c r="F37" s="19"/>
    </row>
    <row r="38" spans="2:6" x14ac:dyDescent="0.2">
      <c r="B38" s="29"/>
      <c r="C38" s="29"/>
      <c r="D38" s="6"/>
      <c r="F38" s="19"/>
    </row>
    <row r="39" spans="2:6" x14ac:dyDescent="0.2">
      <c r="B39" s="29"/>
      <c r="C39" s="29"/>
      <c r="D39" s="6"/>
      <c r="F39" s="19"/>
    </row>
    <row r="40" spans="2:6" x14ac:dyDescent="0.2">
      <c r="B40" s="29"/>
      <c r="C40" s="29"/>
      <c r="D40" s="6"/>
      <c r="F40" s="19"/>
    </row>
    <row r="41" spans="2:6" x14ac:dyDescent="0.2">
      <c r="B41" s="29"/>
      <c r="C41" s="29"/>
      <c r="D41" s="6"/>
      <c r="F41" s="19"/>
    </row>
    <row r="42" spans="2:6" x14ac:dyDescent="0.2">
      <c r="B42" s="29"/>
      <c r="C42" s="29"/>
      <c r="D42" s="6"/>
      <c r="F42" s="19"/>
    </row>
    <row r="43" spans="2:6" x14ac:dyDescent="0.2">
      <c r="B43" s="29"/>
      <c r="C43" s="29"/>
      <c r="D43" s="6"/>
    </row>
    <row r="44" spans="2:6" x14ac:dyDescent="0.2">
      <c r="B44" s="29"/>
      <c r="C44" s="29"/>
      <c r="D44" s="6"/>
    </row>
    <row r="45" spans="2:6" x14ac:dyDescent="0.2">
      <c r="B45" s="29"/>
      <c r="C45" s="29"/>
      <c r="D45" s="6"/>
    </row>
    <row r="46" spans="2:6" x14ac:dyDescent="0.2">
      <c r="B46" s="29"/>
      <c r="C46" s="29"/>
      <c r="D46" s="6"/>
    </row>
    <row r="47" spans="2:6" x14ac:dyDescent="0.2">
      <c r="B47" s="29"/>
      <c r="C47" s="29"/>
      <c r="D47" s="6"/>
    </row>
    <row r="48" spans="2:6" x14ac:dyDescent="0.2">
      <c r="B48" s="29"/>
      <c r="C48" s="29"/>
      <c r="D48" s="6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6CD5-32A7-477C-BBFD-6FF84285C177}">
  <sheetPr>
    <tabColor indexed="43"/>
  </sheetPr>
  <dimension ref="A1:D14"/>
  <sheetViews>
    <sheetView zoomScale="85" workbookViewId="0">
      <selection activeCell="A4" sqref="A4:B4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7" t="s">
        <v>21</v>
      </c>
      <c r="B1" s="68" t="s">
        <v>74</v>
      </c>
      <c r="C1" s="10"/>
      <c r="D1" s="10"/>
    </row>
    <row r="2" spans="1:4" ht="14.25" x14ac:dyDescent="0.2">
      <c r="A2" s="27" t="s">
        <v>106</v>
      </c>
      <c r="B2" s="137">
        <v>-5.7345329001977086E-2</v>
      </c>
      <c r="C2" s="10"/>
      <c r="D2" s="10"/>
    </row>
    <row r="3" spans="1:4" ht="14.25" x14ac:dyDescent="0.2">
      <c r="A3" s="27" t="s">
        <v>71</v>
      </c>
      <c r="B3" s="137">
        <v>-1.3053019444375646E-3</v>
      </c>
      <c r="C3" s="10"/>
      <c r="D3" s="10"/>
    </row>
    <row r="4" spans="1:4" ht="15" x14ac:dyDescent="0.2">
      <c r="A4" s="174" t="s">
        <v>26</v>
      </c>
      <c r="B4" s="176">
        <v>-2.9325315473207325E-2</v>
      </c>
      <c r="C4" s="10"/>
      <c r="D4" s="10"/>
    </row>
    <row r="5" spans="1:4" ht="14.25" x14ac:dyDescent="0.2">
      <c r="A5" s="27" t="s">
        <v>1</v>
      </c>
      <c r="B5" s="138">
        <v>6.242310942972118E-4</v>
      </c>
      <c r="C5" s="10"/>
      <c r="D5" s="10"/>
    </row>
    <row r="6" spans="1:4" ht="14.25" x14ac:dyDescent="0.2">
      <c r="A6" s="27" t="s">
        <v>119</v>
      </c>
      <c r="B6" s="138">
        <v>-8.9517915254643698E-2</v>
      </c>
      <c r="C6" s="10"/>
      <c r="D6" s="10"/>
    </row>
    <row r="7" spans="1:4" ht="14.25" x14ac:dyDescent="0.2">
      <c r="A7" s="27" t="s">
        <v>27</v>
      </c>
      <c r="B7" s="138">
        <v>-3.7863908657014278E-3</v>
      </c>
      <c r="C7" s="10"/>
      <c r="D7" s="10"/>
    </row>
    <row r="8" spans="1:4" ht="14.25" x14ac:dyDescent="0.2">
      <c r="A8" s="27" t="s">
        <v>28</v>
      </c>
      <c r="B8" s="138">
        <v>9.3562863698273269E-3</v>
      </c>
      <c r="C8" s="10"/>
      <c r="D8" s="10"/>
    </row>
    <row r="9" spans="1:4" ht="14.25" x14ac:dyDescent="0.2">
      <c r="A9" s="27" t="s">
        <v>29</v>
      </c>
      <c r="B9" s="138">
        <v>1.0041643835616438E-2</v>
      </c>
      <c r="C9" s="10"/>
      <c r="D9" s="10"/>
    </row>
    <row r="10" spans="1:4" ht="15" thickBot="1" x14ac:dyDescent="0.25">
      <c r="A10" s="76" t="s">
        <v>93</v>
      </c>
      <c r="B10" s="139">
        <v>-5.6061841292029402E-2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 xr:uid="{1A3CEB0D-0EFA-4902-AE4D-932B256825ED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3D9C-E5E2-4EA8-A3C9-0E569F274768}">
  <sheetPr>
    <tabColor indexed="42"/>
  </sheetPr>
  <dimension ref="A1:I32"/>
  <sheetViews>
    <sheetView zoomScale="80" zoomScaleNormal="40" workbookViewId="0">
      <selection activeCell="B12" sqref="B12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78" t="s">
        <v>94</v>
      </c>
      <c r="B1" s="178"/>
      <c r="C1" s="178"/>
      <c r="D1" s="178"/>
      <c r="E1" s="178"/>
      <c r="F1" s="178"/>
      <c r="G1" s="178"/>
      <c r="H1" s="178"/>
      <c r="I1" s="13"/>
    </row>
    <row r="2" spans="1:9" ht="30.75" thickBot="1" x14ac:dyDescent="0.25">
      <c r="A2" s="15" t="s">
        <v>34</v>
      </c>
      <c r="B2" s="16" t="s">
        <v>75</v>
      </c>
      <c r="C2" s="17" t="s">
        <v>35</v>
      </c>
      <c r="D2" s="17" t="s">
        <v>36</v>
      </c>
      <c r="E2" s="17" t="s">
        <v>37</v>
      </c>
      <c r="F2" s="17" t="s">
        <v>13</v>
      </c>
      <c r="G2" s="17" t="s">
        <v>14</v>
      </c>
      <c r="H2" s="18" t="s">
        <v>15</v>
      </c>
      <c r="I2" s="19"/>
    </row>
    <row r="3" spans="1:9" x14ac:dyDescent="0.2">
      <c r="A3" s="21">
        <v>1</v>
      </c>
      <c r="B3" s="82" t="s">
        <v>108</v>
      </c>
      <c r="C3" s="83">
        <v>91077474.040000007</v>
      </c>
      <c r="D3" s="84">
        <v>10238</v>
      </c>
      <c r="E3" s="83">
        <v>8896.02</v>
      </c>
      <c r="F3" s="84">
        <v>1000</v>
      </c>
      <c r="G3" s="82" t="s">
        <v>109</v>
      </c>
      <c r="H3" s="85" t="s">
        <v>110</v>
      </c>
      <c r="I3" s="19"/>
    </row>
    <row r="4" spans="1:9" x14ac:dyDescent="0.2">
      <c r="A4" s="21">
        <v>2</v>
      </c>
      <c r="B4" s="82" t="s">
        <v>68</v>
      </c>
      <c r="C4" s="83">
        <v>39231159.450000003</v>
      </c>
      <c r="D4" s="84">
        <v>3539</v>
      </c>
      <c r="E4" s="83">
        <v>11085.3799</v>
      </c>
      <c r="F4" s="84">
        <v>1000</v>
      </c>
      <c r="G4" s="82" t="s">
        <v>17</v>
      </c>
      <c r="H4" s="85" t="s">
        <v>39</v>
      </c>
      <c r="I4" s="19"/>
    </row>
    <row r="5" spans="1:9" ht="14.25" customHeight="1" x14ac:dyDescent="0.2">
      <c r="A5" s="21">
        <v>3</v>
      </c>
      <c r="B5" s="82" t="s">
        <v>63</v>
      </c>
      <c r="C5" s="83">
        <v>37903513.18</v>
      </c>
      <c r="D5" s="84">
        <v>44377</v>
      </c>
      <c r="E5" s="83">
        <v>854.12519999999995</v>
      </c>
      <c r="F5" s="84">
        <v>100</v>
      </c>
      <c r="G5" s="82" t="s">
        <v>83</v>
      </c>
      <c r="H5" s="85" t="s">
        <v>64</v>
      </c>
      <c r="I5" s="19"/>
    </row>
    <row r="6" spans="1:9" x14ac:dyDescent="0.2">
      <c r="A6" s="21">
        <v>4</v>
      </c>
      <c r="B6" s="82" t="s">
        <v>90</v>
      </c>
      <c r="C6" s="83">
        <v>14961875.720000001</v>
      </c>
      <c r="D6" s="84">
        <v>13601</v>
      </c>
      <c r="E6" s="83">
        <v>1100.057</v>
      </c>
      <c r="F6" s="84">
        <v>100</v>
      </c>
      <c r="G6" s="82" t="s">
        <v>83</v>
      </c>
      <c r="H6" s="85" t="s">
        <v>64</v>
      </c>
      <c r="I6" s="19"/>
    </row>
    <row r="7" spans="1:9" ht="14.25" customHeight="1" x14ac:dyDescent="0.2">
      <c r="A7" s="21">
        <v>5</v>
      </c>
      <c r="B7" s="82" t="s">
        <v>111</v>
      </c>
      <c r="C7" s="83">
        <v>10980397.029999999</v>
      </c>
      <c r="D7" s="84">
        <v>5556680</v>
      </c>
      <c r="E7" s="83">
        <v>1.98</v>
      </c>
      <c r="F7" s="84">
        <v>1</v>
      </c>
      <c r="G7" s="82" t="s">
        <v>109</v>
      </c>
      <c r="H7" s="85" t="s">
        <v>110</v>
      </c>
      <c r="I7" s="19"/>
    </row>
    <row r="8" spans="1:9" x14ac:dyDescent="0.2">
      <c r="A8" s="21">
        <v>6</v>
      </c>
      <c r="B8" s="82" t="s">
        <v>67</v>
      </c>
      <c r="C8" s="83">
        <v>10268583.02</v>
      </c>
      <c r="D8" s="84">
        <v>8326</v>
      </c>
      <c r="E8" s="83">
        <v>1233.3153</v>
      </c>
      <c r="F8" s="84">
        <v>1000</v>
      </c>
      <c r="G8" s="82" t="s">
        <v>17</v>
      </c>
      <c r="H8" s="85" t="s">
        <v>39</v>
      </c>
      <c r="I8" s="19"/>
    </row>
    <row r="9" spans="1:9" x14ac:dyDescent="0.2">
      <c r="A9" s="21">
        <v>7</v>
      </c>
      <c r="B9" s="82" t="s">
        <v>53</v>
      </c>
      <c r="C9" s="83">
        <v>7146296.8899999997</v>
      </c>
      <c r="D9" s="84">
        <v>1254</v>
      </c>
      <c r="E9" s="83">
        <v>5698.8</v>
      </c>
      <c r="F9" s="84">
        <v>1000</v>
      </c>
      <c r="G9" s="82" t="s">
        <v>38</v>
      </c>
      <c r="H9" s="85" t="s">
        <v>52</v>
      </c>
      <c r="I9" s="19"/>
    </row>
    <row r="10" spans="1:9" x14ac:dyDescent="0.2">
      <c r="A10" s="21">
        <v>8</v>
      </c>
      <c r="B10" s="82" t="s">
        <v>51</v>
      </c>
      <c r="C10" s="83">
        <v>5358867.53</v>
      </c>
      <c r="D10" s="84">
        <v>643</v>
      </c>
      <c r="E10" s="83">
        <v>8334.16</v>
      </c>
      <c r="F10" s="84">
        <v>1000</v>
      </c>
      <c r="G10" s="82" t="s">
        <v>16</v>
      </c>
      <c r="H10" s="85" t="s">
        <v>52</v>
      </c>
      <c r="I10" s="19"/>
    </row>
    <row r="11" spans="1:9" x14ac:dyDescent="0.2">
      <c r="A11" s="21">
        <v>9</v>
      </c>
      <c r="B11" s="82" t="s">
        <v>69</v>
      </c>
      <c r="C11" s="83">
        <v>4614931.75</v>
      </c>
      <c r="D11" s="84">
        <v>665</v>
      </c>
      <c r="E11" s="83">
        <v>6939.7470000000003</v>
      </c>
      <c r="F11" s="84">
        <v>1000</v>
      </c>
      <c r="G11" s="82" t="s">
        <v>17</v>
      </c>
      <c r="H11" s="85" t="s">
        <v>39</v>
      </c>
      <c r="I11" s="19"/>
    </row>
    <row r="12" spans="1:9" x14ac:dyDescent="0.2">
      <c r="A12" s="21">
        <v>10</v>
      </c>
      <c r="B12" s="82" t="s">
        <v>60</v>
      </c>
      <c r="C12" s="83">
        <v>3804281.26</v>
      </c>
      <c r="D12" s="84">
        <v>1747</v>
      </c>
      <c r="E12" s="83">
        <v>2177.6080000000002</v>
      </c>
      <c r="F12" s="84">
        <v>1000</v>
      </c>
      <c r="G12" s="82" t="s">
        <v>61</v>
      </c>
      <c r="H12" s="85" t="s">
        <v>62</v>
      </c>
      <c r="I12" s="19"/>
    </row>
    <row r="13" spans="1:9" x14ac:dyDescent="0.2">
      <c r="A13" s="21">
        <v>11</v>
      </c>
      <c r="B13" s="82" t="s">
        <v>65</v>
      </c>
      <c r="C13" s="83">
        <v>3264037.37</v>
      </c>
      <c r="D13" s="84">
        <v>3028</v>
      </c>
      <c r="E13" s="83">
        <v>1077.9516000000001</v>
      </c>
      <c r="F13" s="84">
        <v>1000</v>
      </c>
      <c r="G13" s="82" t="s">
        <v>83</v>
      </c>
      <c r="H13" s="85" t="s">
        <v>64</v>
      </c>
      <c r="I13" s="19"/>
    </row>
    <row r="14" spans="1:9" x14ac:dyDescent="0.2">
      <c r="A14" s="21">
        <v>12</v>
      </c>
      <c r="B14" s="82" t="s">
        <v>50</v>
      </c>
      <c r="C14" s="83">
        <v>3023031.11</v>
      </c>
      <c r="D14" s="84">
        <v>2566</v>
      </c>
      <c r="E14" s="83">
        <v>1178.1103000000001</v>
      </c>
      <c r="F14" s="84">
        <v>1000</v>
      </c>
      <c r="G14" s="82" t="s">
        <v>66</v>
      </c>
      <c r="H14" s="85" t="s">
        <v>73</v>
      </c>
      <c r="I14" s="19"/>
    </row>
    <row r="15" spans="1:9" x14ac:dyDescent="0.2">
      <c r="A15" s="21">
        <v>13</v>
      </c>
      <c r="B15" s="82" t="s">
        <v>70</v>
      </c>
      <c r="C15" s="83">
        <v>1762866.68</v>
      </c>
      <c r="D15" s="84">
        <v>529</v>
      </c>
      <c r="E15" s="83">
        <v>3332.4512</v>
      </c>
      <c r="F15" s="84">
        <v>1000</v>
      </c>
      <c r="G15" s="82" t="s">
        <v>17</v>
      </c>
      <c r="H15" s="85" t="s">
        <v>39</v>
      </c>
      <c r="I15" s="19"/>
    </row>
    <row r="16" spans="1:9" x14ac:dyDescent="0.2">
      <c r="A16" s="21">
        <v>14</v>
      </c>
      <c r="B16" s="82" t="s">
        <v>20</v>
      </c>
      <c r="C16" s="83">
        <v>1302187.51</v>
      </c>
      <c r="D16" s="84">
        <v>14120</v>
      </c>
      <c r="E16" s="83">
        <v>92.222899999999996</v>
      </c>
      <c r="F16" s="84">
        <v>100</v>
      </c>
      <c r="G16" s="82" t="s">
        <v>40</v>
      </c>
      <c r="H16" s="85" t="s">
        <v>86</v>
      </c>
      <c r="I16" s="19"/>
    </row>
    <row r="17" spans="1:9" x14ac:dyDescent="0.2">
      <c r="A17" s="21">
        <v>15</v>
      </c>
      <c r="B17" s="82" t="s">
        <v>105</v>
      </c>
      <c r="C17" s="83">
        <v>1051502.6200999999</v>
      </c>
      <c r="D17" s="84">
        <v>953</v>
      </c>
      <c r="E17" s="83">
        <v>1103.3606</v>
      </c>
      <c r="F17" s="84">
        <v>1000</v>
      </c>
      <c r="G17" s="82" t="s">
        <v>18</v>
      </c>
      <c r="H17" s="85" t="s">
        <v>30</v>
      </c>
      <c r="I17" s="19"/>
    </row>
    <row r="18" spans="1:9" ht="15" customHeight="1" thickBot="1" x14ac:dyDescent="0.25">
      <c r="A18" s="179" t="s">
        <v>41</v>
      </c>
      <c r="B18" s="180"/>
      <c r="C18" s="97">
        <f>SUM(C3:C17)</f>
        <v>235751005.16010001</v>
      </c>
      <c r="D18" s="98">
        <f>SUM(D3:D17)</f>
        <v>5662266</v>
      </c>
      <c r="E18" s="56" t="s">
        <v>42</v>
      </c>
      <c r="F18" s="56" t="s">
        <v>42</v>
      </c>
      <c r="G18" s="56" t="s">
        <v>42</v>
      </c>
      <c r="H18" s="57" t="s">
        <v>42</v>
      </c>
    </row>
    <row r="19" spans="1:9" ht="15" customHeight="1" x14ac:dyDescent="0.2">
      <c r="A19" s="182" t="s">
        <v>84</v>
      </c>
      <c r="B19" s="182"/>
      <c r="C19" s="182"/>
      <c r="D19" s="182"/>
      <c r="E19" s="182"/>
      <c r="F19" s="182"/>
      <c r="G19" s="182"/>
      <c r="H19" s="182"/>
    </row>
    <row r="20" spans="1:9" ht="15" customHeight="1" thickBot="1" x14ac:dyDescent="0.25">
      <c r="A20" s="181"/>
      <c r="B20" s="181"/>
      <c r="C20" s="181"/>
      <c r="D20" s="181"/>
      <c r="E20" s="181"/>
      <c r="F20" s="181"/>
      <c r="G20" s="181"/>
      <c r="H20" s="181"/>
    </row>
    <row r="22" spans="1:9" x14ac:dyDescent="0.2">
      <c r="B22" s="20" t="s">
        <v>46</v>
      </c>
      <c r="C22" s="23">
        <f>C18-SUM(C3:C7)</f>
        <v>41596585.740099996</v>
      </c>
      <c r="D22" s="127">
        <f>C22/$C$18</f>
        <v>0.17644287756843915</v>
      </c>
    </row>
    <row r="23" spans="1:9" x14ac:dyDescent="0.2">
      <c r="B23" s="82" t="str">
        <f t="shared" ref="B23:C27" si="0">B3</f>
        <v>ОТП Класичний</v>
      </c>
      <c r="C23" s="83">
        <f t="shared" si="0"/>
        <v>91077474.040000007</v>
      </c>
      <c r="D23" s="127">
        <f>C23/$C$18</f>
        <v>0.38632910166448159</v>
      </c>
      <c r="H23" s="19"/>
    </row>
    <row r="24" spans="1:9" x14ac:dyDescent="0.2">
      <c r="B24" s="82" t="str">
        <f t="shared" si="0"/>
        <v>УНIВЕР.УА/Михайло Грушевський: Фонд Державних Паперiв</v>
      </c>
      <c r="C24" s="83">
        <f t="shared" si="0"/>
        <v>39231159.450000003</v>
      </c>
      <c r="D24" s="127">
        <f t="shared" ref="D24:D27" si="1">C24/$C$18</f>
        <v>0.16640929875721155</v>
      </c>
      <c r="H24" s="19"/>
    </row>
    <row r="25" spans="1:9" x14ac:dyDescent="0.2">
      <c r="B25" s="82" t="str">
        <f t="shared" si="0"/>
        <v>КІНТО-Класичний</v>
      </c>
      <c r="C25" s="83">
        <f t="shared" si="0"/>
        <v>37903513.18</v>
      </c>
      <c r="D25" s="127">
        <f t="shared" si="1"/>
        <v>0.16077773731763936</v>
      </c>
      <c r="H25" s="19"/>
    </row>
    <row r="26" spans="1:9" x14ac:dyDescent="0.2">
      <c r="B26" s="82" t="str">
        <f t="shared" si="0"/>
        <v>КІНТО-Казначейський</v>
      </c>
      <c r="C26" s="83">
        <f t="shared" si="0"/>
        <v>14961875.720000001</v>
      </c>
      <c r="D26" s="127">
        <f t="shared" si="1"/>
        <v>6.3464737763638784E-2</v>
      </c>
      <c r="H26" s="19"/>
    </row>
    <row r="27" spans="1:9" x14ac:dyDescent="0.2">
      <c r="B27" s="82" t="str">
        <f t="shared" si="0"/>
        <v>ОТП Фонд Акцій</v>
      </c>
      <c r="C27" s="83">
        <f t="shared" si="0"/>
        <v>10980397.029999999</v>
      </c>
      <c r="D27" s="127">
        <f t="shared" si="1"/>
        <v>4.6576246928589513E-2</v>
      </c>
      <c r="H27" s="19"/>
    </row>
    <row r="28" spans="1:9" x14ac:dyDescent="0.2">
      <c r="B28" s="82"/>
      <c r="C28" s="83"/>
      <c r="D28" s="127"/>
      <c r="H28" s="19"/>
    </row>
    <row r="29" spans="1:9" x14ac:dyDescent="0.2">
      <c r="B29" s="82"/>
      <c r="C29" s="83"/>
      <c r="D29" s="127"/>
      <c r="H29" s="19"/>
    </row>
    <row r="30" spans="1:9" x14ac:dyDescent="0.2">
      <c r="B30" s="82"/>
      <c r="C30" s="83"/>
      <c r="D30" s="127"/>
      <c r="H30" s="19"/>
    </row>
    <row r="31" spans="1:9" x14ac:dyDescent="0.2">
      <c r="B31" s="82"/>
      <c r="C31" s="83"/>
      <c r="D31" s="127"/>
    </row>
    <row r="32" spans="1:9" x14ac:dyDescent="0.2">
      <c r="B32" s="82"/>
      <c r="C32" s="83"/>
      <c r="D32" s="127"/>
    </row>
  </sheetData>
  <mergeCells count="4">
    <mergeCell ref="A1:H1"/>
    <mergeCell ref="A18:B18"/>
    <mergeCell ref="A20:H20"/>
    <mergeCell ref="A19:H19"/>
  </mergeCells>
  <phoneticPr fontId="12" type="noConversion"/>
  <hyperlinks>
    <hyperlink ref="H18" r:id="rId1" display="http://art-capital.com.ua/" xr:uid="{8F1EEC93-19CA-4871-A46C-4651B7378574}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F817-C84B-4825-BC4C-288E580D14E3}">
  <sheetPr>
    <tabColor indexed="42"/>
    <pageSetUpPr fitToPage="1"/>
  </sheetPr>
  <dimension ref="A1:L60"/>
  <sheetViews>
    <sheetView zoomScale="80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1" width="20.7109375" style="32" customWidth="1"/>
    <col min="12" max="16384" width="9.140625" style="32"/>
  </cols>
  <sheetData>
    <row r="1" spans="1:11" s="14" customFormat="1" ht="16.5" thickBot="1" x14ac:dyDescent="0.25">
      <c r="A1" s="184" t="s">
        <v>95</v>
      </c>
      <c r="B1" s="184"/>
      <c r="C1" s="184"/>
      <c r="D1" s="184"/>
      <c r="E1" s="184"/>
      <c r="F1" s="184"/>
      <c r="G1" s="184"/>
      <c r="H1" s="184"/>
      <c r="I1" s="184"/>
      <c r="J1" s="100"/>
    </row>
    <row r="2" spans="1:11" s="20" customFormat="1" ht="15.75" customHeight="1" thickBot="1" x14ac:dyDescent="0.25">
      <c r="A2" s="185" t="s">
        <v>34</v>
      </c>
      <c r="B2" s="101"/>
      <c r="C2" s="102"/>
      <c r="D2" s="103"/>
      <c r="E2" s="187" t="s">
        <v>58</v>
      </c>
      <c r="F2" s="187"/>
      <c r="G2" s="187"/>
      <c r="H2" s="187"/>
      <c r="I2" s="187"/>
      <c r="J2" s="187"/>
      <c r="K2" s="187"/>
    </row>
    <row r="3" spans="1:11" s="22" customFormat="1" ht="60.75" thickBot="1" x14ac:dyDescent="0.25">
      <c r="A3" s="186"/>
      <c r="B3" s="104" t="s">
        <v>21</v>
      </c>
      <c r="C3" s="26" t="s">
        <v>11</v>
      </c>
      <c r="D3" s="26" t="s">
        <v>12</v>
      </c>
      <c r="E3" s="17" t="s">
        <v>78</v>
      </c>
      <c r="F3" s="17" t="s">
        <v>87</v>
      </c>
      <c r="G3" s="17" t="s">
        <v>88</v>
      </c>
      <c r="H3" s="17" t="s">
        <v>76</v>
      </c>
      <c r="I3" s="17" t="s">
        <v>89</v>
      </c>
      <c r="J3" s="17" t="s">
        <v>43</v>
      </c>
      <c r="K3" s="18" t="s">
        <v>79</v>
      </c>
    </row>
    <row r="4" spans="1:11" s="20" customFormat="1" collapsed="1" x14ac:dyDescent="0.2">
      <c r="A4" s="21">
        <v>1</v>
      </c>
      <c r="B4" s="144" t="s">
        <v>63</v>
      </c>
      <c r="C4" s="145">
        <v>38118</v>
      </c>
      <c r="D4" s="145">
        <v>38182</v>
      </c>
      <c r="E4" s="146">
        <v>9.063940939425974E-3</v>
      </c>
      <c r="F4" s="146">
        <v>5.9873320272578301E-2</v>
      </c>
      <c r="G4" s="146">
        <v>9.3734969751264163E-2</v>
      </c>
      <c r="H4" s="146">
        <v>0.20087327526307774</v>
      </c>
      <c r="I4" s="146">
        <v>4.6957624288994415E-2</v>
      </c>
      <c r="J4" s="147">
        <v>7.5412520000000001</v>
      </c>
      <c r="K4" s="120">
        <v>0.1095055044059785</v>
      </c>
    </row>
    <row r="5" spans="1:11" s="20" customFormat="1" collapsed="1" x14ac:dyDescent="0.2">
      <c r="A5" s="21">
        <v>2</v>
      </c>
      <c r="B5" s="144" t="s">
        <v>51</v>
      </c>
      <c r="C5" s="145">
        <v>38828</v>
      </c>
      <c r="D5" s="145">
        <v>39028</v>
      </c>
      <c r="E5" s="146">
        <v>1.6164485963339192E-3</v>
      </c>
      <c r="F5" s="146">
        <v>1.716354245361873E-2</v>
      </c>
      <c r="G5" s="146">
        <v>5.1759081880156765E-2</v>
      </c>
      <c r="H5" s="146">
        <v>9.4368065130326251E-2</v>
      </c>
      <c r="I5" s="146">
        <v>9.3631348516685087E-3</v>
      </c>
      <c r="J5" s="147">
        <v>7.3341600000000007</v>
      </c>
      <c r="K5" s="121">
        <v>0.12268097990845073</v>
      </c>
    </row>
    <row r="6" spans="1:11" s="20" customFormat="1" collapsed="1" x14ac:dyDescent="0.2">
      <c r="A6" s="21">
        <v>3</v>
      </c>
      <c r="B6" s="144" t="s">
        <v>70</v>
      </c>
      <c r="C6" s="145">
        <v>38919</v>
      </c>
      <c r="D6" s="145">
        <v>39092</v>
      </c>
      <c r="E6" s="146">
        <v>6.9072494089458258E-2</v>
      </c>
      <c r="F6" s="146">
        <v>5.1478191738980383E-2</v>
      </c>
      <c r="G6" s="146">
        <v>4.3430057976421743E-2</v>
      </c>
      <c r="H6" s="146">
        <v>9.0249010304402688E-2</v>
      </c>
      <c r="I6" s="146">
        <v>7.9990186772170846E-2</v>
      </c>
      <c r="J6" s="147">
        <v>2.3324511999999999</v>
      </c>
      <c r="K6" s="121">
        <v>6.8576636001770774E-2</v>
      </c>
    </row>
    <row r="7" spans="1:11" s="20" customFormat="1" collapsed="1" x14ac:dyDescent="0.2">
      <c r="A7" s="21">
        <v>4</v>
      </c>
      <c r="B7" s="144" t="s">
        <v>67</v>
      </c>
      <c r="C7" s="145">
        <v>38919</v>
      </c>
      <c r="D7" s="145">
        <v>39092</v>
      </c>
      <c r="E7" s="146">
        <v>6.1592531361014391E-3</v>
      </c>
      <c r="F7" s="146">
        <v>2.3742768085420529E-2</v>
      </c>
      <c r="G7" s="146">
        <v>4.9230977596691261E-2</v>
      </c>
      <c r="H7" s="146">
        <v>4.6568806526679607E-2</v>
      </c>
      <c r="I7" s="146">
        <v>2.0069049207857903E-2</v>
      </c>
      <c r="J7" s="147">
        <v>0.23331529999999989</v>
      </c>
      <c r="K7" s="121">
        <v>1.1622373780150186E-2</v>
      </c>
    </row>
    <row r="8" spans="1:11" s="20" customFormat="1" collapsed="1" x14ac:dyDescent="0.2">
      <c r="A8" s="21">
        <v>5</v>
      </c>
      <c r="B8" s="144" t="s">
        <v>108</v>
      </c>
      <c r="C8" s="145">
        <v>39413</v>
      </c>
      <c r="D8" s="145">
        <v>39589</v>
      </c>
      <c r="E8" s="146">
        <v>1.4031816088599935E-2</v>
      </c>
      <c r="F8" s="146">
        <v>3.8451571331516998E-2</v>
      </c>
      <c r="G8" s="146">
        <v>7.0362714499195178E-2</v>
      </c>
      <c r="H8" s="146">
        <v>0.14222872770694517</v>
      </c>
      <c r="I8" s="146">
        <v>2.6472926491272863E-2</v>
      </c>
      <c r="J8" s="147">
        <v>7.89602</v>
      </c>
      <c r="K8" s="121">
        <v>0.13905804104200548</v>
      </c>
    </row>
    <row r="9" spans="1:11" s="20" customFormat="1" x14ac:dyDescent="0.2">
      <c r="A9" s="21">
        <v>6</v>
      </c>
      <c r="B9" s="144" t="s">
        <v>105</v>
      </c>
      <c r="C9" s="145">
        <v>39429</v>
      </c>
      <c r="D9" s="145">
        <v>39618</v>
      </c>
      <c r="E9" s="146">
        <v>3.994555996806648E-3</v>
      </c>
      <c r="F9" s="146">
        <v>1.510232530582023E-2</v>
      </c>
      <c r="G9" s="146">
        <v>2.7911581541387731E-2</v>
      </c>
      <c r="H9" s="146">
        <v>9.1041286987780801E-4</v>
      </c>
      <c r="I9" s="146">
        <v>6.8513782648669252E-3</v>
      </c>
      <c r="J9" s="147">
        <v>0.10336060000000002</v>
      </c>
      <c r="K9" s="121">
        <v>5.9048074736480771E-3</v>
      </c>
    </row>
    <row r="10" spans="1:11" s="20" customFormat="1" collapsed="1" x14ac:dyDescent="0.2">
      <c r="A10" s="21">
        <v>7</v>
      </c>
      <c r="B10" s="144" t="s">
        <v>20</v>
      </c>
      <c r="C10" s="145">
        <v>39560</v>
      </c>
      <c r="D10" s="145">
        <v>39770</v>
      </c>
      <c r="E10" s="146">
        <v>6.5573698921983503E-3</v>
      </c>
      <c r="F10" s="146">
        <v>1.5222352243117188E-2</v>
      </c>
      <c r="G10" s="146">
        <v>5.3836291417366233E-2</v>
      </c>
      <c r="H10" s="146">
        <v>5.8366709893615809E-2</v>
      </c>
      <c r="I10" s="146">
        <v>1.1067452808468881E-2</v>
      </c>
      <c r="J10" s="147">
        <v>-7.7771000000000035E-2</v>
      </c>
      <c r="K10" s="121">
        <v>-4.9575704649664765E-3</v>
      </c>
    </row>
    <row r="11" spans="1:11" s="20" customFormat="1" collapsed="1" x14ac:dyDescent="0.2">
      <c r="A11" s="21">
        <v>8</v>
      </c>
      <c r="B11" s="144" t="s">
        <v>65</v>
      </c>
      <c r="C11" s="145">
        <v>39884</v>
      </c>
      <c r="D11" s="145">
        <v>40001</v>
      </c>
      <c r="E11" s="146">
        <v>4.1735425246125502E-4</v>
      </c>
      <c r="F11" s="146">
        <v>-8.0856569825715763E-4</v>
      </c>
      <c r="G11" s="146">
        <v>1.620878654697866E-2</v>
      </c>
      <c r="H11" s="146">
        <v>0.20160853336424811</v>
      </c>
      <c r="I11" s="146">
        <v>-2.2883608657340293E-3</v>
      </c>
      <c r="J11" s="147">
        <v>7.795160000000001E-2</v>
      </c>
      <c r="K11" s="121">
        <v>4.8055323424887053E-3</v>
      </c>
    </row>
    <row r="12" spans="1:11" s="20" customFormat="1" collapsed="1" x14ac:dyDescent="0.2">
      <c r="A12" s="21">
        <v>9</v>
      </c>
      <c r="B12" s="144" t="s">
        <v>111</v>
      </c>
      <c r="C12" s="145">
        <v>40253</v>
      </c>
      <c r="D12" s="145">
        <v>40359</v>
      </c>
      <c r="E12" s="146">
        <v>-3.4146341463414553E-2</v>
      </c>
      <c r="F12" s="146">
        <v>-0.01</v>
      </c>
      <c r="G12" s="146">
        <v>3.6649214659685958E-2</v>
      </c>
      <c r="H12" s="146">
        <v>6.4516129032258007E-2</v>
      </c>
      <c r="I12" s="146">
        <v>-1.980198019801982E-2</v>
      </c>
      <c r="J12" s="147">
        <v>0.98</v>
      </c>
      <c r="K12" s="121">
        <v>4.7643028447289071E-2</v>
      </c>
    </row>
    <row r="13" spans="1:11" s="20" customFormat="1" collapsed="1" x14ac:dyDescent="0.2">
      <c r="A13" s="21">
        <v>10</v>
      </c>
      <c r="B13" s="144" t="s">
        <v>50</v>
      </c>
      <c r="C13" s="145">
        <v>40114</v>
      </c>
      <c r="D13" s="145">
        <v>40401</v>
      </c>
      <c r="E13" s="146">
        <v>1.2084515061895562E-2</v>
      </c>
      <c r="F13" s="146">
        <v>1.8887259609875251E-2</v>
      </c>
      <c r="G13" s="146">
        <v>6.3870214206195985E-2</v>
      </c>
      <c r="H13" s="146">
        <v>8.8086485356216659E-2</v>
      </c>
      <c r="I13" s="146">
        <v>1.8131588878930405E-2</v>
      </c>
      <c r="J13" s="147">
        <v>0.17811029999999994</v>
      </c>
      <c r="K13" s="121">
        <v>1.1319993487933555E-2</v>
      </c>
    </row>
    <row r="14" spans="1:11" s="20" customFormat="1" collapsed="1" x14ac:dyDescent="0.2">
      <c r="A14" s="21">
        <v>11</v>
      </c>
      <c r="B14" s="144" t="s">
        <v>53</v>
      </c>
      <c r="C14" s="145">
        <v>40226</v>
      </c>
      <c r="D14" s="145">
        <v>40430</v>
      </c>
      <c r="E14" s="146">
        <v>3.3946530692734456E-3</v>
      </c>
      <c r="F14" s="146">
        <v>1.8119191478870533E-2</v>
      </c>
      <c r="G14" s="146">
        <v>5.2223428533445526E-2</v>
      </c>
      <c r="H14" s="146">
        <v>8.7187939974588957E-2</v>
      </c>
      <c r="I14" s="146">
        <v>1.0954311208877021E-2</v>
      </c>
      <c r="J14" s="147">
        <v>4.6988000000000003</v>
      </c>
      <c r="K14" s="121">
        <v>0.12768314148205673</v>
      </c>
    </row>
    <row r="15" spans="1:11" s="20" customFormat="1" x14ac:dyDescent="0.2">
      <c r="A15" s="21">
        <v>12</v>
      </c>
      <c r="B15" s="144" t="s">
        <v>69</v>
      </c>
      <c r="C15" s="145">
        <v>40427</v>
      </c>
      <c r="D15" s="145">
        <v>40543</v>
      </c>
      <c r="E15" s="146">
        <v>3.0237228934925975E-2</v>
      </c>
      <c r="F15" s="146">
        <v>7.1367882996063337E-2</v>
      </c>
      <c r="G15" s="146">
        <v>0.1033201959250134</v>
      </c>
      <c r="H15" s="146">
        <v>0.18845268915890245</v>
      </c>
      <c r="I15" s="146">
        <v>5.2735890306625066E-2</v>
      </c>
      <c r="J15" s="147">
        <v>5.9397470000000006</v>
      </c>
      <c r="K15" s="121">
        <v>0.14647367784303444</v>
      </c>
    </row>
    <row r="16" spans="1:11" s="20" customFormat="1" x14ac:dyDescent="0.2">
      <c r="A16" s="21">
        <v>13</v>
      </c>
      <c r="B16" s="144" t="s">
        <v>60</v>
      </c>
      <c r="C16" s="145">
        <v>40444</v>
      </c>
      <c r="D16" s="145">
        <v>40638</v>
      </c>
      <c r="E16" s="146">
        <v>7.7672206959529255E-3</v>
      </c>
      <c r="F16" s="146">
        <v>1.6237005236709567E-2</v>
      </c>
      <c r="G16" s="146">
        <v>4.0399615947945167E-2</v>
      </c>
      <c r="H16" s="146">
        <v>6.8165441423535311E-2</v>
      </c>
      <c r="I16" s="146">
        <v>1.8017478084140892E-2</v>
      </c>
      <c r="J16" s="147">
        <v>1.1776080000000002</v>
      </c>
      <c r="K16" s="121">
        <v>5.7532052389154487E-2</v>
      </c>
    </row>
    <row r="17" spans="1:12" s="20" customFormat="1" x14ac:dyDescent="0.2">
      <c r="A17" s="21">
        <v>14</v>
      </c>
      <c r="B17" s="144" t="s">
        <v>68</v>
      </c>
      <c r="C17" s="145">
        <v>40427</v>
      </c>
      <c r="D17" s="145">
        <v>40708</v>
      </c>
      <c r="E17" s="146">
        <v>2.7793876136455564E-2</v>
      </c>
      <c r="F17" s="146">
        <v>8.4143545974795453E-2</v>
      </c>
      <c r="G17" s="146">
        <v>0.12939971950686546</v>
      </c>
      <c r="H17" s="146">
        <v>0.23793779562918083</v>
      </c>
      <c r="I17" s="146">
        <v>5.5254416690485586E-2</v>
      </c>
      <c r="J17" s="147">
        <v>10.0853799</v>
      </c>
      <c r="K17" s="121">
        <v>0.19163969174281603</v>
      </c>
    </row>
    <row r="18" spans="1:12" s="20" customFormat="1" collapsed="1" x14ac:dyDescent="0.2">
      <c r="A18" s="21">
        <v>15</v>
      </c>
      <c r="B18" s="144" t="s">
        <v>90</v>
      </c>
      <c r="C18" s="145">
        <v>41026</v>
      </c>
      <c r="D18" s="145">
        <v>41242</v>
      </c>
      <c r="E18" s="146">
        <v>-9.3325048179968562E-3</v>
      </c>
      <c r="F18" s="146">
        <v>0.11923907895466446</v>
      </c>
      <c r="G18" s="146">
        <v>0.21804122324420416</v>
      </c>
      <c r="H18" s="146">
        <v>0.5302230518383495</v>
      </c>
      <c r="I18" s="146">
        <v>8.5829913557611492E-2</v>
      </c>
      <c r="J18" s="147">
        <v>10.00057</v>
      </c>
      <c r="K18" s="121">
        <v>0.21607743566633886</v>
      </c>
    </row>
    <row r="19" spans="1:12" s="20" customFormat="1" ht="15.75" thickBot="1" x14ac:dyDescent="0.25">
      <c r="A19" s="143"/>
      <c r="B19" s="148" t="s">
        <v>91</v>
      </c>
      <c r="C19" s="149" t="s">
        <v>42</v>
      </c>
      <c r="D19" s="149" t="s">
        <v>42</v>
      </c>
      <c r="E19" s="150">
        <f>AVERAGE(E4:E18)</f>
        <v>9.9141253738985226E-3</v>
      </c>
      <c r="F19" s="150">
        <f>AVERAGE(F4:F18)</f>
        <v>3.5881297998918253E-2</v>
      </c>
      <c r="G19" s="150">
        <f>AVERAGE(G4:G18)</f>
        <v>7.002520488218783E-2</v>
      </c>
      <c r="H19" s="150">
        <f>AVERAGE(H4:H18)</f>
        <v>0.13998287156481365</v>
      </c>
      <c r="I19" s="150">
        <f>AVERAGE(I4:I18)</f>
        <v>2.7973667356547795E-2</v>
      </c>
      <c r="J19" s="149" t="s">
        <v>42</v>
      </c>
      <c r="K19" s="150">
        <f>AVERAGE(K4:K18)</f>
        <v>8.3704355036543276E-2</v>
      </c>
      <c r="L19" s="151"/>
    </row>
    <row r="20" spans="1:12" s="20" customFormat="1" x14ac:dyDescent="0.2">
      <c r="A20" s="188" t="s">
        <v>80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</row>
    <row r="21" spans="1:12" s="20" customFormat="1" ht="15" collapsed="1" thickBot="1" x14ac:dyDescent="0.25">
      <c r="A21" s="183"/>
      <c r="B21" s="183"/>
      <c r="C21" s="183"/>
      <c r="D21" s="183"/>
      <c r="E21" s="183"/>
      <c r="F21" s="183"/>
      <c r="G21" s="183"/>
      <c r="H21" s="183"/>
      <c r="I21" s="156"/>
      <c r="J21" s="156"/>
      <c r="K21" s="156"/>
    </row>
    <row r="22" spans="1:12" s="20" customFormat="1" collapsed="1" x14ac:dyDescent="0.2">
      <c r="E22" s="107"/>
      <c r="J22" s="19"/>
    </row>
    <row r="23" spans="1:12" s="20" customFormat="1" collapsed="1" x14ac:dyDescent="0.2">
      <c r="E23" s="108"/>
      <c r="J23" s="19"/>
    </row>
    <row r="24" spans="1:12" s="20" customFormat="1" x14ac:dyDescent="0.2">
      <c r="E24" s="107"/>
      <c r="F24" s="107"/>
      <c r="J24" s="19"/>
    </row>
    <row r="25" spans="1:12" s="20" customFormat="1" collapsed="1" x14ac:dyDescent="0.2">
      <c r="E25" s="108"/>
      <c r="I25" s="108"/>
      <c r="J25" s="19"/>
    </row>
    <row r="26" spans="1:12" s="20" customFormat="1" collapsed="1" x14ac:dyDescent="0.2"/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x14ac:dyDescent="0.2"/>
    <row r="40" spans="3:8" s="20" customFormat="1" x14ac:dyDescent="0.2"/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  <row r="59" spans="3:8" s="29" customFormat="1" x14ac:dyDescent="0.2">
      <c r="C59" s="30"/>
      <c r="D59" s="30"/>
      <c r="E59" s="31"/>
      <c r="F59" s="31"/>
      <c r="G59" s="31"/>
      <c r="H59" s="31"/>
    </row>
    <row r="60" spans="3:8" s="29" customFormat="1" x14ac:dyDescent="0.2">
      <c r="C60" s="30"/>
      <c r="D60" s="30"/>
      <c r="E60" s="31"/>
      <c r="F60" s="31"/>
      <c r="G60" s="31"/>
      <c r="H60" s="31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B47D-DA1F-487D-BC0C-5EEAD5FFF57E}">
  <sheetPr>
    <tabColor indexed="42"/>
  </sheetPr>
  <dimension ref="A1:H69"/>
  <sheetViews>
    <sheetView zoomScale="85" workbookViewId="0">
      <selection activeCell="G6" sqref="G6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90" t="s">
        <v>96</v>
      </c>
      <c r="B1" s="190"/>
      <c r="C1" s="190"/>
      <c r="D1" s="190"/>
      <c r="E1" s="190"/>
      <c r="F1" s="190"/>
      <c r="G1" s="190"/>
    </row>
    <row r="2" spans="1:8" ht="15.75" thickBot="1" x14ac:dyDescent="0.25">
      <c r="A2" s="185" t="s">
        <v>34</v>
      </c>
      <c r="B2" s="89"/>
      <c r="C2" s="191" t="s">
        <v>22</v>
      </c>
      <c r="D2" s="192"/>
      <c r="E2" s="191" t="s">
        <v>23</v>
      </c>
      <c r="F2" s="192"/>
      <c r="G2" s="90"/>
    </row>
    <row r="3" spans="1:8" ht="45.75" thickBot="1" x14ac:dyDescent="0.25">
      <c r="A3" s="186"/>
      <c r="B3" s="42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85</v>
      </c>
    </row>
    <row r="4" spans="1:8" ht="15" customHeight="1" x14ac:dyDescent="0.2">
      <c r="A4" s="21">
        <v>1</v>
      </c>
      <c r="B4" s="37" t="s">
        <v>68</v>
      </c>
      <c r="C4" s="38">
        <v>4771.1480200000033</v>
      </c>
      <c r="D4" s="95">
        <v>0.13845462674009343</v>
      </c>
      <c r="E4" s="39">
        <v>344</v>
      </c>
      <c r="F4" s="95">
        <v>0.10766823161189358</v>
      </c>
      <c r="G4" s="40">
        <v>3757.6279900200598</v>
      </c>
      <c r="H4" s="53"/>
    </row>
    <row r="5" spans="1:8" ht="14.25" customHeight="1" x14ac:dyDescent="0.2">
      <c r="A5" s="21">
        <v>2</v>
      </c>
      <c r="B5" s="37" t="s">
        <v>69</v>
      </c>
      <c r="C5" s="38">
        <v>377.94562000000008</v>
      </c>
      <c r="D5" s="95">
        <v>8.9201524008765173E-2</v>
      </c>
      <c r="E5" s="39">
        <v>36</v>
      </c>
      <c r="F5" s="95">
        <v>5.7233704292527825E-2</v>
      </c>
      <c r="G5" s="40">
        <v>245.2220842607309</v>
      </c>
      <c r="H5" s="53"/>
    </row>
    <row r="6" spans="1:8" x14ac:dyDescent="0.2">
      <c r="A6" s="21">
        <v>3</v>
      </c>
      <c r="B6" s="37" t="s">
        <v>90</v>
      </c>
      <c r="C6" s="38">
        <v>-26.584410000000151</v>
      </c>
      <c r="D6" s="95">
        <v>-1.7736585192491118E-3</v>
      </c>
      <c r="E6" s="39">
        <v>103</v>
      </c>
      <c r="F6" s="95">
        <v>7.6307601126092755E-3</v>
      </c>
      <c r="G6" s="40">
        <v>112.08264570436396</v>
      </c>
    </row>
    <row r="7" spans="1:8" x14ac:dyDescent="0.2">
      <c r="A7" s="21">
        <v>4</v>
      </c>
      <c r="B7" s="37" t="s">
        <v>63</v>
      </c>
      <c r="C7" s="38">
        <v>389.56274999999999</v>
      </c>
      <c r="D7" s="95">
        <v>1.0384476855534407E-2</v>
      </c>
      <c r="E7" s="39">
        <v>58</v>
      </c>
      <c r="F7" s="95">
        <v>1.3086937882172431E-3</v>
      </c>
      <c r="G7" s="40">
        <v>49.450400495045095</v>
      </c>
    </row>
    <row r="8" spans="1:8" x14ac:dyDescent="0.2">
      <c r="A8" s="21">
        <v>5</v>
      </c>
      <c r="B8" s="37" t="s">
        <v>108</v>
      </c>
      <c r="C8" s="38">
        <v>1260.3101500000059</v>
      </c>
      <c r="D8" s="95">
        <v>1.4031952195056178E-2</v>
      </c>
      <c r="E8" s="39">
        <v>0</v>
      </c>
      <c r="F8" s="95">
        <v>0</v>
      </c>
      <c r="G8" s="40">
        <v>0</v>
      </c>
    </row>
    <row r="9" spans="1:8" x14ac:dyDescent="0.2">
      <c r="A9" s="21">
        <v>6</v>
      </c>
      <c r="B9" s="37" t="s">
        <v>70</v>
      </c>
      <c r="C9" s="38">
        <v>113.89833999999985</v>
      </c>
      <c r="D9" s="95">
        <v>6.9072484435935166E-2</v>
      </c>
      <c r="E9" s="39">
        <v>0</v>
      </c>
      <c r="F9" s="95">
        <v>0</v>
      </c>
      <c r="G9" s="40">
        <v>0</v>
      </c>
    </row>
    <row r="10" spans="1:8" x14ac:dyDescent="0.2">
      <c r="A10" s="21">
        <v>7</v>
      </c>
      <c r="B10" s="37" t="s">
        <v>67</v>
      </c>
      <c r="C10" s="38">
        <v>62.859650000000372</v>
      </c>
      <c r="D10" s="95">
        <v>6.1592547359041712E-3</v>
      </c>
      <c r="E10" s="39">
        <v>0</v>
      </c>
      <c r="F10" s="95">
        <v>0</v>
      </c>
      <c r="G10" s="40">
        <v>0</v>
      </c>
    </row>
    <row r="11" spans="1:8" x14ac:dyDescent="0.2">
      <c r="A11" s="21">
        <v>8</v>
      </c>
      <c r="B11" s="37" t="s">
        <v>50</v>
      </c>
      <c r="C11" s="38">
        <v>36.095679999999703</v>
      </c>
      <c r="D11" s="95">
        <v>1.2084519684444501E-2</v>
      </c>
      <c r="E11" s="39">
        <v>0</v>
      </c>
      <c r="F11" s="95">
        <v>0</v>
      </c>
      <c r="G11" s="40">
        <v>0</v>
      </c>
      <c r="H11" s="53"/>
    </row>
    <row r="12" spans="1:8" x14ac:dyDescent="0.2">
      <c r="A12" s="21">
        <v>9</v>
      </c>
      <c r="B12" s="37" t="s">
        <v>60</v>
      </c>
      <c r="C12" s="38">
        <v>29.32098999999976</v>
      </c>
      <c r="D12" s="95">
        <v>7.7672314151268568E-3</v>
      </c>
      <c r="E12" s="39">
        <v>0</v>
      </c>
      <c r="F12" s="95">
        <v>0</v>
      </c>
      <c r="G12" s="40">
        <v>0</v>
      </c>
    </row>
    <row r="13" spans="1:8" x14ac:dyDescent="0.2">
      <c r="A13" s="21">
        <v>10</v>
      </c>
      <c r="B13" s="37" t="s">
        <v>53</v>
      </c>
      <c r="C13" s="38">
        <v>24.183019999999555</v>
      </c>
      <c r="D13" s="95">
        <v>3.3954834816477815E-3</v>
      </c>
      <c r="E13" s="39">
        <v>0</v>
      </c>
      <c r="F13" s="95">
        <v>0</v>
      </c>
      <c r="G13" s="40">
        <v>0</v>
      </c>
    </row>
    <row r="14" spans="1:8" x14ac:dyDescent="0.2">
      <c r="A14" s="21">
        <v>11</v>
      </c>
      <c r="B14" s="37" t="s">
        <v>51</v>
      </c>
      <c r="C14" s="38">
        <v>8.6521600000001495</v>
      </c>
      <c r="D14" s="95">
        <v>1.6171610676674777E-3</v>
      </c>
      <c r="E14" s="39">
        <v>0</v>
      </c>
      <c r="F14" s="95">
        <v>0</v>
      </c>
      <c r="G14" s="40">
        <v>0</v>
      </c>
    </row>
    <row r="15" spans="1:8" x14ac:dyDescent="0.2">
      <c r="A15" s="21">
        <v>12</v>
      </c>
      <c r="B15" s="37" t="s">
        <v>20</v>
      </c>
      <c r="C15" s="38">
        <v>8.4829899999999903</v>
      </c>
      <c r="D15" s="95">
        <v>6.5571309900037998E-3</v>
      </c>
      <c r="E15" s="39">
        <v>0</v>
      </c>
      <c r="F15" s="95">
        <v>0</v>
      </c>
      <c r="G15" s="40">
        <v>0</v>
      </c>
    </row>
    <row r="16" spans="1:8" x14ac:dyDescent="0.2">
      <c r="A16" s="21">
        <v>13</v>
      </c>
      <c r="B16" s="37" t="s">
        <v>105</v>
      </c>
      <c r="C16" s="38">
        <v>4.1835599999999395</v>
      </c>
      <c r="D16" s="95">
        <v>3.9945420258087208E-3</v>
      </c>
      <c r="E16" s="39">
        <v>0</v>
      </c>
      <c r="F16" s="95">
        <v>0</v>
      </c>
      <c r="G16" s="40">
        <v>0</v>
      </c>
    </row>
    <row r="17" spans="1:8" x14ac:dyDescent="0.2">
      <c r="A17" s="21">
        <v>14</v>
      </c>
      <c r="B17" s="37" t="s">
        <v>65</v>
      </c>
      <c r="C17" s="38">
        <v>1.3616800000001676</v>
      </c>
      <c r="D17" s="95">
        <v>4.1735070518154004E-4</v>
      </c>
      <c r="E17" s="39">
        <v>0</v>
      </c>
      <c r="F17" s="95">
        <v>0</v>
      </c>
      <c r="G17" s="40">
        <v>0</v>
      </c>
    </row>
    <row r="18" spans="1:8" ht="13.5" customHeight="1" x14ac:dyDescent="0.2">
      <c r="A18" s="21">
        <v>15</v>
      </c>
      <c r="B18" s="37" t="s">
        <v>111</v>
      </c>
      <c r="C18" s="38">
        <v>-429.37690000000032</v>
      </c>
      <c r="D18" s="95">
        <v>-3.7632375771357668E-2</v>
      </c>
      <c r="E18" s="39">
        <v>0</v>
      </c>
      <c r="F18" s="95">
        <v>0</v>
      </c>
      <c r="G18" s="40">
        <v>0</v>
      </c>
    </row>
    <row r="19" spans="1:8" ht="15.75" thickBot="1" x14ac:dyDescent="0.25">
      <c r="A19" s="88"/>
      <c r="B19" s="91" t="s">
        <v>41</v>
      </c>
      <c r="C19" s="92">
        <v>6632.0433000000085</v>
      </c>
      <c r="D19" s="96">
        <v>2.8945850863489563E-2</v>
      </c>
      <c r="E19" s="93">
        <v>541</v>
      </c>
      <c r="F19" s="96">
        <v>9.5553916871624818E-5</v>
      </c>
      <c r="G19" s="94">
        <v>4164.3831204802</v>
      </c>
      <c r="H19" s="53"/>
    </row>
    <row r="20" spans="1:8" ht="15" customHeight="1" thickBot="1" x14ac:dyDescent="0.25">
      <c r="A20" s="189"/>
      <c r="B20" s="189"/>
      <c r="C20" s="189"/>
      <c r="D20" s="189"/>
      <c r="E20" s="189"/>
      <c r="F20" s="189"/>
      <c r="G20" s="189"/>
      <c r="H20" s="155"/>
    </row>
    <row r="43" spans="2:5" ht="15" x14ac:dyDescent="0.2">
      <c r="B43" s="61"/>
      <c r="C43" s="62"/>
      <c r="D43" s="63"/>
      <c r="E43" s="64"/>
    </row>
    <row r="44" spans="2:5" ht="15" x14ac:dyDescent="0.2">
      <c r="B44" s="61"/>
      <c r="C44" s="62"/>
      <c r="D44" s="63"/>
      <c r="E44" s="64"/>
    </row>
    <row r="45" spans="2:5" ht="15" x14ac:dyDescent="0.2">
      <c r="B45" s="61"/>
      <c r="C45" s="62"/>
      <c r="D45" s="63"/>
      <c r="E45" s="64"/>
    </row>
    <row r="46" spans="2:5" ht="15" x14ac:dyDescent="0.2">
      <c r="B46" s="61"/>
      <c r="C46" s="62"/>
      <c r="D46" s="63"/>
      <c r="E46" s="64"/>
    </row>
    <row r="47" spans="2:5" ht="15" x14ac:dyDescent="0.2">
      <c r="B47" s="61"/>
      <c r="C47" s="62"/>
      <c r="D47" s="63"/>
      <c r="E47" s="64"/>
    </row>
    <row r="48" spans="2:5" ht="15" x14ac:dyDescent="0.2">
      <c r="B48" s="61"/>
      <c r="C48" s="62"/>
      <c r="D48" s="63"/>
      <c r="E48" s="64"/>
    </row>
    <row r="49" spans="2:6" ht="15.75" thickBot="1" x14ac:dyDescent="0.25">
      <c r="B49" s="79"/>
      <c r="C49" s="79"/>
      <c r="D49" s="79"/>
      <c r="E49" s="79"/>
    </row>
    <row r="52" spans="2:6" ht="14.25" customHeight="1" x14ac:dyDescent="0.2"/>
    <row r="53" spans="2:6" x14ac:dyDescent="0.2">
      <c r="F53" s="53"/>
    </row>
    <row r="55" spans="2:6" x14ac:dyDescent="0.2">
      <c r="F55"/>
    </row>
    <row r="56" spans="2:6" x14ac:dyDescent="0.2">
      <c r="F56"/>
    </row>
    <row r="57" spans="2:6" ht="30.75" thickBot="1" x14ac:dyDescent="0.25">
      <c r="B57" s="42" t="s">
        <v>21</v>
      </c>
      <c r="C57" s="35" t="s">
        <v>47</v>
      </c>
      <c r="D57" s="35" t="s">
        <v>48</v>
      </c>
      <c r="E57" s="60" t="s">
        <v>45</v>
      </c>
      <c r="F57"/>
    </row>
    <row r="58" spans="2:6" x14ac:dyDescent="0.2">
      <c r="B58" s="37" t="str">
        <f t="shared" ref="B58:D62" si="0">B4</f>
        <v>УНIВЕР.УА/Михайло Грушевський: Фонд Державних Паперiв</v>
      </c>
      <c r="C58" s="38">
        <f t="shared" si="0"/>
        <v>4771.1480200000033</v>
      </c>
      <c r="D58" s="95">
        <f t="shared" si="0"/>
        <v>0.13845462674009343</v>
      </c>
      <c r="E58" s="40">
        <f>G4</f>
        <v>3757.6279900200598</v>
      </c>
    </row>
    <row r="59" spans="2:6" x14ac:dyDescent="0.2">
      <c r="B59" s="37" t="str">
        <f t="shared" si="0"/>
        <v>УНIВЕР.УА/Тарас Шевченко: Фонд Заощаджень</v>
      </c>
      <c r="C59" s="38">
        <f t="shared" si="0"/>
        <v>377.94562000000008</v>
      </c>
      <c r="D59" s="95">
        <f t="shared" si="0"/>
        <v>8.9201524008765173E-2</v>
      </c>
      <c r="E59" s="40">
        <f>G5</f>
        <v>245.2220842607309</v>
      </c>
    </row>
    <row r="60" spans="2:6" x14ac:dyDescent="0.2">
      <c r="B60" s="37" t="str">
        <f t="shared" si="0"/>
        <v>КІНТО-Казначейський</v>
      </c>
      <c r="C60" s="38">
        <f t="shared" si="0"/>
        <v>-26.584410000000151</v>
      </c>
      <c r="D60" s="95">
        <f t="shared" si="0"/>
        <v>-1.7736585192491118E-3</v>
      </c>
      <c r="E60" s="40">
        <f>G6</f>
        <v>112.08264570436396</v>
      </c>
    </row>
    <row r="61" spans="2:6" x14ac:dyDescent="0.2">
      <c r="B61" s="37" t="str">
        <f t="shared" si="0"/>
        <v>КІНТО-Класичний</v>
      </c>
      <c r="C61" s="38">
        <f t="shared" si="0"/>
        <v>389.56274999999999</v>
      </c>
      <c r="D61" s="95">
        <f t="shared" si="0"/>
        <v>1.0384476855534407E-2</v>
      </c>
      <c r="E61" s="40">
        <f>G7</f>
        <v>49.450400495045095</v>
      </c>
    </row>
    <row r="62" spans="2:6" x14ac:dyDescent="0.2">
      <c r="B62" s="123" t="str">
        <f t="shared" si="0"/>
        <v>ОТП Класичний</v>
      </c>
      <c r="C62" s="124">
        <f t="shared" si="0"/>
        <v>1260.3101500000059</v>
      </c>
      <c r="D62" s="125">
        <f t="shared" si="0"/>
        <v>1.4031952195056178E-2</v>
      </c>
      <c r="E62" s="126">
        <f>G8</f>
        <v>0</v>
      </c>
    </row>
    <row r="63" spans="2:6" x14ac:dyDescent="0.2">
      <c r="B63" s="122" t="str">
        <f>B12</f>
        <v>ВСІ</v>
      </c>
      <c r="C63" s="38">
        <f t="shared" ref="C63:D67" si="1">C14</f>
        <v>8.6521600000001495</v>
      </c>
      <c r="D63" s="95">
        <f t="shared" si="1"/>
        <v>1.6171610676674777E-3</v>
      </c>
      <c r="E63" s="40">
        <f>G14</f>
        <v>0</v>
      </c>
    </row>
    <row r="64" spans="2:6" x14ac:dyDescent="0.2">
      <c r="B64" s="122" t="str">
        <f>B13</f>
        <v>Альтус-Депозит</v>
      </c>
      <c r="C64" s="38">
        <f t="shared" si="1"/>
        <v>8.4829899999999903</v>
      </c>
      <c r="D64" s="95">
        <f t="shared" si="1"/>
        <v>6.5571309900037998E-3</v>
      </c>
      <c r="E64" s="40">
        <f>G15</f>
        <v>0</v>
      </c>
    </row>
    <row r="65" spans="2:5" x14ac:dyDescent="0.2">
      <c r="B65" s="122" t="str">
        <f>B14</f>
        <v>Альтус-Збалансований</v>
      </c>
      <c r="C65" s="38">
        <f t="shared" si="1"/>
        <v>4.1835599999999395</v>
      </c>
      <c r="D65" s="95">
        <f t="shared" si="1"/>
        <v>3.9945420258087208E-3</v>
      </c>
      <c r="E65" s="40">
        <f>G16</f>
        <v>0</v>
      </c>
    </row>
    <row r="66" spans="2:5" x14ac:dyDescent="0.2">
      <c r="B66" s="122" t="str">
        <f>B15</f>
        <v>Надбання</v>
      </c>
      <c r="C66" s="38">
        <f t="shared" si="1"/>
        <v>1.3616800000001676</v>
      </c>
      <c r="D66" s="95">
        <f t="shared" si="1"/>
        <v>4.1735070518154004E-4</v>
      </c>
      <c r="E66" s="40">
        <f>G17</f>
        <v>0</v>
      </c>
    </row>
    <row r="67" spans="2:5" x14ac:dyDescent="0.2">
      <c r="B67" s="122" t="str">
        <f>B18</f>
        <v>ОТП Фонд Акцій</v>
      </c>
      <c r="C67" s="38">
        <f t="shared" si="1"/>
        <v>-429.37690000000032</v>
      </c>
      <c r="D67" s="95">
        <f t="shared" si="1"/>
        <v>-3.7632375771357668E-2</v>
      </c>
      <c r="E67" s="40">
        <f>G18</f>
        <v>0</v>
      </c>
    </row>
    <row r="68" spans="2:5" x14ac:dyDescent="0.2">
      <c r="B68" s="130" t="s">
        <v>46</v>
      </c>
      <c r="C68" s="131">
        <f>C19-SUM(C58:C67)</f>
        <v>266.35767999999916</v>
      </c>
      <c r="D68" s="132"/>
      <c r="E68" s="131">
        <f>G19-SUM(E58:E67)</f>
        <v>0</v>
      </c>
    </row>
    <row r="69" spans="2:5" ht="15" x14ac:dyDescent="0.2">
      <c r="B69" s="128" t="s">
        <v>41</v>
      </c>
      <c r="C69" s="129">
        <f>SUM(C58:C68)</f>
        <v>6632.0433000000085</v>
      </c>
      <c r="D69" s="129"/>
      <c r="E69" s="129">
        <f>SUM(E58:E68)</f>
        <v>4164.3831204801991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38C1-34E7-4ED0-9B1A-2C95E5E5EFEC}">
  <sheetPr>
    <tabColor indexed="42"/>
  </sheetPr>
  <dimension ref="A1:C105"/>
  <sheetViews>
    <sheetView zoomScale="80" workbookViewId="0">
      <selection activeCell="A4" sqref="A4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7" t="s">
        <v>21</v>
      </c>
      <c r="B1" s="68" t="s">
        <v>74</v>
      </c>
      <c r="C1" s="10"/>
    </row>
    <row r="2" spans="1:3" ht="14.25" x14ac:dyDescent="0.2">
      <c r="A2" s="153" t="s">
        <v>111</v>
      </c>
      <c r="B2" s="154">
        <v>-3.4146341463414553E-2</v>
      </c>
      <c r="C2" s="10"/>
    </row>
    <row r="3" spans="1:3" ht="14.25" x14ac:dyDescent="0.2">
      <c r="A3" s="133" t="s">
        <v>90</v>
      </c>
      <c r="B3" s="140">
        <v>-9.3325048179968562E-3</v>
      </c>
      <c r="C3" s="10"/>
    </row>
    <row r="4" spans="1:3" ht="14.25" x14ac:dyDescent="0.2">
      <c r="A4" s="133" t="s">
        <v>65</v>
      </c>
      <c r="B4" s="140">
        <v>4.1735425246125502E-4</v>
      </c>
      <c r="C4" s="10"/>
    </row>
    <row r="5" spans="1:3" ht="14.25" x14ac:dyDescent="0.2">
      <c r="A5" s="133" t="s">
        <v>51</v>
      </c>
      <c r="B5" s="141">
        <v>1.6164485963339192E-3</v>
      </c>
      <c r="C5" s="10"/>
    </row>
    <row r="6" spans="1:3" ht="14.25" x14ac:dyDescent="0.2">
      <c r="A6" s="133" t="s">
        <v>53</v>
      </c>
      <c r="B6" s="141">
        <v>3.3946530692734456E-3</v>
      </c>
      <c r="C6" s="10"/>
    </row>
    <row r="7" spans="1:3" ht="14.25" x14ac:dyDescent="0.2">
      <c r="A7" s="133" t="s">
        <v>105</v>
      </c>
      <c r="B7" s="141">
        <v>3.994555996806648E-3</v>
      </c>
      <c r="C7" s="10"/>
    </row>
    <row r="8" spans="1:3" ht="14.25" x14ac:dyDescent="0.2">
      <c r="A8" s="133" t="s">
        <v>67</v>
      </c>
      <c r="B8" s="141">
        <v>6.1592531361014391E-3</v>
      </c>
      <c r="C8" s="10"/>
    </row>
    <row r="9" spans="1:3" ht="14.25" x14ac:dyDescent="0.2">
      <c r="A9" s="133" t="s">
        <v>20</v>
      </c>
      <c r="B9" s="141">
        <v>6.5573698921983503E-3</v>
      </c>
      <c r="C9" s="10"/>
    </row>
    <row r="10" spans="1:3" ht="14.25" x14ac:dyDescent="0.2">
      <c r="A10" s="133" t="s">
        <v>60</v>
      </c>
      <c r="B10" s="141">
        <v>7.7672206959529255E-3</v>
      </c>
      <c r="C10" s="10"/>
    </row>
    <row r="11" spans="1:3" ht="14.25" x14ac:dyDescent="0.2">
      <c r="A11" s="133" t="s">
        <v>63</v>
      </c>
      <c r="B11" s="141">
        <v>9.063940939425974E-3</v>
      </c>
      <c r="C11" s="10"/>
    </row>
    <row r="12" spans="1:3" ht="14.25" x14ac:dyDescent="0.2">
      <c r="A12" s="133" t="s">
        <v>50</v>
      </c>
      <c r="B12" s="141">
        <v>1.2084515061895562E-2</v>
      </c>
      <c r="C12" s="10"/>
    </row>
    <row r="13" spans="1:3" ht="14.25" x14ac:dyDescent="0.2">
      <c r="A13" s="133" t="s">
        <v>108</v>
      </c>
      <c r="B13" s="141">
        <v>1.4031816088599935E-2</v>
      </c>
      <c r="C13" s="10"/>
    </row>
    <row r="14" spans="1:3" ht="14.25" x14ac:dyDescent="0.2">
      <c r="A14" s="133" t="s">
        <v>68</v>
      </c>
      <c r="B14" s="141">
        <v>2.7793876136455564E-2</v>
      </c>
      <c r="C14" s="10"/>
    </row>
    <row r="15" spans="1:3" ht="14.25" x14ac:dyDescent="0.2">
      <c r="A15" s="133" t="s">
        <v>69</v>
      </c>
      <c r="B15" s="141">
        <v>3.0237228934925975E-2</v>
      </c>
      <c r="C15" s="10"/>
    </row>
    <row r="16" spans="1:3" ht="14.25" x14ac:dyDescent="0.2">
      <c r="A16" s="134" t="s">
        <v>70</v>
      </c>
      <c r="B16" s="173">
        <v>6.9072494089458258E-2</v>
      </c>
      <c r="C16" s="10"/>
    </row>
    <row r="17" spans="1:3" ht="15" x14ac:dyDescent="0.2">
      <c r="A17" s="174" t="s">
        <v>26</v>
      </c>
      <c r="B17" s="175">
        <v>9.9141253738985226E-3</v>
      </c>
      <c r="C17" s="10"/>
    </row>
    <row r="18" spans="1:3" ht="14.25" x14ac:dyDescent="0.2">
      <c r="A18" s="135" t="s">
        <v>1</v>
      </c>
      <c r="B18" s="140">
        <v>6.242310942972118E-4</v>
      </c>
      <c r="C18" s="10"/>
    </row>
    <row r="19" spans="1:3" ht="14.25" x14ac:dyDescent="0.2">
      <c r="A19" s="135" t="s">
        <v>119</v>
      </c>
      <c r="B19" s="140">
        <v>-8.9517915254643698E-2</v>
      </c>
      <c r="C19" s="58"/>
    </row>
    <row r="20" spans="1:3" ht="14.25" x14ac:dyDescent="0.2">
      <c r="A20" s="135" t="s">
        <v>27</v>
      </c>
      <c r="B20" s="140">
        <v>-3.7863908657014278E-3</v>
      </c>
      <c r="C20" s="9"/>
    </row>
    <row r="21" spans="1:3" ht="14.25" x14ac:dyDescent="0.2">
      <c r="A21" s="135" t="s">
        <v>28</v>
      </c>
      <c r="B21" s="140">
        <v>9.3562863698273269E-3</v>
      </c>
      <c r="C21" s="74"/>
    </row>
    <row r="22" spans="1:3" ht="14.25" x14ac:dyDescent="0.2">
      <c r="A22" s="135" t="s">
        <v>29</v>
      </c>
      <c r="B22" s="140">
        <v>1.0041643835616438E-2</v>
      </c>
      <c r="C22" s="10"/>
    </row>
    <row r="23" spans="1:3" ht="15" thickBot="1" x14ac:dyDescent="0.25">
      <c r="A23" s="136" t="s">
        <v>93</v>
      </c>
      <c r="B23" s="142">
        <v>-5.6061841292029402E-2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EE683FE4-0366-4192-9112-0F335D5B5DE2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6928-3D2F-4A49-8C17-D3BBB38E3D97}">
  <sheetPr>
    <tabColor indexed="22"/>
    <pageSetUpPr fitToPage="1"/>
  </sheetPr>
  <dimension ref="A1:M5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8.8554687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22.85546875" style="29" bestFit="1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78" t="s">
        <v>97</v>
      </c>
      <c r="B1" s="178"/>
      <c r="C1" s="178"/>
      <c r="D1" s="178"/>
      <c r="E1" s="178"/>
      <c r="F1" s="178"/>
      <c r="G1" s="178"/>
      <c r="H1" s="178"/>
      <c r="I1" s="178"/>
      <c r="J1" s="178"/>
      <c r="K1" s="13"/>
      <c r="L1" s="14"/>
      <c r="M1" s="14"/>
    </row>
    <row r="2" spans="1:13" ht="30.75" thickBot="1" x14ac:dyDescent="0.25">
      <c r="A2" s="15" t="s">
        <v>34</v>
      </c>
      <c r="B2" s="15" t="s">
        <v>21</v>
      </c>
      <c r="C2" s="44" t="s">
        <v>31</v>
      </c>
      <c r="D2" s="44" t="s">
        <v>32</v>
      </c>
      <c r="E2" s="44" t="s">
        <v>35</v>
      </c>
      <c r="F2" s="44" t="s">
        <v>36</v>
      </c>
      <c r="G2" s="44" t="s">
        <v>37</v>
      </c>
      <c r="H2" s="44" t="s">
        <v>13</v>
      </c>
      <c r="I2" s="44" t="s">
        <v>14</v>
      </c>
      <c r="J2" s="25" t="s">
        <v>15</v>
      </c>
    </row>
    <row r="3" spans="1:13" x14ac:dyDescent="0.2">
      <c r="A3" s="21">
        <v>1</v>
      </c>
      <c r="B3" s="82" t="s">
        <v>19</v>
      </c>
      <c r="C3" s="109" t="s">
        <v>19</v>
      </c>
      <c r="D3" s="110" t="s">
        <v>19</v>
      </c>
      <c r="E3" s="83" t="s">
        <v>19</v>
      </c>
      <c r="F3" s="84" t="s">
        <v>19</v>
      </c>
      <c r="G3" s="83" t="s">
        <v>19</v>
      </c>
      <c r="H3" s="172" t="s">
        <v>19</v>
      </c>
      <c r="I3" s="82" t="s">
        <v>19</v>
      </c>
      <c r="J3" s="85" t="s">
        <v>19</v>
      </c>
    </row>
    <row r="4" spans="1:13" ht="15.75" thickBot="1" x14ac:dyDescent="0.25">
      <c r="A4" s="179" t="s">
        <v>41</v>
      </c>
      <c r="B4" s="180"/>
      <c r="C4" s="111" t="s">
        <v>42</v>
      </c>
      <c r="D4" s="111" t="s">
        <v>42</v>
      </c>
      <c r="E4" s="97">
        <f>SUM(E3:E3)</f>
        <v>0</v>
      </c>
      <c r="F4" s="98">
        <f>SUM(F3:F3)</f>
        <v>0</v>
      </c>
      <c r="G4" s="111" t="s">
        <v>42</v>
      </c>
      <c r="H4" s="111" t="s">
        <v>42</v>
      </c>
      <c r="I4" s="111" t="s">
        <v>42</v>
      </c>
      <c r="J4" s="112" t="s">
        <v>42</v>
      </c>
    </row>
    <row r="5" spans="1:13" x14ac:dyDescent="0.2">
      <c r="A5" s="182"/>
      <c r="B5" s="182"/>
      <c r="C5" s="182"/>
      <c r="D5" s="182"/>
      <c r="E5" s="182"/>
      <c r="F5" s="182"/>
      <c r="G5" s="182"/>
      <c r="H5" s="182"/>
    </row>
  </sheetData>
  <mergeCells count="3">
    <mergeCell ref="A1:J1"/>
    <mergeCell ref="A4:B4"/>
    <mergeCell ref="A5:H5"/>
  </mergeCells>
  <phoneticPr fontId="12" type="noConversion"/>
  <hyperlinks>
    <hyperlink ref="J4" r:id="rId1" display="http://www.sem.biz.ua/" xr:uid="{AD2F745B-6551-4F2B-BCAE-C2C9E70B7F9C}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FEAB-491B-45FD-8CEF-4C2C88D2A261}">
  <sheetPr>
    <tabColor indexed="22"/>
  </sheetPr>
  <dimension ref="A1:K26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194" t="s">
        <v>98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customFormat="1" ht="15.75" customHeight="1" thickBot="1" x14ac:dyDescent="0.25">
      <c r="A2" s="185" t="s">
        <v>34</v>
      </c>
      <c r="B2" s="101"/>
      <c r="C2" s="102"/>
      <c r="D2" s="103"/>
      <c r="E2" s="187" t="s">
        <v>58</v>
      </c>
      <c r="F2" s="187"/>
      <c r="G2" s="187"/>
      <c r="H2" s="187"/>
      <c r="I2" s="187"/>
      <c r="J2" s="187"/>
      <c r="K2" s="187"/>
    </row>
    <row r="3" spans="1:11" customFormat="1" ht="45.75" thickBot="1" x14ac:dyDescent="0.25">
      <c r="A3" s="186"/>
      <c r="B3" s="104" t="s">
        <v>21</v>
      </c>
      <c r="C3" s="26" t="s">
        <v>11</v>
      </c>
      <c r="D3" s="26" t="s">
        <v>12</v>
      </c>
      <c r="E3" s="17" t="s">
        <v>78</v>
      </c>
      <c r="F3" s="17" t="s">
        <v>87</v>
      </c>
      <c r="G3" s="17" t="s">
        <v>88</v>
      </c>
      <c r="H3" s="17" t="s">
        <v>76</v>
      </c>
      <c r="I3" s="17" t="s">
        <v>89</v>
      </c>
      <c r="J3" s="17" t="s">
        <v>43</v>
      </c>
      <c r="K3" s="18" t="s">
        <v>79</v>
      </c>
    </row>
    <row r="4" spans="1:11" customFormat="1" collapsed="1" x14ac:dyDescent="0.2">
      <c r="A4" s="21">
        <v>1</v>
      </c>
      <c r="B4" s="27" t="s">
        <v>19</v>
      </c>
      <c r="C4" s="105" t="s">
        <v>19</v>
      </c>
      <c r="D4" s="105" t="s">
        <v>19</v>
      </c>
      <c r="E4" s="99" t="s">
        <v>19</v>
      </c>
      <c r="F4" s="99" t="s">
        <v>19</v>
      </c>
      <c r="G4" s="99" t="s">
        <v>19</v>
      </c>
      <c r="H4" s="99" t="s">
        <v>19</v>
      </c>
      <c r="I4" s="99" t="s">
        <v>19</v>
      </c>
      <c r="J4" s="106" t="s">
        <v>19</v>
      </c>
      <c r="K4" s="152" t="s">
        <v>19</v>
      </c>
    </row>
    <row r="5" spans="1:11" ht="15.75" thickBot="1" x14ac:dyDescent="0.25">
      <c r="A5" s="143"/>
      <c r="B5" s="148" t="s">
        <v>91</v>
      </c>
      <c r="C5" s="149" t="s">
        <v>42</v>
      </c>
      <c r="D5" s="149" t="s">
        <v>42</v>
      </c>
      <c r="E5" s="150" t="s">
        <v>19</v>
      </c>
      <c r="F5" s="150" t="s">
        <v>19</v>
      </c>
      <c r="G5" s="150" t="s">
        <v>19</v>
      </c>
      <c r="H5" s="150" t="s">
        <v>19</v>
      </c>
      <c r="I5" s="150" t="s">
        <v>19</v>
      </c>
      <c r="J5" s="149" t="s">
        <v>42</v>
      </c>
      <c r="K5" s="150" t="s">
        <v>19</v>
      </c>
    </row>
    <row r="6" spans="1:11" x14ac:dyDescent="0.2">
      <c r="A6" s="195" t="s">
        <v>80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</row>
    <row r="7" spans="1:11" ht="15" thickBot="1" x14ac:dyDescent="0.25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1" x14ac:dyDescent="0.2">
      <c r="B8" s="29"/>
      <c r="C8" s="30"/>
      <c r="D8" s="30"/>
      <c r="E8" s="29"/>
      <c r="F8" s="29"/>
      <c r="G8" s="29"/>
      <c r="H8" s="29"/>
      <c r="I8" s="29"/>
    </row>
    <row r="9" spans="1:11" x14ac:dyDescent="0.2">
      <c r="B9" s="29"/>
      <c r="C9" s="30"/>
      <c r="D9" s="30"/>
      <c r="E9" s="117"/>
      <c r="F9" s="29"/>
      <c r="G9" s="29"/>
      <c r="H9" s="29"/>
      <c r="I9" s="29"/>
    </row>
    <row r="10" spans="1:11" x14ac:dyDescent="0.2">
      <c r="B10" s="29"/>
      <c r="C10" s="30"/>
      <c r="D10" s="30"/>
      <c r="E10" s="29"/>
      <c r="F10" s="29"/>
      <c r="G10" s="29"/>
      <c r="H10" s="29"/>
      <c r="I10" s="29"/>
    </row>
    <row r="11" spans="1:11" x14ac:dyDescent="0.2">
      <c r="B11" s="29"/>
      <c r="C11" s="30"/>
      <c r="D11" s="30"/>
      <c r="E11" s="29"/>
      <c r="F11" s="29"/>
      <c r="G11" s="29"/>
      <c r="H11" s="29"/>
      <c r="I11" s="29"/>
    </row>
    <row r="12" spans="1:11" x14ac:dyDescent="0.2">
      <c r="B12" s="29"/>
      <c r="C12" s="30"/>
      <c r="D12" s="30"/>
      <c r="E12" s="29"/>
      <c r="F12" s="29"/>
      <c r="G12" s="29"/>
      <c r="H12" s="29"/>
      <c r="I12" s="29"/>
    </row>
    <row r="13" spans="1:11" x14ac:dyDescent="0.2">
      <c r="B13" s="29"/>
      <c r="C13" s="30"/>
      <c r="D13" s="30"/>
      <c r="E13" s="29"/>
      <c r="F13" s="29"/>
      <c r="G13" s="29"/>
      <c r="H13" s="29"/>
      <c r="I13" s="29"/>
    </row>
    <row r="14" spans="1:11" x14ac:dyDescent="0.2">
      <c r="B14" s="29"/>
      <c r="C14" s="30"/>
      <c r="D14" s="30"/>
      <c r="E14" s="29"/>
      <c r="F14" s="29"/>
      <c r="G14" s="29"/>
      <c r="H14" s="29"/>
      <c r="I14" s="29"/>
    </row>
    <row r="15" spans="1:11" x14ac:dyDescent="0.2">
      <c r="B15" s="29"/>
      <c r="C15" s="30"/>
      <c r="D15" s="30"/>
      <c r="E15" s="29"/>
      <c r="F15" s="29"/>
      <c r="G15" s="29"/>
      <c r="H15" s="29"/>
      <c r="I15" s="29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</sheetData>
  <mergeCells count="5">
    <mergeCell ref="A7:K7"/>
    <mergeCell ref="A2:A3"/>
    <mergeCell ref="A1:J1"/>
    <mergeCell ref="E2:K2"/>
    <mergeCell ref="A6:K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207F-875E-4ED5-97A8-BB4518CEEE24}">
  <sheetPr>
    <tabColor indexed="22"/>
  </sheetPr>
  <dimension ref="A1:K33"/>
  <sheetViews>
    <sheetView zoomScale="85" workbookViewId="0">
      <selection activeCell="C5" sqref="C5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1" customFormat="1" ht="16.5" thickBot="1" x14ac:dyDescent="0.25">
      <c r="A1" s="190" t="s">
        <v>99</v>
      </c>
      <c r="B1" s="190"/>
      <c r="C1" s="190"/>
      <c r="D1" s="190"/>
      <c r="E1" s="190"/>
      <c r="F1" s="190"/>
      <c r="G1" s="190"/>
    </row>
    <row r="2" spans="1:11" s="31" customFormat="1" ht="15.75" customHeight="1" thickBot="1" x14ac:dyDescent="0.25">
      <c r="A2" s="185" t="s">
        <v>34</v>
      </c>
      <c r="B2" s="89"/>
      <c r="C2" s="191" t="s">
        <v>22</v>
      </c>
      <c r="D2" s="192"/>
      <c r="E2" s="191" t="s">
        <v>23</v>
      </c>
      <c r="F2" s="192"/>
      <c r="G2" s="90"/>
    </row>
    <row r="3" spans="1:11" s="31" customFormat="1" ht="45.75" thickBot="1" x14ac:dyDescent="0.25">
      <c r="A3" s="186"/>
      <c r="B3" s="35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85</v>
      </c>
    </row>
    <row r="4" spans="1:11" s="31" customFormat="1" x14ac:dyDescent="0.2">
      <c r="A4" s="21">
        <v>1</v>
      </c>
      <c r="B4" s="37" t="s">
        <v>19</v>
      </c>
      <c r="C4" s="38" t="s">
        <v>19</v>
      </c>
      <c r="D4" s="99" t="s">
        <v>19</v>
      </c>
      <c r="E4" s="39" t="s">
        <v>19</v>
      </c>
      <c r="F4" s="99" t="s">
        <v>19</v>
      </c>
      <c r="G4" s="40" t="s">
        <v>19</v>
      </c>
    </row>
    <row r="5" spans="1:11" s="31" customFormat="1" ht="15.75" thickBot="1" x14ac:dyDescent="0.25">
      <c r="A5" s="113"/>
      <c r="B5" s="91"/>
      <c r="C5" s="114" t="s">
        <v>19</v>
      </c>
      <c r="D5" s="96" t="s">
        <v>19</v>
      </c>
      <c r="E5" s="93" t="s">
        <v>19</v>
      </c>
      <c r="F5" s="96" t="s">
        <v>19</v>
      </c>
      <c r="G5" s="94" t="s">
        <v>19</v>
      </c>
    </row>
    <row r="6" spans="1:11" s="31" customFormat="1" ht="15" customHeight="1" thickBot="1" x14ac:dyDescent="0.25">
      <c r="A6" s="193"/>
      <c r="B6" s="193"/>
      <c r="C6" s="193"/>
      <c r="D6" s="193"/>
      <c r="E6" s="193"/>
      <c r="F6" s="193"/>
      <c r="G6" s="193"/>
      <c r="H6" s="7"/>
      <c r="I6" s="7"/>
      <c r="J6" s="7"/>
      <c r="K6" s="7"/>
    </row>
    <row r="7" spans="1:11" s="31" customFormat="1" x14ac:dyDescent="0.2">
      <c r="D7" s="41"/>
    </row>
    <row r="8" spans="1:11" s="31" customFormat="1" x14ac:dyDescent="0.2">
      <c r="A8" s="29"/>
      <c r="D8" s="41"/>
    </row>
    <row r="9" spans="1:11" s="31" customFormat="1" x14ac:dyDescent="0.2">
      <c r="A9" s="29"/>
      <c r="D9" s="41"/>
    </row>
    <row r="10" spans="1:11" s="31" customFormat="1" x14ac:dyDescent="0.2">
      <c r="D10" s="41"/>
    </row>
    <row r="11" spans="1:11" s="31" customFormat="1" x14ac:dyDescent="0.2">
      <c r="D11" s="41"/>
    </row>
    <row r="12" spans="1:11" s="31" customFormat="1" x14ac:dyDescent="0.2">
      <c r="D12" s="41"/>
    </row>
    <row r="13" spans="1:11" s="31" customFormat="1" x14ac:dyDescent="0.2">
      <c r="D13" s="41"/>
    </row>
    <row r="14" spans="1:11" s="31" customFormat="1" x14ac:dyDescent="0.2">
      <c r="D14" s="41"/>
    </row>
    <row r="15" spans="1:11" s="31" customFormat="1" x14ac:dyDescent="0.2">
      <c r="D15" s="41"/>
    </row>
    <row r="16" spans="1:11" s="31" customFormat="1" x14ac:dyDescent="0.2">
      <c r="D16" s="41"/>
    </row>
    <row r="17" spans="2:9" s="31" customFormat="1" x14ac:dyDescent="0.2">
      <c r="D17" s="41"/>
    </row>
    <row r="18" spans="2:9" s="31" customFormat="1" x14ac:dyDescent="0.2">
      <c r="D18" s="41"/>
    </row>
    <row r="19" spans="2:9" s="31" customFormat="1" x14ac:dyDescent="0.2">
      <c r="D19" s="41"/>
    </row>
    <row r="20" spans="2:9" s="31" customFormat="1" x14ac:dyDescent="0.2">
      <c r="D20" s="41"/>
    </row>
    <row r="21" spans="2:9" s="31" customFormat="1" x14ac:dyDescent="0.2">
      <c r="D21" s="41"/>
    </row>
    <row r="22" spans="2:9" s="31" customFormat="1" x14ac:dyDescent="0.2">
      <c r="D22" s="41"/>
    </row>
    <row r="23" spans="2:9" s="31" customFormat="1" x14ac:dyDescent="0.2">
      <c r="D23" s="41"/>
    </row>
    <row r="24" spans="2:9" s="31" customFormat="1" x14ac:dyDescent="0.2">
      <c r="D24" s="41"/>
    </row>
    <row r="25" spans="2:9" s="31" customFormat="1" x14ac:dyDescent="0.2">
      <c r="D25" s="41"/>
    </row>
    <row r="26" spans="2:9" s="31" customFormat="1" x14ac:dyDescent="0.2">
      <c r="D26" s="41"/>
    </row>
    <row r="27" spans="2:9" s="31" customFormat="1" x14ac:dyDescent="0.2"/>
    <row r="28" spans="2:9" s="31" customFormat="1" x14ac:dyDescent="0.2"/>
    <row r="29" spans="2:9" s="31" customFormat="1" x14ac:dyDescent="0.2">
      <c r="H29" s="22"/>
      <c r="I29" s="22"/>
    </row>
    <row r="32" spans="2:9" ht="30.75" thickBot="1" x14ac:dyDescent="0.25">
      <c r="B32" s="42" t="s">
        <v>21</v>
      </c>
      <c r="C32" s="35" t="s">
        <v>47</v>
      </c>
      <c r="D32" s="35" t="s">
        <v>48</v>
      </c>
      <c r="E32" s="36" t="s">
        <v>45</v>
      </c>
    </row>
    <row r="33" spans="1:5" x14ac:dyDescent="0.2">
      <c r="A33" s="22">
        <v>1</v>
      </c>
      <c r="B33" s="37" t="str">
        <f>B4</f>
        <v>н.д.</v>
      </c>
      <c r="C33" s="118" t="str">
        <f>C4</f>
        <v>н.д.</v>
      </c>
      <c r="D33" s="99" t="str">
        <f>D4</f>
        <v>н.д.</v>
      </c>
      <c r="E33" s="119" t="str">
        <f>G4</f>
        <v>н.д.</v>
      </c>
    </row>
  </sheetData>
  <mergeCells count="5">
    <mergeCell ref="A6:G6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5AFE-17AB-4CBB-BFF1-BC4FC50298CC}">
  <sheetPr>
    <tabColor indexed="22"/>
  </sheetPr>
  <dimension ref="A1:D22"/>
  <sheetViews>
    <sheetView zoomScale="85" workbookViewId="0">
      <selection activeCell="A3" sqref="A3:B3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7" t="s">
        <v>21</v>
      </c>
      <c r="B1" s="68" t="s">
        <v>74</v>
      </c>
      <c r="C1" s="10"/>
      <c r="D1" s="10"/>
    </row>
    <row r="2" spans="1:4" ht="14.25" x14ac:dyDescent="0.2">
      <c r="A2" s="27" t="s">
        <v>19</v>
      </c>
      <c r="B2" s="137" t="s">
        <v>19</v>
      </c>
      <c r="C2" s="10"/>
      <c r="D2" s="10"/>
    </row>
    <row r="3" spans="1:4" ht="15" x14ac:dyDescent="0.2">
      <c r="A3" s="177" t="s">
        <v>26</v>
      </c>
      <c r="B3" s="176" t="s">
        <v>19</v>
      </c>
      <c r="C3" s="10"/>
      <c r="D3" s="10"/>
    </row>
    <row r="4" spans="1:4" ht="14.25" x14ac:dyDescent="0.2">
      <c r="A4" s="27" t="s">
        <v>1</v>
      </c>
      <c r="B4" s="138">
        <v>6.242310942972118E-4</v>
      </c>
      <c r="C4" s="10"/>
      <c r="D4" s="10"/>
    </row>
    <row r="5" spans="1:4" ht="14.25" x14ac:dyDescent="0.2">
      <c r="A5" s="27" t="s">
        <v>119</v>
      </c>
      <c r="B5" s="138">
        <v>-8.9517915254643698E-2</v>
      </c>
      <c r="C5" s="10"/>
      <c r="D5" s="10"/>
    </row>
    <row r="6" spans="1:4" ht="14.25" x14ac:dyDescent="0.2">
      <c r="A6" s="27" t="s">
        <v>27</v>
      </c>
      <c r="B6" s="138">
        <v>-3.7863908657014278E-3</v>
      </c>
      <c r="C6" s="10"/>
      <c r="D6" s="10"/>
    </row>
    <row r="7" spans="1:4" ht="14.25" x14ac:dyDescent="0.2">
      <c r="A7" s="27" t="s">
        <v>28</v>
      </c>
      <c r="B7" s="138">
        <v>9.3562863698273269E-3</v>
      </c>
      <c r="C7" s="10"/>
      <c r="D7" s="10"/>
    </row>
    <row r="8" spans="1:4" ht="14.25" x14ac:dyDescent="0.2">
      <c r="A8" s="27" t="s">
        <v>29</v>
      </c>
      <c r="B8" s="138">
        <v>1.0041643835616438E-2</v>
      </c>
      <c r="C8" s="10"/>
      <c r="D8" s="10"/>
    </row>
    <row r="9" spans="1:4" ht="15" thickBot="1" x14ac:dyDescent="0.25">
      <c r="A9" s="76" t="s">
        <v>93</v>
      </c>
      <c r="B9" s="139">
        <v>-5.6061841292029402E-2</v>
      </c>
      <c r="C9" s="10"/>
      <c r="D9" s="10"/>
    </row>
    <row r="10" spans="1:4" x14ac:dyDescent="0.2">
      <c r="B10" s="10"/>
      <c r="C10" s="10"/>
      <c r="D10" s="10"/>
    </row>
    <row r="11" spans="1:4" ht="14.25" x14ac:dyDescent="0.2">
      <c r="A11" s="54"/>
      <c r="B11" s="55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x14ac:dyDescent="0.2">
      <c r="B16" s="10"/>
    </row>
    <row r="20" spans="1:2" x14ac:dyDescent="0.2">
      <c r="A20" s="7"/>
      <c r="B20" s="8"/>
    </row>
    <row r="21" spans="1:2" x14ac:dyDescent="0.2">
      <c r="B21" s="8"/>
    </row>
    <row r="22" spans="1:2" x14ac:dyDescent="0.2">
      <c r="B22" s="8"/>
    </row>
  </sheetData>
  <autoFilter ref="A1:B1" xr:uid="{70F43627-BBA9-4590-BD03-E9514C05F8A0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2026-03-13T08:26:36Z</dcterms:modified>
</cp:coreProperties>
</file>