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<sst xmlns="http://schemas.openxmlformats.org/spreadsheetml/2006/main" count="411" uniqueCount="137">
  <si>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</si>
  <si>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</si>
  <si>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</si>
  <si>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</si>
  <si>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</si>
  <si>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</si>
  <si>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</si>
  <si>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</si>
  <si>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</si>
  <si>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</si>
  <si>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</si>
  <si>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</si>
  <si>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</si>
  <si>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</si>
  <si>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</si>
  <si>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</si>
  <si>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</si>
  <si>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</si>
  <si>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</si>
  <si>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</si>
  <si>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</si>
  <si>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</si>
  <si>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</si>
  <si>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</si>
  <si>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</si>
  <si>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</si>
  <si>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</si>
  <si>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</si>
  <si>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</si>
  <si>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</si>
  <si>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</si>
  <si>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</si>
  <si>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</si>
  <si>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</si>
  <si>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</si>
  <si>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</si>
  <si>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</si>
  <si>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</si>
  <si>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</si>
  <si>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</si>
  <si>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</si>
  <si>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</si>
  <si>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</si>
  <si>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</si>
  <si>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</si>
  <si>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</si>
  <si>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</si>
  <si>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</si>
  <si>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</si>
  <si>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</si>
  <si>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</si>
  <si>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</si>
  <si>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</si>
  <si>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</si>
  <si>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</si>
  <si>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</si>
  <si>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</si>
  <si>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</si>
  <si>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</si>
  <si>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</si>
  <si>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</si>
  <si>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</si>
  <si>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</si>
  <si>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</si>
  <si>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</si>
  <si>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</si>
  <si>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</si>
  <si>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</si>
  <si>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</si>
  <si>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</si>
  <si>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</si>
  <si>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</si>
  <si>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</si>
  <si>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</si>
  <si>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</si>
  <si>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</si>
  <si>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</si>
  <si>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</si>
  <si>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</si>
  <si>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</si>
  <si>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</si>
  <si>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</si>
  <si>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</si>
  <si>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</si>
  <si>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</si>
  <si>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</si>
  <si>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</si>
  <si>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</si>
  <si>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</si>
  <si>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</si>
  <si>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</si>
  <si>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</si>
  <si>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</si>
  <si>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</si>
  <si>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</si>
  <si>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</si>
  <si>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</si>
  <si>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</si>
  <si>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</si>
  <si>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</si>
  <si>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</si>
  <si>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</si>
  <si>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</si>
  <si>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</si>
  <si>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</si>
  <si>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</si>
  <si>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</si>
  <si>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</si>
  <si>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</si>
  <si>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</si>
  <si>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</si>
  <si>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</si>
  <si>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</si>
  <si>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</si>
  <si>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</si>
  <si>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</si>
  <si>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</si>
  <si>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</si>
  <si>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</si>
  <si>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</si>
  <si>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</si>
  <si>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</si>
  <si>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</si>
  <si>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</si>
  <si>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</si>
  <si>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</si>
  <si>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</si>
  <si>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</si>
  <si>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</si>
  <si>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</si>
  <si>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</si>
  <si>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</si>
  <si>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червень</t>
  </si>
  <si>
    <t>липень</t>
  </si>
  <si>
    <t>з початку 2016 року</t>
  </si>
  <si>
    <t>ТОВ КУА "ОЗОН"</t>
  </si>
  <si>
    <t>http://ozoncap.com/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</si>
</sst>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0" fillId="0" borderId="44" xfId="0" applyFont="1" applyBorder="1" applyAlignment="1">
      <alignment horizontal="left" vertical="center" wrapText="1"/>
    </xf>
    <xf numFmtId="10" fontId="20" fillId="0" borderId="46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3232232"/>
        <c:axId val="32219177"/>
      </c:barChart>
      <c:catAx>
        <c:axId val="632322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2219177"/>
        <c:crosses val="autoZero"/>
        <c:auto val="1"/>
        <c:lblOffset val="0"/>
        <c:noMultiLvlLbl val="0"/>
      </c:catAx>
      <c:valAx>
        <c:axId val="32219177"/>
        <c:scaling>
          <c:orientation val="minMax"/>
          <c:max val="0.08"/>
          <c:min val="-0.13"/>
        </c:scaling>
        <c:axPos val="l"/>
        <c:delete val="0"/>
        <c:numFmt formatCode="0%" sourceLinked="0"/>
        <c:majorTickMark val="out"/>
        <c:minorTickMark val="none"/>
        <c:tickLblPos val="nextTo"/>
        <c:crossAx val="63232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21537138"/>
        <c:axId val="59616515"/>
      </c:barChart>
      <c:catAx>
        <c:axId val="21537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16515"/>
        <c:crosses val="autoZero"/>
        <c:auto val="0"/>
        <c:lblOffset val="100"/>
        <c:tickLblSkip val="1"/>
        <c:noMultiLvlLbl val="0"/>
      </c:catAx>
      <c:valAx>
        <c:axId val="59616515"/>
        <c:scaling>
          <c:orientation val="minMax"/>
          <c:max val="0.2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37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66786588"/>
        <c:axId val="64208381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41004518"/>
        <c:axId val="33496343"/>
      </c:lineChart>
      <c:catAx>
        <c:axId val="667865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4208381"/>
        <c:crosses val="autoZero"/>
        <c:auto val="0"/>
        <c:lblOffset val="40"/>
        <c:noMultiLvlLbl val="0"/>
      </c:catAx>
      <c:valAx>
        <c:axId val="64208381"/>
        <c:scaling>
          <c:orientation val="minMax"/>
          <c:max val="1300"/>
          <c:min val="-410"/>
        </c:scaling>
        <c:axPos val="l"/>
        <c:delete val="0"/>
        <c:numFmt formatCode="#,##0" sourceLinked="0"/>
        <c:majorTickMark val="in"/>
        <c:minorTickMark val="none"/>
        <c:tickLblPos val="nextTo"/>
        <c:crossAx val="66786588"/>
        <c:crossesAt val="1"/>
        <c:crossBetween val="between"/>
        <c:dispUnits/>
      </c:valAx>
      <c:catAx>
        <c:axId val="41004518"/>
        <c:scaling>
          <c:orientation val="minMax"/>
        </c:scaling>
        <c:axPos val="b"/>
        <c:delete val="1"/>
        <c:majorTickMark val="in"/>
        <c:minorTickMark val="none"/>
        <c:tickLblPos val="nextTo"/>
        <c:crossAx val="33496343"/>
        <c:crosses val="autoZero"/>
        <c:auto val="0"/>
        <c:lblOffset val="100"/>
        <c:noMultiLvlLbl val="0"/>
      </c:catAx>
      <c:valAx>
        <c:axId val="3349634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10045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'В_діаграма(дох)'!$A$2:$A$26</c:f>
              <c:strCache/>
            </c:strRef>
          </c:cat>
          <c:val>
            <c:numRef>
              <c:f>'В_діаграма(дох)'!$B$2:$B$26</c:f>
              <c:numCache/>
            </c:numRef>
          </c:val>
        </c:ser>
        <c:gapWidth val="60"/>
        <c:axId val="33031632"/>
        <c:axId val="28849233"/>
      </c:barChart>
      <c:catAx>
        <c:axId val="33031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49233"/>
        <c:crosses val="autoZero"/>
        <c:auto val="0"/>
        <c:lblOffset val="0"/>
        <c:tickLblSkip val="1"/>
        <c:noMultiLvlLbl val="0"/>
      </c:catAx>
      <c:valAx>
        <c:axId val="28849233"/>
        <c:scaling>
          <c:orientation val="minMax"/>
          <c:max val="0.07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31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ВЧА'!$C$38:$C$42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ВЧА'!$E$38:$E$42</c:f>
              <c:numCache/>
            </c:numRef>
          </c:val>
        </c:ser>
        <c:overlap val="-20"/>
        <c:axId val="58316506"/>
        <c:axId val="55086507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ВЧА'!$D$38:$D$42</c:f>
              <c:numCache/>
            </c:numRef>
          </c:val>
          <c:smooth val="0"/>
        </c:ser>
        <c:axId val="26016516"/>
        <c:axId val="32822053"/>
      </c:lineChart>
      <c:catAx>
        <c:axId val="58316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086507"/>
        <c:crosses val="autoZero"/>
        <c:auto val="0"/>
        <c:lblOffset val="100"/>
        <c:noMultiLvlLbl val="0"/>
      </c:catAx>
      <c:valAx>
        <c:axId val="55086507"/>
        <c:scaling>
          <c:orientation val="minMax"/>
          <c:max val="53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316506"/>
        <c:crossesAt val="1"/>
        <c:crossBetween val="between"/>
        <c:dispUnits/>
      </c:valAx>
      <c:catAx>
        <c:axId val="26016516"/>
        <c:scaling>
          <c:orientation val="minMax"/>
        </c:scaling>
        <c:axPos val="b"/>
        <c:delete val="1"/>
        <c:majorTickMark val="in"/>
        <c:minorTickMark val="none"/>
        <c:tickLblPos val="nextTo"/>
        <c:crossAx val="32822053"/>
        <c:crosses val="autoZero"/>
        <c:auto val="0"/>
        <c:lblOffset val="100"/>
        <c:noMultiLvlLbl val="0"/>
      </c:catAx>
      <c:valAx>
        <c:axId val="3282205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0165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775"/>
          <c:w val="0.964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'І_діаграма(дох)'!$A$2:$A$13</c:f>
              <c:strCache/>
            </c:strRef>
          </c:cat>
          <c:val>
            <c:numRef>
              <c:f>'І_діаграма(дох)'!$B$2:$B$13</c:f>
              <c:numCache/>
            </c:numRef>
          </c:val>
        </c:ser>
        <c:gapWidth val="60"/>
        <c:axId val="26963022"/>
        <c:axId val="41340607"/>
      </c:barChart>
      <c:catAx>
        <c:axId val="26963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40607"/>
        <c:crosses val="autoZero"/>
        <c:auto val="0"/>
        <c:lblOffset val="100"/>
        <c:tickLblSkip val="1"/>
        <c:noMultiLvlLbl val="0"/>
      </c:catAx>
      <c:valAx>
        <c:axId val="41340607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63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ВЧА'!$B$37:$B$39</c:f>
              <c:strCache/>
            </c:strRef>
          </c:cat>
          <c:val>
            <c:numRef>
              <c:f>'3_динаміка ВЧА'!$C$37:$C$39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ВЧА'!$B$37:$B$39</c:f>
              <c:strCache/>
            </c:strRef>
          </c:cat>
          <c:val>
            <c:numRef>
              <c:f>'3_динаміка ВЧА'!$E$37:$E$39</c:f>
              <c:numCache/>
            </c:numRef>
          </c:val>
        </c:ser>
        <c:overlap val="-20"/>
        <c:axId val="36521144"/>
        <c:axId val="60254841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ВЧА'!$D$37:$D$39</c:f>
              <c:numCache/>
            </c:numRef>
          </c:val>
          <c:smooth val="0"/>
        </c:ser>
        <c:axId val="5422658"/>
        <c:axId val="48803923"/>
      </c:lineChart>
      <c:catAx>
        <c:axId val="365211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0254841"/>
        <c:crosses val="autoZero"/>
        <c:auto val="0"/>
        <c:lblOffset val="100"/>
        <c:noMultiLvlLbl val="0"/>
      </c:catAx>
      <c:valAx>
        <c:axId val="6025484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521144"/>
        <c:crossesAt val="1"/>
        <c:crossBetween val="between"/>
        <c:dispUnits/>
      </c:valAx>
      <c:catAx>
        <c:axId val="5422658"/>
        <c:scaling>
          <c:orientation val="minMax"/>
        </c:scaling>
        <c:axPos val="b"/>
        <c:delete val="1"/>
        <c:majorTickMark val="in"/>
        <c:minorTickMark val="none"/>
        <c:tickLblPos val="nextTo"/>
        <c:crossAx val="48803923"/>
        <c:crosses val="autoZero"/>
        <c:auto val="0"/>
        <c:lblOffset val="100"/>
        <c:noMultiLvlLbl val="0"/>
      </c:catAx>
      <c:valAx>
        <c:axId val="4880392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226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36582124"/>
        <c:axId val="60803661"/>
      </c:barChart>
      <c:catAx>
        <c:axId val="36582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03661"/>
        <c:crosses val="autoZero"/>
        <c:auto val="0"/>
        <c:lblOffset val="100"/>
        <c:tickLblSkip val="1"/>
        <c:noMultiLvlLbl val="0"/>
      </c:catAx>
      <c:valAx>
        <c:axId val="60803661"/>
        <c:scaling>
          <c:orientation val="minMax"/>
          <c:max val="0.09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82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865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104775</xdr:rowOff>
    </xdr:from>
    <xdr:to>
      <xdr:col>12</xdr:col>
      <xdr:colOff>390525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5529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19050</xdr:rowOff>
    </xdr:from>
    <xdr:to>
      <xdr:col>9</xdr:col>
      <xdr:colOff>666750</xdr:colOff>
      <xdr:row>30</xdr:row>
      <xdr:rowOff>152400</xdr:rowOff>
    </xdr:to>
    <xdr:graphicFrame>
      <xdr:nvGraphicFramePr>
        <xdr:cNvPr id="1" name="Chart 8"/>
        <xdr:cNvGraphicFramePr/>
      </xdr:nvGraphicFramePr>
      <xdr:xfrm>
        <a:off x="85725" y="24765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hyperlink" Target="http://www.dragon-am.com/" TargetMode="Externa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114</v>
      </c>
      <c r="B1" s="79"/>
      <c r="C1" s="79"/>
      <c r="D1" s="80"/>
      <c r="E1" s="80"/>
      <c r="F1" s="80"/>
    </row>
    <row r="2" spans="1:9" ht="15.75" thickBot="1">
      <c r="A2" s="25" t="s">
        <v>65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132</v>
      </c>
      <c r="B3" s="95">
        <v>0.01919616076784636</v>
      </c>
      <c r="C3" s="95">
        <v>0.07810452293431358</v>
      </c>
      <c r="D3" s="95">
        <v>0.020388975549438644</v>
      </c>
      <c r="E3" s="95">
        <v>-0.012479806678535174</v>
      </c>
      <c r="F3" s="95">
        <v>0.05837628846148898</v>
      </c>
      <c r="G3" s="62"/>
      <c r="H3" s="62"/>
      <c r="I3" s="2"/>
      <c r="J3" s="2"/>
      <c r="K3" s="2"/>
      <c r="L3" s="2"/>
    </row>
    <row r="4" spans="1:12" ht="14.25">
      <c r="A4" s="94" t="s">
        <v>133</v>
      </c>
      <c r="B4" s="95">
        <v>0.011454701860823091</v>
      </c>
      <c r="C4" s="95">
        <v>0.06284003142742778</v>
      </c>
      <c r="D4" s="95">
        <v>0.026523531632752444</v>
      </c>
      <c r="E4" s="95">
        <v>0.01470340214588366</v>
      </c>
      <c r="F4" s="95">
        <v>0.05892028540796468</v>
      </c>
      <c r="G4" s="62"/>
      <c r="H4" s="62"/>
      <c r="I4" s="2"/>
      <c r="J4" s="2"/>
      <c r="K4" s="2"/>
      <c r="L4" s="2"/>
    </row>
    <row r="5" spans="1:12" ht="15" thickBot="1">
      <c r="A5" s="83" t="s">
        <v>134</v>
      </c>
      <c r="B5" s="85">
        <v>-0.07187370170336516</v>
      </c>
      <c r="C5" s="85">
        <v>0.045344530953838946</v>
      </c>
      <c r="D5" s="85">
        <v>0.07741763951691487</v>
      </c>
      <c r="E5" s="85">
        <v>-0.0134727215516381</v>
      </c>
      <c r="F5" s="85">
        <v>-0.016069602661782922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98</v>
      </c>
      <c r="B22" s="18" t="s">
        <v>103</v>
      </c>
      <c r="C22" s="18" t="s">
        <v>82</v>
      </c>
      <c r="D22" s="82"/>
      <c r="E22" s="78"/>
      <c r="F22" s="78"/>
    </row>
    <row r="23" spans="1:6" ht="14.25">
      <c r="A23" s="27" t="s">
        <v>61</v>
      </c>
      <c r="B23" s="28">
        <v>-0.00343801368759189</v>
      </c>
      <c r="C23" s="69">
        <v>0.22525890309626972</v>
      </c>
      <c r="D23" s="82"/>
      <c r="E23" s="78"/>
      <c r="F23" s="78"/>
    </row>
    <row r="24" spans="1:6" ht="14.25">
      <c r="A24" s="27" t="s">
        <v>127</v>
      </c>
      <c r="B24" s="28">
        <v>0.0051693903546601305</v>
      </c>
      <c r="C24" s="69">
        <v>-0.0534706720813275</v>
      </c>
      <c r="D24" s="82"/>
      <c r="E24" s="78"/>
      <c r="F24" s="78"/>
    </row>
    <row r="25" spans="1:6" ht="14.25">
      <c r="A25" s="27" t="s">
        <v>0</v>
      </c>
      <c r="B25" s="28">
        <v>0.011454701860823091</v>
      </c>
      <c r="C25" s="69">
        <v>-0.07187370170336516</v>
      </c>
      <c r="D25" s="82"/>
      <c r="E25" s="78"/>
      <c r="F25" s="78"/>
    </row>
    <row r="26" spans="1:6" ht="28.5">
      <c r="A26" s="27" t="s">
        <v>5</v>
      </c>
      <c r="B26" s="28">
        <v>0.016976002916432975</v>
      </c>
      <c r="C26" s="69">
        <v>-0.1661230336569196</v>
      </c>
      <c r="D26" s="82"/>
      <c r="E26" s="78"/>
      <c r="F26" s="78"/>
    </row>
    <row r="27" spans="1:6" ht="14.25">
      <c r="A27" s="27" t="s">
        <v>11</v>
      </c>
      <c r="B27" s="28">
        <v>0.028011727836992684</v>
      </c>
      <c r="C27" s="69">
        <v>0.047056130271355245</v>
      </c>
      <c r="D27" s="82"/>
      <c r="E27" s="78"/>
      <c r="F27" s="78"/>
    </row>
    <row r="28" spans="1:6" ht="14.25">
      <c r="A28" s="27" t="s">
        <v>86</v>
      </c>
      <c r="B28" s="28">
        <v>0.02830642645246928</v>
      </c>
      <c r="C28" s="69">
        <v>0.10404460189853304</v>
      </c>
      <c r="D28" s="82"/>
      <c r="E28" s="78"/>
      <c r="F28" s="78"/>
    </row>
    <row r="29" spans="1:6" ht="14.25">
      <c r="A29" s="27" t="s">
        <v>7</v>
      </c>
      <c r="B29" s="28">
        <v>0.03383899648388078</v>
      </c>
      <c r="C29" s="69">
        <v>0.07178457296323737</v>
      </c>
      <c r="D29" s="82"/>
      <c r="E29" s="78"/>
      <c r="F29" s="78"/>
    </row>
    <row r="30" spans="1:6" ht="14.25">
      <c r="A30" s="27" t="s">
        <v>12</v>
      </c>
      <c r="B30" s="28">
        <v>0.0356098072286859</v>
      </c>
      <c r="C30" s="69">
        <v>0.05342741935483852</v>
      </c>
      <c r="D30" s="82"/>
      <c r="E30" s="78"/>
      <c r="F30" s="78"/>
    </row>
    <row r="31" spans="1:6" ht="14.25">
      <c r="A31" s="27" t="s">
        <v>6</v>
      </c>
      <c r="B31" s="28">
        <v>0.047747717983329885</v>
      </c>
      <c r="C31" s="69">
        <v>-0.05074254779630283</v>
      </c>
      <c r="D31" s="82"/>
      <c r="E31" s="78"/>
      <c r="F31" s="78"/>
    </row>
    <row r="32" spans="1:6" ht="14.25">
      <c r="A32" s="27" t="s">
        <v>8</v>
      </c>
      <c r="B32" s="28">
        <v>0.052754663882579766</v>
      </c>
      <c r="C32" s="69">
        <v>0.00042134799368431786</v>
      </c>
      <c r="D32" s="82"/>
      <c r="E32" s="78"/>
      <c r="F32" s="78"/>
    </row>
    <row r="33" spans="1:6" ht="14.25">
      <c r="A33" s="27" t="s">
        <v>1</v>
      </c>
      <c r="B33" s="28">
        <v>0.06284003142742778</v>
      </c>
      <c r="C33" s="69">
        <v>0.045344530953838946</v>
      </c>
      <c r="D33" s="82"/>
      <c r="E33" s="78"/>
      <c r="F33" s="78"/>
    </row>
    <row r="34" spans="1:6" ht="14.25">
      <c r="A34" s="27" t="s">
        <v>9</v>
      </c>
      <c r="B34" s="28">
        <v>0.06377472406124318</v>
      </c>
      <c r="C34" s="69">
        <v>-0.12947764781537596</v>
      </c>
      <c r="D34" s="82"/>
      <c r="E34" s="78"/>
      <c r="F34" s="78"/>
    </row>
    <row r="35" spans="1:6" ht="15" thickBot="1">
      <c r="A35" s="83" t="s">
        <v>10</v>
      </c>
      <c r="B35" s="84">
        <v>0.06791362477001761</v>
      </c>
      <c r="C35" s="85">
        <v>-0.03774640440621391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46</v>
      </c>
      <c r="B2" s="49" t="s">
        <v>30</v>
      </c>
      <c r="C2" s="18" t="s">
        <v>41</v>
      </c>
      <c r="D2" s="18" t="s">
        <v>42</v>
      </c>
      <c r="E2" s="17" t="s">
        <v>47</v>
      </c>
      <c r="F2" s="17" t="s">
        <v>74</v>
      </c>
      <c r="G2" s="17" t="s">
        <v>75</v>
      </c>
      <c r="H2" s="18" t="s">
        <v>76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60</v>
      </c>
      <c r="C3" s="118" t="s">
        <v>44</v>
      </c>
      <c r="D3" s="119" t="s">
        <v>45</v>
      </c>
      <c r="E3" s="120">
        <v>4279297.63</v>
      </c>
      <c r="F3" s="121">
        <v>4806</v>
      </c>
      <c r="G3" s="120">
        <v>890.407330420308</v>
      </c>
      <c r="H3" s="55">
        <v>1000</v>
      </c>
      <c r="I3" s="117" t="s">
        <v>28</v>
      </c>
      <c r="J3" s="122" t="s">
        <v>118</v>
      </c>
      <c r="K3" s="50"/>
    </row>
    <row r="4" spans="1:11" ht="14.25">
      <c r="A4" s="21">
        <v>2</v>
      </c>
      <c r="B4" s="117" t="s">
        <v>96</v>
      </c>
      <c r="C4" s="118" t="s">
        <v>44</v>
      </c>
      <c r="D4" s="119" t="s">
        <v>43</v>
      </c>
      <c r="E4" s="120">
        <v>4154808.12</v>
      </c>
      <c r="F4" s="121">
        <v>165379</v>
      </c>
      <c r="G4" s="120">
        <v>25.122948621046202</v>
      </c>
      <c r="H4" s="55">
        <v>100</v>
      </c>
      <c r="I4" s="117" t="s">
        <v>115</v>
      </c>
      <c r="J4" s="122" t="s">
        <v>88</v>
      </c>
      <c r="K4" s="51"/>
    </row>
    <row r="5" spans="1:11" ht="14.25" customHeight="1">
      <c r="A5" s="21">
        <v>3</v>
      </c>
      <c r="B5" s="117" t="s">
        <v>97</v>
      </c>
      <c r="C5" s="118" t="s">
        <v>44</v>
      </c>
      <c r="D5" s="119" t="s">
        <v>43</v>
      </c>
      <c r="E5" s="120">
        <v>1237631.74</v>
      </c>
      <c r="F5" s="121">
        <v>1011</v>
      </c>
      <c r="G5" s="120">
        <v>1224.1659149357072</v>
      </c>
      <c r="H5" s="55">
        <v>1000</v>
      </c>
      <c r="I5" s="117" t="s">
        <v>73</v>
      </c>
      <c r="J5" s="122" t="s">
        <v>51</v>
      </c>
      <c r="K5" s="52"/>
    </row>
    <row r="6" spans="1:11" ht="14.25" customHeight="1">
      <c r="A6" s="21">
        <v>4</v>
      </c>
      <c r="B6" s="117" t="s">
        <v>130</v>
      </c>
      <c r="C6" s="118" t="s">
        <v>44</v>
      </c>
      <c r="D6" s="119" t="s">
        <v>43</v>
      </c>
      <c r="E6" s="120">
        <v>1065340</v>
      </c>
      <c r="F6" s="121">
        <v>648</v>
      </c>
      <c r="G6" s="120">
        <v>1644.0432098765432</v>
      </c>
      <c r="H6" s="55">
        <v>5000</v>
      </c>
      <c r="I6" s="117" t="s">
        <v>23</v>
      </c>
      <c r="J6" s="122" t="s">
        <v>40</v>
      </c>
      <c r="K6" s="52"/>
    </row>
    <row r="7" spans="1:10" ht="15.75" thickBot="1">
      <c r="A7" s="180" t="s">
        <v>55</v>
      </c>
      <c r="B7" s="181"/>
      <c r="C7" s="123" t="s">
        <v>56</v>
      </c>
      <c r="D7" s="123" t="s">
        <v>56</v>
      </c>
      <c r="E7" s="105">
        <f>SUM(E3:E6)</f>
        <v>10737077.49</v>
      </c>
      <c r="F7" s="106">
        <f>SUM(F3:F6)</f>
        <v>171844</v>
      </c>
      <c r="G7" s="123" t="s">
        <v>56</v>
      </c>
      <c r="H7" s="123" t="s">
        <v>56</v>
      </c>
      <c r="I7" s="123" t="s">
        <v>56</v>
      </c>
      <c r="J7" s="124" t="s">
        <v>56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1" t="s">
        <v>113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s="22" customFormat="1" ht="15.75" customHeight="1" thickBot="1">
      <c r="A2" s="184" t="s">
        <v>46</v>
      </c>
      <c r="B2" s="109"/>
      <c r="C2" s="110"/>
      <c r="D2" s="111"/>
      <c r="E2" s="186" t="s">
        <v>79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2" customFormat="1" ht="14.25" collapsed="1">
      <c r="A4" s="21">
        <v>1</v>
      </c>
      <c r="B4" s="27" t="s">
        <v>130</v>
      </c>
      <c r="C4" s="113">
        <v>38945</v>
      </c>
      <c r="D4" s="113">
        <v>39016</v>
      </c>
      <c r="E4" s="107" t="s">
        <v>26</v>
      </c>
      <c r="F4" s="107">
        <v>-0.02265602486404794</v>
      </c>
      <c r="G4" s="107">
        <v>-0.04561784379115097</v>
      </c>
      <c r="H4" s="107">
        <v>0.02039224213402835</v>
      </c>
      <c r="I4" s="107">
        <v>-0.0506572056159722</v>
      </c>
      <c r="J4" s="114">
        <v>-0.6711913580246869</v>
      </c>
      <c r="K4" s="132">
        <v>-0.10766341892308051</v>
      </c>
    </row>
    <row r="5" spans="1:11" s="22" customFormat="1" ht="14.25" collapsed="1">
      <c r="A5" s="21">
        <v>2</v>
      </c>
      <c r="B5" s="27" t="s">
        <v>60</v>
      </c>
      <c r="C5" s="113">
        <v>39205</v>
      </c>
      <c r="D5" s="113">
        <v>39322</v>
      </c>
      <c r="E5" s="107">
        <v>0.019138635398944226</v>
      </c>
      <c r="F5" s="107">
        <v>0.05588294094219126</v>
      </c>
      <c r="G5" s="107">
        <v>0.07094552414457955</v>
      </c>
      <c r="H5" s="107">
        <v>0.12757571803075285</v>
      </c>
      <c r="I5" s="107" t="s">
        <v>26</v>
      </c>
      <c r="J5" s="114">
        <v>-0.10959266957966929</v>
      </c>
      <c r="K5" s="133">
        <v>-0.012920055051935497</v>
      </c>
    </row>
    <row r="6" spans="1:11" s="22" customFormat="1" ht="14.25" collapsed="1">
      <c r="A6" s="21">
        <v>3</v>
      </c>
      <c r="B6" s="27" t="s">
        <v>97</v>
      </c>
      <c r="C6" s="113">
        <v>40050</v>
      </c>
      <c r="D6" s="113">
        <v>40319</v>
      </c>
      <c r="E6" s="107">
        <v>0.0814781105740745</v>
      </c>
      <c r="F6" s="107">
        <v>0.10357040454163835</v>
      </c>
      <c r="G6" s="107">
        <v>-0.012055274728386856</v>
      </c>
      <c r="H6" s="107">
        <v>-0.22640177282462226</v>
      </c>
      <c r="I6" s="107">
        <v>-0.02564006193230195</v>
      </c>
      <c r="J6" s="114">
        <v>0.22416591493572469</v>
      </c>
      <c r="K6" s="133">
        <v>0.033190299327491735</v>
      </c>
    </row>
    <row r="7" spans="1:11" s="22" customFormat="1" ht="14.25" collapsed="1">
      <c r="A7" s="21">
        <v>4</v>
      </c>
      <c r="B7" s="27" t="s">
        <v>96</v>
      </c>
      <c r="C7" s="113">
        <v>40555</v>
      </c>
      <c r="D7" s="113">
        <v>40626</v>
      </c>
      <c r="E7" s="107">
        <v>0.07614411025087531</v>
      </c>
      <c r="F7" s="107">
        <v>0.158734987602122</v>
      </c>
      <c r="G7" s="107">
        <v>0.1169777264970544</v>
      </c>
      <c r="H7" s="107">
        <v>-0.25472067973504997</v>
      </c>
      <c r="I7" s="107">
        <v>0.028088459562925383</v>
      </c>
      <c r="J7" s="114">
        <v>-0.748770513789546</v>
      </c>
      <c r="K7" s="133">
        <v>-0.2274343392601199</v>
      </c>
    </row>
    <row r="8" spans="1:11" s="22" customFormat="1" ht="15.75" collapsed="1" thickBot="1">
      <c r="A8" s="21"/>
      <c r="B8" s="164" t="s">
        <v>126</v>
      </c>
      <c r="C8" s="165" t="s">
        <v>56</v>
      </c>
      <c r="D8" s="165" t="s">
        <v>56</v>
      </c>
      <c r="E8" s="166">
        <f>AVERAGE(E4:E7)</f>
        <v>0.05892028540796468</v>
      </c>
      <c r="F8" s="166">
        <f>AVERAGE(F4:F7)</f>
        <v>0.07388307705547592</v>
      </c>
      <c r="G8" s="166">
        <f>AVERAGE(G4:G7)</f>
        <v>0.03256253303052403</v>
      </c>
      <c r="H8" s="166">
        <f>AVERAGE(H4:H7)</f>
        <v>-0.08328862309872276</v>
      </c>
      <c r="I8" s="166">
        <f>AVERAGE(I4:I7)</f>
        <v>-0.016069602661782922</v>
      </c>
      <c r="J8" s="165" t="s">
        <v>56</v>
      </c>
      <c r="K8" s="165" t="s">
        <v>56</v>
      </c>
    </row>
    <row r="9" spans="1:11" s="22" customFormat="1" ht="14.25">
      <c r="A9" s="194" t="s">
        <v>110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s="22" customFormat="1" ht="15" hidden="1" thickBot="1">
      <c r="A10" s="193" t="s">
        <v>111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  <row r="11" spans="3:4" s="22" customFormat="1" ht="15.75" customHeight="1" hidden="1">
      <c r="C11" s="68"/>
      <c r="D11" s="68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2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8" t="s">
        <v>106</v>
      </c>
      <c r="B1" s="188"/>
      <c r="C1" s="188"/>
      <c r="D1" s="188"/>
      <c r="E1" s="188"/>
      <c r="F1" s="188"/>
      <c r="G1" s="188"/>
    </row>
    <row r="2" spans="1:7" s="29" customFormat="1" ht="15.75" customHeight="1" thickBot="1">
      <c r="A2" s="198" t="s">
        <v>46</v>
      </c>
      <c r="B2" s="97"/>
      <c r="C2" s="189" t="s">
        <v>31</v>
      </c>
      <c r="D2" s="195"/>
      <c r="E2" s="196" t="s">
        <v>77</v>
      </c>
      <c r="F2" s="197"/>
      <c r="G2" s="98"/>
    </row>
    <row r="3" spans="1:7" s="29" customFormat="1" ht="45.75" thickBot="1">
      <c r="A3" s="185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29" customFormat="1" ht="14.25">
      <c r="A4" s="21">
        <v>1</v>
      </c>
      <c r="B4" s="37" t="s">
        <v>96</v>
      </c>
      <c r="C4" s="38">
        <v>293.97937000000013</v>
      </c>
      <c r="D4" s="107">
        <v>0.07614411025094033</v>
      </c>
      <c r="E4" s="39">
        <v>0</v>
      </c>
      <c r="F4" s="107">
        <v>0</v>
      </c>
      <c r="G4" s="40">
        <v>0</v>
      </c>
    </row>
    <row r="5" spans="1:7" s="29" customFormat="1" ht="14.25">
      <c r="A5" s="21">
        <v>2</v>
      </c>
      <c r="B5" s="37" t="s">
        <v>97</v>
      </c>
      <c r="C5" s="38">
        <v>93.24265999999992</v>
      </c>
      <c r="D5" s="107">
        <v>0.08147811057407146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60</v>
      </c>
      <c r="C6" s="38">
        <v>80.36189999999944</v>
      </c>
      <c r="D6" s="107">
        <v>0.01913863539892749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130</v>
      </c>
      <c r="C7" s="38" t="s">
        <v>26</v>
      </c>
      <c r="D7" s="107" t="s">
        <v>26</v>
      </c>
      <c r="E7" s="39" t="s">
        <v>26</v>
      </c>
      <c r="F7" s="107" t="s">
        <v>26</v>
      </c>
      <c r="G7" s="40" t="s">
        <v>26</v>
      </c>
    </row>
    <row r="8" spans="1:7" s="29" customFormat="1" ht="15.75" thickBot="1">
      <c r="A8" s="127"/>
      <c r="B8" s="99" t="s">
        <v>55</v>
      </c>
      <c r="C8" s="100">
        <v>467.58392999999944</v>
      </c>
      <c r="D8" s="104">
        <v>0.05080140470841943</v>
      </c>
      <c r="E8" s="101">
        <v>0</v>
      </c>
      <c r="F8" s="104">
        <v>0</v>
      </c>
      <c r="G8" s="128">
        <v>0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30</v>
      </c>
      <c r="C36" s="35" t="s">
        <v>63</v>
      </c>
      <c r="D36" s="35" t="s">
        <v>64</v>
      </c>
      <c r="E36" s="36" t="s">
        <v>59</v>
      </c>
    </row>
    <row r="37" spans="2:5" s="29" customFormat="1" ht="14.25">
      <c r="B37" s="140" t="str">
        <f aca="true" t="shared" si="0" ref="B37:D39">B4</f>
        <v>Індекс Української Біржі</v>
      </c>
      <c r="C37" s="141">
        <f t="shared" si="0"/>
        <v>293.97937000000013</v>
      </c>
      <c r="D37" s="168">
        <f t="shared" si="0"/>
        <v>0.07614411025094033</v>
      </c>
      <c r="E37" s="142">
        <f>G4</f>
        <v>0</v>
      </c>
    </row>
    <row r="38" spans="2:5" s="29" customFormat="1" ht="14.25">
      <c r="B38" s="37" t="str">
        <f t="shared" si="0"/>
        <v>УНІВЕР.УА/Скiф: Фонд Нерухомостi</v>
      </c>
      <c r="C38" s="38">
        <f t="shared" si="0"/>
        <v>93.24265999999992</v>
      </c>
      <c r="D38" s="169">
        <f t="shared" si="0"/>
        <v>0.08147811057407146</v>
      </c>
      <c r="E38" s="40">
        <f>G5</f>
        <v>0</v>
      </c>
    </row>
    <row r="39" spans="2:5" s="29" customFormat="1" ht="14.25">
      <c r="B39" s="37" t="str">
        <f t="shared" si="0"/>
        <v>АнтиБанк</v>
      </c>
      <c r="C39" s="38">
        <f t="shared" si="0"/>
        <v>80.36189999999944</v>
      </c>
      <c r="D39" s="169">
        <f t="shared" si="0"/>
        <v>0.01913863539892749</v>
      </c>
      <c r="E39" s="40">
        <f>G6</f>
        <v>0</v>
      </c>
    </row>
    <row r="40" spans="2:6" ht="14.25">
      <c r="B40" s="37"/>
      <c r="C40" s="38"/>
      <c r="D40" s="169"/>
      <c r="E40" s="40"/>
      <c r="F40" s="19"/>
    </row>
    <row r="41" spans="2:6" ht="14.25">
      <c r="B41" s="37"/>
      <c r="C41" s="38"/>
      <c r="D41" s="169"/>
      <c r="E41" s="40"/>
      <c r="F41" s="19"/>
    </row>
    <row r="42" spans="2:6" ht="14.25">
      <c r="B42" s="170"/>
      <c r="C42" s="171"/>
      <c r="D42" s="172"/>
      <c r="E42" s="173"/>
      <c r="F42" s="19"/>
    </row>
    <row r="43" spans="2:6" ht="14.25">
      <c r="B43" s="29"/>
      <c r="C43" s="174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tabSelected="1"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60</v>
      </c>
      <c r="B2" s="152">
        <v>0.019138635398944226</v>
      </c>
      <c r="C2" s="10"/>
      <c r="D2" s="10"/>
    </row>
    <row r="3" spans="1:4" ht="14.25">
      <c r="A3" s="27" t="s">
        <v>96</v>
      </c>
      <c r="B3" s="152">
        <v>0.07614411025087531</v>
      </c>
      <c r="C3" s="10"/>
      <c r="D3" s="10"/>
    </row>
    <row r="4" spans="1:4" ht="14.25">
      <c r="A4" s="27" t="s">
        <v>97</v>
      </c>
      <c r="B4" s="152">
        <v>0.0814781105740745</v>
      </c>
      <c r="C4" s="10"/>
      <c r="D4" s="10"/>
    </row>
    <row r="5" spans="1:4" ht="14.25">
      <c r="A5" s="27" t="s">
        <v>35</v>
      </c>
      <c r="B5" s="153">
        <v>0.05892028540796468</v>
      </c>
      <c r="C5" s="10"/>
      <c r="D5" s="10"/>
    </row>
    <row r="6" spans="1:4" ht="14.25">
      <c r="A6" s="27" t="s">
        <v>1</v>
      </c>
      <c r="B6" s="153">
        <v>0.06284003142742778</v>
      </c>
      <c r="C6" s="10"/>
      <c r="D6" s="10"/>
    </row>
    <row r="7" spans="1:4" ht="14.25">
      <c r="A7" s="27" t="s">
        <v>0</v>
      </c>
      <c r="B7" s="153">
        <v>0.011454701860823091</v>
      </c>
      <c r="C7" s="10"/>
      <c r="D7" s="10"/>
    </row>
    <row r="8" spans="1:4" ht="14.25">
      <c r="A8" s="27" t="s">
        <v>36</v>
      </c>
      <c r="B8" s="153">
        <v>0.0032876736422537967</v>
      </c>
      <c r="C8" s="10"/>
      <c r="D8" s="10"/>
    </row>
    <row r="9" spans="1:4" ht="14.25">
      <c r="A9" s="27" t="s">
        <v>37</v>
      </c>
      <c r="B9" s="153">
        <v>0.004080421346614793</v>
      </c>
      <c r="C9" s="10"/>
      <c r="D9" s="10"/>
    </row>
    <row r="10" spans="1:4" ht="14.25">
      <c r="A10" s="27" t="s">
        <v>38</v>
      </c>
      <c r="B10" s="153">
        <v>0.015890410958904113</v>
      </c>
      <c r="C10" s="10"/>
      <c r="D10" s="10"/>
    </row>
    <row r="11" spans="1:4" ht="15" thickBot="1">
      <c r="A11" s="83" t="s">
        <v>128</v>
      </c>
      <c r="B11" s="154">
        <v>0.014888747691633064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C29" sqref="C2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120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46</v>
      </c>
      <c r="B2" s="16" t="s">
        <v>101</v>
      </c>
      <c r="C2" s="17" t="s">
        <v>47</v>
      </c>
      <c r="D2" s="17" t="s">
        <v>48</v>
      </c>
      <c r="E2" s="17" t="s">
        <v>49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87</v>
      </c>
      <c r="C3" s="91">
        <v>21323612.53</v>
      </c>
      <c r="D3" s="92">
        <v>50376</v>
      </c>
      <c r="E3" s="91">
        <v>423.2891164443386</v>
      </c>
      <c r="F3" s="92">
        <v>100</v>
      </c>
      <c r="G3" s="90" t="s">
        <v>115</v>
      </c>
      <c r="H3" s="93" t="s">
        <v>88</v>
      </c>
      <c r="I3" s="19"/>
    </row>
    <row r="4" spans="1:9" ht="14.25">
      <c r="A4" s="21">
        <v>2</v>
      </c>
      <c r="B4" s="90" t="s">
        <v>92</v>
      </c>
      <c r="C4" s="91">
        <v>5141934.41</v>
      </c>
      <c r="D4" s="92">
        <v>2054</v>
      </c>
      <c r="E4" s="91">
        <v>2503.3760516066213</v>
      </c>
      <c r="F4" s="92">
        <v>1000</v>
      </c>
      <c r="G4" s="90" t="s">
        <v>19</v>
      </c>
      <c r="H4" s="93" t="s">
        <v>51</v>
      </c>
      <c r="I4" s="19"/>
    </row>
    <row r="5" spans="1:9" ht="14.25" customHeight="1">
      <c r="A5" s="21">
        <v>3</v>
      </c>
      <c r="B5" s="90" t="s">
        <v>68</v>
      </c>
      <c r="C5" s="91">
        <v>3620739.3915</v>
      </c>
      <c r="D5" s="92">
        <v>3927</v>
      </c>
      <c r="E5" s="91">
        <v>922.0115588235294</v>
      </c>
      <c r="F5" s="92">
        <v>1000</v>
      </c>
      <c r="G5" s="90" t="s">
        <v>90</v>
      </c>
      <c r="H5" s="93" t="s">
        <v>99</v>
      </c>
      <c r="I5" s="19"/>
    </row>
    <row r="6" spans="1:9" ht="14.25">
      <c r="A6" s="21">
        <v>4</v>
      </c>
      <c r="B6" s="90" t="s">
        <v>89</v>
      </c>
      <c r="C6" s="91">
        <v>3535328.82</v>
      </c>
      <c r="D6" s="92">
        <v>4604</v>
      </c>
      <c r="E6" s="91">
        <v>767.8820199826238</v>
      </c>
      <c r="F6" s="92">
        <v>1000</v>
      </c>
      <c r="G6" s="90" t="s">
        <v>115</v>
      </c>
      <c r="H6" s="93" t="s">
        <v>88</v>
      </c>
      <c r="I6" s="19"/>
    </row>
    <row r="7" spans="1:9" ht="14.25" customHeight="1">
      <c r="A7" s="21">
        <v>5</v>
      </c>
      <c r="B7" s="90" t="s">
        <v>71</v>
      </c>
      <c r="C7" s="91">
        <v>3345243.67</v>
      </c>
      <c r="D7" s="92">
        <v>1269</v>
      </c>
      <c r="E7" s="91">
        <v>2636.1258234830575</v>
      </c>
      <c r="F7" s="92">
        <v>1000</v>
      </c>
      <c r="G7" s="90" t="s">
        <v>50</v>
      </c>
      <c r="H7" s="93" t="s">
        <v>70</v>
      </c>
      <c r="I7" s="19"/>
    </row>
    <row r="8" spans="1:9" ht="14.25">
      <c r="A8" s="21">
        <v>6</v>
      </c>
      <c r="B8" s="90" t="s">
        <v>93</v>
      </c>
      <c r="C8" s="91">
        <v>3073512.86</v>
      </c>
      <c r="D8" s="92">
        <v>1473</v>
      </c>
      <c r="E8" s="91">
        <v>2086.5667752885265</v>
      </c>
      <c r="F8" s="92">
        <v>1000</v>
      </c>
      <c r="G8" s="90" t="s">
        <v>19</v>
      </c>
      <c r="H8" s="93" t="s">
        <v>51</v>
      </c>
      <c r="I8" s="19"/>
    </row>
    <row r="9" spans="1:9" ht="14.25">
      <c r="A9" s="21">
        <v>7</v>
      </c>
      <c r="B9" s="90" t="s">
        <v>69</v>
      </c>
      <c r="C9" s="91">
        <v>2656753.31</v>
      </c>
      <c r="D9" s="92">
        <v>726</v>
      </c>
      <c r="E9" s="91">
        <v>3659.439820936639</v>
      </c>
      <c r="F9" s="92">
        <v>1000</v>
      </c>
      <c r="G9" s="90" t="s">
        <v>18</v>
      </c>
      <c r="H9" s="93" t="s">
        <v>70</v>
      </c>
      <c r="I9" s="19"/>
    </row>
    <row r="10" spans="1:9" ht="14.25">
      <c r="A10" s="21">
        <v>8</v>
      </c>
      <c r="B10" s="90" t="s">
        <v>20</v>
      </c>
      <c r="C10" s="91">
        <v>2131927.87</v>
      </c>
      <c r="D10" s="92">
        <v>885</v>
      </c>
      <c r="E10" s="91">
        <v>2408.9580451977404</v>
      </c>
      <c r="F10" s="92">
        <v>1000</v>
      </c>
      <c r="G10" s="90" t="s">
        <v>21</v>
      </c>
      <c r="H10" s="93" t="s">
        <v>54</v>
      </c>
      <c r="I10" s="19"/>
    </row>
    <row r="11" spans="1:9" ht="14.25">
      <c r="A11" s="21">
        <v>9</v>
      </c>
      <c r="B11" s="90" t="s">
        <v>67</v>
      </c>
      <c r="C11" s="91">
        <v>2045179.04</v>
      </c>
      <c r="D11" s="92">
        <v>2894163</v>
      </c>
      <c r="E11" s="91">
        <v>0.7066564806474273</v>
      </c>
      <c r="F11" s="92">
        <v>1</v>
      </c>
      <c r="G11" s="90" t="s">
        <v>21</v>
      </c>
      <c r="H11" s="93" t="s">
        <v>54</v>
      </c>
      <c r="I11" s="19"/>
    </row>
    <row r="12" spans="1:9" ht="14.25">
      <c r="A12" s="21">
        <v>10</v>
      </c>
      <c r="B12" s="90" t="s">
        <v>125</v>
      </c>
      <c r="C12" s="91">
        <v>1620693.6</v>
      </c>
      <c r="D12" s="92">
        <v>11310</v>
      </c>
      <c r="E12" s="91">
        <v>143.29740053050398</v>
      </c>
      <c r="F12" s="92">
        <v>100</v>
      </c>
      <c r="G12" s="90" t="s">
        <v>115</v>
      </c>
      <c r="H12" s="93" t="s">
        <v>88</v>
      </c>
      <c r="I12" s="19"/>
    </row>
    <row r="13" spans="1:9" ht="14.25">
      <c r="A13" s="21">
        <v>11</v>
      </c>
      <c r="B13" s="90" t="s">
        <v>83</v>
      </c>
      <c r="C13" s="91">
        <v>1384170.29</v>
      </c>
      <c r="D13" s="92">
        <v>1178</v>
      </c>
      <c r="E13" s="91">
        <v>1175.0172241086589</v>
      </c>
      <c r="F13" s="92">
        <v>1000</v>
      </c>
      <c r="G13" s="90" t="s">
        <v>84</v>
      </c>
      <c r="H13" s="93" t="s">
        <v>85</v>
      </c>
      <c r="I13" s="19"/>
    </row>
    <row r="14" spans="1:9" ht="14.25">
      <c r="A14" s="21">
        <v>12</v>
      </c>
      <c r="B14" s="90" t="s">
        <v>29</v>
      </c>
      <c r="C14" s="91">
        <v>1096038.14</v>
      </c>
      <c r="D14" s="92">
        <v>44041</v>
      </c>
      <c r="E14" s="91">
        <v>24.88676778456438</v>
      </c>
      <c r="F14" s="92">
        <v>100</v>
      </c>
      <c r="G14" s="90" t="s">
        <v>135</v>
      </c>
      <c r="H14" s="93" t="s">
        <v>136</v>
      </c>
      <c r="I14" s="19"/>
    </row>
    <row r="15" spans="1:9" ht="14.25">
      <c r="A15" s="21">
        <v>13</v>
      </c>
      <c r="B15" s="90" t="s">
        <v>94</v>
      </c>
      <c r="C15" s="91">
        <v>1060922.37</v>
      </c>
      <c r="D15" s="92">
        <v>589</v>
      </c>
      <c r="E15" s="91">
        <v>1801.2264346349748</v>
      </c>
      <c r="F15" s="92">
        <v>1000</v>
      </c>
      <c r="G15" s="90" t="s">
        <v>19</v>
      </c>
      <c r="H15" s="93" t="s">
        <v>51</v>
      </c>
      <c r="I15" s="19"/>
    </row>
    <row r="16" spans="1:9" ht="14.25">
      <c r="A16" s="21">
        <v>14</v>
      </c>
      <c r="B16" s="90" t="s">
        <v>22</v>
      </c>
      <c r="C16" s="91">
        <v>887298.84</v>
      </c>
      <c r="D16" s="92">
        <v>955</v>
      </c>
      <c r="E16" s="91">
        <v>929.1087329842932</v>
      </c>
      <c r="F16" s="92">
        <v>1000</v>
      </c>
      <c r="G16" s="90" t="s">
        <v>23</v>
      </c>
      <c r="H16" s="93" t="s">
        <v>40</v>
      </c>
      <c r="I16" s="19"/>
    </row>
    <row r="17" spans="1:9" ht="14.25">
      <c r="A17" s="21">
        <v>15</v>
      </c>
      <c r="B17" s="90" t="s">
        <v>91</v>
      </c>
      <c r="C17" s="91">
        <v>669846.31</v>
      </c>
      <c r="D17" s="92">
        <v>1325</v>
      </c>
      <c r="E17" s="91">
        <v>505.5443849056604</v>
      </c>
      <c r="F17" s="92">
        <v>1000</v>
      </c>
      <c r="G17" s="90" t="s">
        <v>19</v>
      </c>
      <c r="H17" s="93" t="s">
        <v>51</v>
      </c>
      <c r="I17" s="19"/>
    </row>
    <row r="18" spans="1:9" ht="14.25">
      <c r="A18" s="21">
        <v>16</v>
      </c>
      <c r="B18" s="90" t="s">
        <v>27</v>
      </c>
      <c r="C18" s="91">
        <v>575667.87</v>
      </c>
      <c r="D18" s="92">
        <v>9806</v>
      </c>
      <c r="E18" s="91">
        <v>58.70567713644707</v>
      </c>
      <c r="F18" s="92">
        <v>100</v>
      </c>
      <c r="G18" s="90" t="s">
        <v>52</v>
      </c>
      <c r="H18" s="93" t="s">
        <v>118</v>
      </c>
      <c r="I18" s="19"/>
    </row>
    <row r="19" spans="1:9" ht="14.25">
      <c r="A19" s="21">
        <v>17</v>
      </c>
      <c r="B19" s="90" t="s">
        <v>72</v>
      </c>
      <c r="C19" s="91">
        <v>466792.17</v>
      </c>
      <c r="D19" s="92">
        <v>168</v>
      </c>
      <c r="E19" s="91">
        <v>2778.524821428571</v>
      </c>
      <c r="F19" s="92">
        <v>1000</v>
      </c>
      <c r="G19" s="90" t="s">
        <v>50</v>
      </c>
      <c r="H19" s="93" t="s">
        <v>70</v>
      </c>
      <c r="I19" s="19"/>
    </row>
    <row r="20" spans="1:9" ht="14.25">
      <c r="A20" s="21">
        <v>18</v>
      </c>
      <c r="B20" s="90" t="s">
        <v>24</v>
      </c>
      <c r="C20" s="91">
        <v>429900.01</v>
      </c>
      <c r="D20" s="92">
        <v>1121</v>
      </c>
      <c r="E20" s="91">
        <v>383.4968867082962</v>
      </c>
      <c r="F20" s="92">
        <v>1000</v>
      </c>
      <c r="G20" s="90" t="s">
        <v>25</v>
      </c>
      <c r="H20" s="93" t="s">
        <v>53</v>
      </c>
      <c r="I20" s="19"/>
    </row>
    <row r="21" spans="1:8" ht="15" customHeight="1" thickBot="1">
      <c r="A21" s="180" t="s">
        <v>55</v>
      </c>
      <c r="B21" s="181"/>
      <c r="C21" s="105">
        <f>SUM(C3:C20)</f>
        <v>55065561.5015</v>
      </c>
      <c r="D21" s="106">
        <f>SUM(D3:D20)</f>
        <v>3029970</v>
      </c>
      <c r="E21" s="59" t="s">
        <v>56</v>
      </c>
      <c r="F21" s="59" t="s">
        <v>56</v>
      </c>
      <c r="G21" s="59" t="s">
        <v>56</v>
      </c>
      <c r="H21" s="60" t="s">
        <v>56</v>
      </c>
    </row>
    <row r="22" spans="1:8" ht="15" customHeight="1" thickBot="1">
      <c r="A22" s="182" t="s">
        <v>116</v>
      </c>
      <c r="B22" s="182"/>
      <c r="C22" s="182"/>
      <c r="D22" s="182"/>
      <c r="E22" s="182"/>
      <c r="F22" s="182"/>
      <c r="G22" s="182"/>
      <c r="H22" s="182"/>
    </row>
    <row r="24" spans="2:4" ht="14.25">
      <c r="B24" s="20" t="s">
        <v>62</v>
      </c>
      <c r="C24" s="23">
        <f>C21-SUM(C3:C13)</f>
        <v>5186465.710000001</v>
      </c>
      <c r="D24" s="139">
        <f>C24/$C$21</f>
        <v>0.09418710294743331</v>
      </c>
    </row>
    <row r="25" spans="2:8" ht="14.25">
      <c r="B25" s="90" t="str">
        <f>B3</f>
        <v>КІНТО-Класичний</v>
      </c>
      <c r="C25" s="91">
        <f>C3</f>
        <v>21323612.53</v>
      </c>
      <c r="D25" s="139">
        <f>C25/$C$21</f>
        <v>0.38724044481811265</v>
      </c>
      <c r="H25" s="19"/>
    </row>
    <row r="26" spans="2:8" ht="14.25">
      <c r="B26" s="90" t="str">
        <f>B4</f>
        <v>УНIВЕР.УА/Михайло Грушевський: Фонд Державних Паперiв</v>
      </c>
      <c r="C26" s="91">
        <f>C4</f>
        <v>5141934.41</v>
      </c>
      <c r="D26" s="139">
        <f aca="true" t="shared" si="0" ref="D26:D34">C26/$C$21</f>
        <v>0.09337840693515732</v>
      </c>
      <c r="H26" s="19"/>
    </row>
    <row r="27" spans="2:8" ht="14.25">
      <c r="B27" s="90" t="str">
        <f aca="true" t="shared" si="1" ref="B27:C34">B5</f>
        <v>Софіївський</v>
      </c>
      <c r="C27" s="91">
        <f t="shared" si="1"/>
        <v>3620739.3915</v>
      </c>
      <c r="D27" s="139">
        <f t="shared" si="0"/>
        <v>0.06575324563613812</v>
      </c>
      <c r="H27" s="19"/>
    </row>
    <row r="28" spans="2:8" ht="14.25">
      <c r="B28" s="90" t="str">
        <f t="shared" si="1"/>
        <v>КІНТО-Еквіті</v>
      </c>
      <c r="C28" s="91">
        <f t="shared" si="1"/>
        <v>3535328.82</v>
      </c>
      <c r="D28" s="139">
        <f t="shared" si="0"/>
        <v>0.06420217507277569</v>
      </c>
      <c r="H28" s="19"/>
    </row>
    <row r="29" spans="2:8" ht="14.25">
      <c r="B29" s="90" t="str">
        <f t="shared" si="1"/>
        <v>Альтус-Депозит</v>
      </c>
      <c r="C29" s="91">
        <f t="shared" si="1"/>
        <v>3345243.67</v>
      </c>
      <c r="D29" s="139">
        <f t="shared" si="0"/>
        <v>0.0607501962893609</v>
      </c>
      <c r="H29" s="19"/>
    </row>
    <row r="30" spans="2:8" ht="14.25">
      <c r="B30" s="90" t="str">
        <f t="shared" si="1"/>
        <v>УНIВЕР.УА/Тарас Шевченко: Фонд Заощаджень</v>
      </c>
      <c r="C30" s="91">
        <f t="shared" si="1"/>
        <v>3073512.86</v>
      </c>
      <c r="D30" s="139">
        <f t="shared" si="0"/>
        <v>0.055815518378329376</v>
      </c>
      <c r="H30" s="19"/>
    </row>
    <row r="31" spans="2:8" ht="14.25">
      <c r="B31" s="90" t="str">
        <f t="shared" si="1"/>
        <v>Альтус-Збалансований</v>
      </c>
      <c r="C31" s="91">
        <f t="shared" si="1"/>
        <v>2656753.31</v>
      </c>
      <c r="D31" s="139">
        <f t="shared" si="0"/>
        <v>0.048247093783428126</v>
      </c>
      <c r="H31" s="19"/>
    </row>
    <row r="32" spans="2:8" ht="14.25">
      <c r="B32" s="90" t="str">
        <f t="shared" si="1"/>
        <v>ОТП Класичний</v>
      </c>
      <c r="C32" s="91">
        <f t="shared" si="1"/>
        <v>2131927.87</v>
      </c>
      <c r="D32" s="139">
        <f t="shared" si="0"/>
        <v>0.0387161741725257</v>
      </c>
      <c r="H32" s="19"/>
    </row>
    <row r="33" spans="2:4" ht="14.25">
      <c r="B33" s="90" t="str">
        <f t="shared" si="1"/>
        <v>ОТП Фонд Акцій</v>
      </c>
      <c r="C33" s="91">
        <f t="shared" si="1"/>
        <v>2045179.04</v>
      </c>
      <c r="D33" s="139">
        <f t="shared" si="0"/>
        <v>0.03714080060627891</v>
      </c>
    </row>
    <row r="34" spans="2:4" ht="14.25">
      <c r="B34" s="90" t="str">
        <f t="shared" si="1"/>
        <v>КІНТО-Казначейський</v>
      </c>
      <c r="C34" s="91">
        <f t="shared" si="1"/>
        <v>1620693.6</v>
      </c>
      <c r="D34" s="139">
        <f t="shared" si="0"/>
        <v>0.0294320725296854</v>
      </c>
    </row>
  </sheetData>
  <mergeCells count="3">
    <mergeCell ref="A1:H1"/>
    <mergeCell ref="A21:B21"/>
    <mergeCell ref="A22:H22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13" r:id="rId13" display="http://www.vseswit.com.ua/"/>
    <hyperlink ref="H19" r:id="rId14" display="http://www.seb.ua/"/>
    <hyperlink ref="H21" r:id="rId15" display="http://art-capital.com.ua/"/>
    <hyperlink ref="H20" r:id="rId16" display="http://www.dragon-am.com/"/>
  </hyperlinks>
  <printOptions/>
  <pageMargins left="0.75" right="0.75" top="1" bottom="1" header="0.5" footer="0.5"/>
  <pageSetup horizontalDpi="600" verticalDpi="600" orientation="portrait" paperSize="9" scale="29" r:id="rId18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3" t="s">
        <v>107</v>
      </c>
      <c r="B1" s="183"/>
      <c r="C1" s="183"/>
      <c r="D1" s="183"/>
      <c r="E1" s="183"/>
      <c r="F1" s="183"/>
      <c r="G1" s="183"/>
      <c r="H1" s="183"/>
      <c r="I1" s="183"/>
      <c r="J1" s="108"/>
    </row>
    <row r="2" spans="1:11" s="20" customFormat="1" ht="15.75" customHeight="1" thickBot="1">
      <c r="A2" s="184" t="s">
        <v>46</v>
      </c>
      <c r="B2" s="109"/>
      <c r="C2" s="110"/>
      <c r="D2" s="111"/>
      <c r="E2" s="186" t="s">
        <v>79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0" customFormat="1" ht="14.25" collapsed="1">
      <c r="A4" s="21">
        <v>1</v>
      </c>
      <c r="B4" s="160" t="s">
        <v>87</v>
      </c>
      <c r="C4" s="161">
        <v>38118</v>
      </c>
      <c r="D4" s="161">
        <v>38182</v>
      </c>
      <c r="E4" s="162">
        <v>0.015695964503320115</v>
      </c>
      <c r="F4" s="162">
        <v>0.001240870208786049</v>
      </c>
      <c r="G4" s="162">
        <v>0.04175967065000208</v>
      </c>
      <c r="H4" s="162">
        <v>0.01858263106897806</v>
      </c>
      <c r="I4" s="162">
        <v>0.035548448883252926</v>
      </c>
      <c r="J4" s="163">
        <v>3.2328911644437657</v>
      </c>
      <c r="K4" s="132">
        <v>0.1272131201312452</v>
      </c>
    </row>
    <row r="5" spans="1:11" s="20" customFormat="1" ht="14.25" collapsed="1">
      <c r="A5" s="21">
        <v>2</v>
      </c>
      <c r="B5" s="160" t="s">
        <v>69</v>
      </c>
      <c r="C5" s="161">
        <v>38828</v>
      </c>
      <c r="D5" s="161">
        <v>39028</v>
      </c>
      <c r="E5" s="162">
        <v>0.007766372436702973</v>
      </c>
      <c r="F5" s="162">
        <v>0.029612144362252568</v>
      </c>
      <c r="G5" s="162">
        <v>0.05934601369976944</v>
      </c>
      <c r="H5" s="162">
        <v>0.16849257822422592</v>
      </c>
      <c r="I5" s="162">
        <v>0.08722594183922716</v>
      </c>
      <c r="J5" s="163">
        <v>2.6594398209365453</v>
      </c>
      <c r="K5" s="133">
        <v>0.14260449159756106</v>
      </c>
    </row>
    <row r="6" spans="1:11" s="20" customFormat="1" ht="14.25" collapsed="1">
      <c r="A6" s="21">
        <v>3</v>
      </c>
      <c r="B6" s="160" t="s">
        <v>94</v>
      </c>
      <c r="C6" s="161">
        <v>38919</v>
      </c>
      <c r="D6" s="161">
        <v>39092</v>
      </c>
      <c r="E6" s="162">
        <v>0.059767266070695824</v>
      </c>
      <c r="F6" s="162">
        <v>0.07857518352804038</v>
      </c>
      <c r="G6" s="162">
        <v>0.09650003129145168</v>
      </c>
      <c r="H6" s="162">
        <v>0.007632166744766078</v>
      </c>
      <c r="I6" s="162">
        <v>0.1234950543943727</v>
      </c>
      <c r="J6" s="163">
        <v>0.8012264346349942</v>
      </c>
      <c r="K6" s="133">
        <v>0.06351548341587887</v>
      </c>
    </row>
    <row r="7" spans="1:11" s="20" customFormat="1" ht="14.25" collapsed="1">
      <c r="A7" s="21">
        <v>4</v>
      </c>
      <c r="B7" s="160" t="s">
        <v>91</v>
      </c>
      <c r="C7" s="161">
        <v>38919</v>
      </c>
      <c r="D7" s="161">
        <v>39092</v>
      </c>
      <c r="E7" s="162">
        <v>0.0675106812614008</v>
      </c>
      <c r="F7" s="162">
        <v>0.09224408700575593</v>
      </c>
      <c r="G7" s="162">
        <v>0.09775619336664731</v>
      </c>
      <c r="H7" s="162">
        <v>-0.22232607346257027</v>
      </c>
      <c r="I7" s="162">
        <v>0.07445075798938561</v>
      </c>
      <c r="J7" s="163">
        <v>-0.4944556150943391</v>
      </c>
      <c r="K7" s="133">
        <v>-0.06889203772499808</v>
      </c>
    </row>
    <row r="8" spans="1:11" s="20" customFormat="1" ht="14.25" collapsed="1">
      <c r="A8" s="21">
        <v>5</v>
      </c>
      <c r="B8" s="160" t="s">
        <v>20</v>
      </c>
      <c r="C8" s="161">
        <v>39413</v>
      </c>
      <c r="D8" s="161">
        <v>39589</v>
      </c>
      <c r="E8" s="162">
        <v>0.014244223035407177</v>
      </c>
      <c r="F8" s="162">
        <v>0.042004777500775026</v>
      </c>
      <c r="G8" s="162">
        <v>0.08225733948959224</v>
      </c>
      <c r="H8" s="162">
        <v>0.18016220025184349</v>
      </c>
      <c r="I8" s="162">
        <v>0.09570867185975196</v>
      </c>
      <c r="J8" s="163">
        <v>1.4089580451976618</v>
      </c>
      <c r="K8" s="133">
        <v>0.11325762253568494</v>
      </c>
    </row>
    <row r="9" spans="1:11" s="20" customFormat="1" ht="14.25" collapsed="1">
      <c r="A9" s="21">
        <v>6</v>
      </c>
      <c r="B9" s="160" t="s">
        <v>22</v>
      </c>
      <c r="C9" s="161">
        <v>39429</v>
      </c>
      <c r="D9" s="161">
        <v>39618</v>
      </c>
      <c r="E9" s="162">
        <v>0.007108769342121235</v>
      </c>
      <c r="F9" s="162">
        <v>-0.06960374473396203</v>
      </c>
      <c r="G9" s="162">
        <v>-0.05845727348754559</v>
      </c>
      <c r="H9" s="162">
        <v>-0.07616528607200634</v>
      </c>
      <c r="I9" s="162">
        <v>-0.05000348982044345</v>
      </c>
      <c r="J9" s="163">
        <v>-0.07089126701569337</v>
      </c>
      <c r="K9" s="133">
        <v>-0.009019934655123407</v>
      </c>
    </row>
    <row r="10" spans="1:11" s="20" customFormat="1" ht="14.25" collapsed="1">
      <c r="A10" s="21">
        <v>7</v>
      </c>
      <c r="B10" s="160" t="s">
        <v>24</v>
      </c>
      <c r="C10" s="161">
        <v>39429</v>
      </c>
      <c r="D10" s="161">
        <v>39651</v>
      </c>
      <c r="E10" s="162">
        <v>-0.004310139573526661</v>
      </c>
      <c r="F10" s="162">
        <v>-0.014888451759174526</v>
      </c>
      <c r="G10" s="162">
        <v>-0.02757002898062877</v>
      </c>
      <c r="H10" s="162">
        <v>-0.12055434246791363</v>
      </c>
      <c r="I10" s="162">
        <v>-0.04106199648924691</v>
      </c>
      <c r="J10" s="163">
        <v>-0.6165031132917036</v>
      </c>
      <c r="K10" s="133">
        <v>-0.11257817935143144</v>
      </c>
    </row>
    <row r="11" spans="1:11" s="20" customFormat="1" ht="14.25" collapsed="1">
      <c r="A11" s="21">
        <v>8</v>
      </c>
      <c r="B11" s="160" t="s">
        <v>72</v>
      </c>
      <c r="C11" s="161">
        <v>39527</v>
      </c>
      <c r="D11" s="161">
        <v>39715</v>
      </c>
      <c r="E11" s="162">
        <v>0.010153292900693556</v>
      </c>
      <c r="F11" s="162">
        <v>0.04319281404566855</v>
      </c>
      <c r="G11" s="162">
        <v>0.06513319888066671</v>
      </c>
      <c r="H11" s="162">
        <v>0.13444725734028573</v>
      </c>
      <c r="I11" s="162">
        <v>0.08038354979529982</v>
      </c>
      <c r="J11" s="163">
        <v>1.7785248214285811</v>
      </c>
      <c r="K11" s="133">
        <v>0.13904736696393516</v>
      </c>
    </row>
    <row r="12" spans="1:11" s="20" customFormat="1" ht="14.25" collapsed="1">
      <c r="A12" s="21">
        <v>9</v>
      </c>
      <c r="B12" s="160" t="s">
        <v>27</v>
      </c>
      <c r="C12" s="161">
        <v>39560</v>
      </c>
      <c r="D12" s="161">
        <v>39770</v>
      </c>
      <c r="E12" s="162">
        <v>0.038335906831773015</v>
      </c>
      <c r="F12" s="162">
        <v>0.1066530728685926</v>
      </c>
      <c r="G12" s="162">
        <v>0.13033663913364024</v>
      </c>
      <c r="H12" s="162">
        <v>-0.10612922780845702</v>
      </c>
      <c r="I12" s="162" t="s">
        <v>26</v>
      </c>
      <c r="J12" s="163">
        <v>-0.4129432286355219</v>
      </c>
      <c r="K12" s="133">
        <v>-0.06684645706281067</v>
      </c>
    </row>
    <row r="13" spans="1:11" s="20" customFormat="1" ht="14.25" collapsed="1">
      <c r="A13" s="21">
        <v>10</v>
      </c>
      <c r="B13" s="160" t="s">
        <v>89</v>
      </c>
      <c r="C13" s="161">
        <v>39884</v>
      </c>
      <c r="D13" s="161">
        <v>40001</v>
      </c>
      <c r="E13" s="162">
        <v>0.02046439171175818</v>
      </c>
      <c r="F13" s="162">
        <v>0.04096428037834832</v>
      </c>
      <c r="G13" s="162">
        <v>0.10457956488189213</v>
      </c>
      <c r="H13" s="162">
        <v>-0.025608143184981058</v>
      </c>
      <c r="I13" s="162">
        <v>0.08160925295871846</v>
      </c>
      <c r="J13" s="163">
        <v>-0.23211798001733275</v>
      </c>
      <c r="K13" s="133">
        <v>-0.03669017121744944</v>
      </c>
    </row>
    <row r="14" spans="1:11" s="20" customFormat="1" ht="14.25" collapsed="1">
      <c r="A14" s="21">
        <v>11</v>
      </c>
      <c r="B14" s="160" t="s">
        <v>29</v>
      </c>
      <c r="C14" s="161">
        <v>40031</v>
      </c>
      <c r="D14" s="161">
        <v>40129</v>
      </c>
      <c r="E14" s="162">
        <v>0.06710813275488192</v>
      </c>
      <c r="F14" s="162">
        <v>0.13113833496409733</v>
      </c>
      <c r="G14" s="162">
        <v>0.13131852571111158</v>
      </c>
      <c r="H14" s="162">
        <v>-0.24321416988398747</v>
      </c>
      <c r="I14" s="162">
        <v>0.028520497592749106</v>
      </c>
      <c r="J14" s="163">
        <v>-0.7511323221543571</v>
      </c>
      <c r="K14" s="133">
        <v>-0.1870789902085236</v>
      </c>
    </row>
    <row r="15" spans="1:11" s="20" customFormat="1" ht="14.25" collapsed="1">
      <c r="A15" s="21">
        <v>12</v>
      </c>
      <c r="B15" s="160" t="s">
        <v>67</v>
      </c>
      <c r="C15" s="161">
        <v>40253</v>
      </c>
      <c r="D15" s="161">
        <v>40366</v>
      </c>
      <c r="E15" s="162">
        <v>0.04600694290387808</v>
      </c>
      <c r="F15" s="162">
        <v>0.09177739558336251</v>
      </c>
      <c r="G15" s="162">
        <v>0.11556097516213337</v>
      </c>
      <c r="H15" s="162">
        <v>-0.0020066125589099926</v>
      </c>
      <c r="I15" s="162">
        <v>0.13153323815408835</v>
      </c>
      <c r="J15" s="163">
        <v>-0.2933435193525631</v>
      </c>
      <c r="K15" s="133">
        <v>-0.05563367842620681</v>
      </c>
    </row>
    <row r="16" spans="1:11" s="20" customFormat="1" ht="14.25" collapsed="1">
      <c r="A16" s="21">
        <v>13</v>
      </c>
      <c r="B16" s="160" t="s">
        <v>68</v>
      </c>
      <c r="C16" s="161">
        <v>40114</v>
      </c>
      <c r="D16" s="161">
        <v>40401</v>
      </c>
      <c r="E16" s="162">
        <v>0.05857319448292264</v>
      </c>
      <c r="F16" s="162">
        <v>0.12114929296350141</v>
      </c>
      <c r="G16" s="162">
        <v>0.29207783947491084</v>
      </c>
      <c r="H16" s="162">
        <v>0.09252410049150983</v>
      </c>
      <c r="I16" s="162">
        <v>0.25156040455174633</v>
      </c>
      <c r="J16" s="163">
        <v>-0.07798844117647596</v>
      </c>
      <c r="K16" s="133">
        <v>-0.01350915763386229</v>
      </c>
    </row>
    <row r="17" spans="1:11" s="20" customFormat="1" ht="14.25" collapsed="1">
      <c r="A17" s="21">
        <v>14</v>
      </c>
      <c r="B17" s="160" t="s">
        <v>71</v>
      </c>
      <c r="C17" s="161">
        <v>40226</v>
      </c>
      <c r="D17" s="161">
        <v>40430</v>
      </c>
      <c r="E17" s="162">
        <v>0.009009992932353716</v>
      </c>
      <c r="F17" s="162">
        <v>0.03193748685014053</v>
      </c>
      <c r="G17" s="162">
        <v>0.06377662758141622</v>
      </c>
      <c r="H17" s="162">
        <v>0.17550203581069868</v>
      </c>
      <c r="I17" s="162">
        <v>0.0937852428841488</v>
      </c>
      <c r="J17" s="163">
        <v>1.636125823483081</v>
      </c>
      <c r="K17" s="133">
        <v>0.17887116195068486</v>
      </c>
    </row>
    <row r="18" spans="1:11" s="20" customFormat="1" ht="14.25" collapsed="1">
      <c r="A18" s="21">
        <v>15</v>
      </c>
      <c r="B18" s="160" t="s">
        <v>93</v>
      </c>
      <c r="C18" s="161">
        <v>40427</v>
      </c>
      <c r="D18" s="161">
        <v>40543</v>
      </c>
      <c r="E18" s="162">
        <v>0.008646464625261974</v>
      </c>
      <c r="F18" s="162">
        <v>0.01331347891223511</v>
      </c>
      <c r="G18" s="162">
        <v>0.028343139145645013</v>
      </c>
      <c r="H18" s="162">
        <v>0.15321975026679913</v>
      </c>
      <c r="I18" s="162">
        <v>0.08219345125690847</v>
      </c>
      <c r="J18" s="163">
        <v>1.0865667752885204</v>
      </c>
      <c r="K18" s="133">
        <v>0.1408735164281234</v>
      </c>
    </row>
    <row r="19" spans="1:11" s="20" customFormat="1" ht="14.25" collapsed="1">
      <c r="A19" s="21">
        <v>16</v>
      </c>
      <c r="B19" s="160" t="s">
        <v>83</v>
      </c>
      <c r="C19" s="161">
        <v>40444</v>
      </c>
      <c r="D19" s="161">
        <v>40638</v>
      </c>
      <c r="E19" s="162">
        <v>0.0050909531884473225</v>
      </c>
      <c r="F19" s="162">
        <v>0.0021789089778432302</v>
      </c>
      <c r="G19" s="162">
        <v>0.04403633244646521</v>
      </c>
      <c r="H19" s="162">
        <v>0.1844933970564857</v>
      </c>
      <c r="I19" s="162">
        <v>0.08806075317861817</v>
      </c>
      <c r="J19" s="163">
        <v>0.17501722410865672</v>
      </c>
      <c r="K19" s="133">
        <v>0.030777317499382173</v>
      </c>
    </row>
    <row r="20" spans="1:11" s="20" customFormat="1" ht="14.25" collapsed="1">
      <c r="A20" s="21">
        <v>17</v>
      </c>
      <c r="B20" s="160" t="s">
        <v>92</v>
      </c>
      <c r="C20" s="161">
        <v>40427</v>
      </c>
      <c r="D20" s="161">
        <v>40708</v>
      </c>
      <c r="E20" s="162">
        <v>0.018124833244527405</v>
      </c>
      <c r="F20" s="162">
        <v>0.01443030322444061</v>
      </c>
      <c r="G20" s="162">
        <v>0.034445181678709025</v>
      </c>
      <c r="H20" s="162">
        <v>0.18844088715118823</v>
      </c>
      <c r="I20" s="162">
        <v>0.06937110508445965</v>
      </c>
      <c r="J20" s="163">
        <v>1.5033760516066117</v>
      </c>
      <c r="K20" s="133">
        <v>0.19592535263847655</v>
      </c>
    </row>
    <row r="21" spans="1:11" s="20" customFormat="1" ht="14.25">
      <c r="A21" s="21">
        <v>18</v>
      </c>
      <c r="B21" s="160" t="s">
        <v>125</v>
      </c>
      <c r="C21" s="161">
        <v>41026</v>
      </c>
      <c r="D21" s="161">
        <v>41242</v>
      </c>
      <c r="E21" s="162">
        <v>0.028126326736924723</v>
      </c>
      <c r="F21" s="162">
        <v>-0.01784854161971583</v>
      </c>
      <c r="G21" s="162">
        <v>0.06776655640493656</v>
      </c>
      <c r="H21" s="162">
        <v>0.04496150006289423</v>
      </c>
      <c r="I21" s="162">
        <v>0.08371898767451569</v>
      </c>
      <c r="J21" s="163">
        <v>0.4329740053050233</v>
      </c>
      <c r="K21" s="133">
        <v>0.1031156963134614</v>
      </c>
    </row>
    <row r="22" spans="1:12" s="20" customFormat="1" ht="15.75" thickBot="1">
      <c r="A22" s="159"/>
      <c r="B22" s="164" t="s">
        <v>126</v>
      </c>
      <c r="C22" s="165" t="s">
        <v>56</v>
      </c>
      <c r="D22" s="165" t="s">
        <v>56</v>
      </c>
      <c r="E22" s="166">
        <f>AVERAGE(E4:E21)</f>
        <v>0.026523531632752444</v>
      </c>
      <c r="F22" s="166">
        <f>AVERAGE(F4:F21)</f>
        <v>0.041003982958943766</v>
      </c>
      <c r="G22" s="166">
        <f>AVERAGE(G4:G21)</f>
        <v>0.07605369591837863</v>
      </c>
      <c r="H22" s="166">
        <f>AVERAGE(H4:H21)</f>
        <v>0.030691924946158293</v>
      </c>
      <c r="I22" s="166">
        <f>AVERAGE(I4:I21)</f>
        <v>0.07741763951691487</v>
      </c>
      <c r="J22" s="165" t="s">
        <v>56</v>
      </c>
      <c r="K22" s="165" t="s">
        <v>56</v>
      </c>
      <c r="L22" s="167"/>
    </row>
    <row r="23" spans="1:11" s="20" customFormat="1" ht="14.25">
      <c r="A23" s="187" t="s">
        <v>110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="20" customFormat="1" ht="14.25" collapsed="1">
      <c r="J24" s="19"/>
    </row>
    <row r="25" spans="5:10" s="20" customFormat="1" ht="14.25" collapsed="1">
      <c r="E25" s="115"/>
      <c r="J25" s="19"/>
    </row>
    <row r="26" spans="5:10" s="20" customFormat="1" ht="14.25" collapsed="1">
      <c r="E26" s="116"/>
      <c r="J26" s="19"/>
    </row>
    <row r="27" spans="5:10" s="20" customFormat="1" ht="14.25">
      <c r="E27" s="115"/>
      <c r="F27" s="115"/>
      <c r="J27" s="19"/>
    </row>
    <row r="28" spans="5:10" s="20" customFormat="1" ht="14.25" collapsed="1">
      <c r="E28" s="116"/>
      <c r="I28" s="116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4"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G19" sqref="G19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8" t="s">
        <v>104</v>
      </c>
      <c r="B1" s="188"/>
      <c r="C1" s="188"/>
      <c r="D1" s="188"/>
      <c r="E1" s="188"/>
      <c r="F1" s="188"/>
      <c r="G1" s="188"/>
    </row>
    <row r="2" spans="1:7" ht="15.75" thickBot="1">
      <c r="A2" s="184" t="s">
        <v>46</v>
      </c>
      <c r="B2" s="97"/>
      <c r="C2" s="189" t="s">
        <v>31</v>
      </c>
      <c r="D2" s="190"/>
      <c r="E2" s="189" t="s">
        <v>32</v>
      </c>
      <c r="F2" s="190"/>
      <c r="G2" s="98"/>
    </row>
    <row r="3" spans="1:7" ht="45.75" thickBot="1">
      <c r="A3" s="185"/>
      <c r="B3" s="42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8" ht="15" customHeight="1">
      <c r="A4" s="21">
        <v>1</v>
      </c>
      <c r="B4" s="37" t="s">
        <v>20</v>
      </c>
      <c r="C4" s="38">
        <v>1215.12915</v>
      </c>
      <c r="D4" s="103">
        <v>1.3254045010010485</v>
      </c>
      <c r="E4" s="39">
        <v>499</v>
      </c>
      <c r="F4" s="103">
        <v>1.2927461139896372</v>
      </c>
      <c r="G4" s="40">
        <v>1198.711735803109</v>
      </c>
      <c r="H4" s="56"/>
    </row>
    <row r="5" spans="1:8" ht="14.25" customHeight="1">
      <c r="A5" s="21">
        <v>2</v>
      </c>
      <c r="B5" s="37" t="s">
        <v>83</v>
      </c>
      <c r="C5" s="38">
        <v>21.039840000000083</v>
      </c>
      <c r="D5" s="103">
        <v>0.015434942415085867</v>
      </c>
      <c r="E5" s="39">
        <v>12</v>
      </c>
      <c r="F5" s="103">
        <v>0.010291595197255575</v>
      </c>
      <c r="G5" s="40">
        <v>13.628267499270777</v>
      </c>
      <c r="H5" s="56"/>
    </row>
    <row r="6" spans="1:7" ht="14.25">
      <c r="A6" s="21">
        <v>3</v>
      </c>
      <c r="B6" s="37" t="s">
        <v>68</v>
      </c>
      <c r="C6" s="38">
        <v>200.3435129999998</v>
      </c>
      <c r="D6" s="103">
        <v>0.05857319448293207</v>
      </c>
      <c r="E6" s="39">
        <v>0</v>
      </c>
      <c r="F6" s="103">
        <v>0</v>
      </c>
      <c r="G6" s="40">
        <v>0</v>
      </c>
    </row>
    <row r="7" spans="1:7" ht="14.25">
      <c r="A7" s="21">
        <v>4</v>
      </c>
      <c r="B7" s="37" t="s">
        <v>92</v>
      </c>
      <c r="C7" s="38">
        <v>91.53760000000055</v>
      </c>
      <c r="D7" s="103">
        <v>0.01812483324453877</v>
      </c>
      <c r="E7" s="39">
        <v>0</v>
      </c>
      <c r="F7" s="103">
        <v>0</v>
      </c>
      <c r="G7" s="40">
        <v>0</v>
      </c>
    </row>
    <row r="8" spans="1:7" ht="14.25">
      <c r="A8" s="21">
        <v>5</v>
      </c>
      <c r="B8" s="37" t="s">
        <v>67</v>
      </c>
      <c r="C8" s="38">
        <v>89.95392999999994</v>
      </c>
      <c r="D8" s="103">
        <v>0.046006942903878696</v>
      </c>
      <c r="E8" s="39">
        <v>0</v>
      </c>
      <c r="F8" s="103">
        <v>0</v>
      </c>
      <c r="G8" s="40">
        <v>0</v>
      </c>
    </row>
    <row r="9" spans="1:7" ht="14.25">
      <c r="A9" s="21">
        <v>6</v>
      </c>
      <c r="B9" s="37" t="s">
        <v>89</v>
      </c>
      <c r="C9" s="38">
        <v>70.89747999999999</v>
      </c>
      <c r="D9" s="103">
        <v>0.020464391711685643</v>
      </c>
      <c r="E9" s="39">
        <v>0</v>
      </c>
      <c r="F9" s="103">
        <v>0</v>
      </c>
      <c r="G9" s="40">
        <v>0</v>
      </c>
    </row>
    <row r="10" spans="1:7" ht="14.25">
      <c r="A10" s="21">
        <v>7</v>
      </c>
      <c r="B10" s="37" t="s">
        <v>94</v>
      </c>
      <c r="C10" s="38">
        <v>59.832410000000145</v>
      </c>
      <c r="D10" s="103">
        <v>0.05976726607067375</v>
      </c>
      <c r="E10" s="39">
        <v>0</v>
      </c>
      <c r="F10" s="103">
        <v>0</v>
      </c>
      <c r="G10" s="40">
        <v>0</v>
      </c>
    </row>
    <row r="11" spans="1:7" ht="14.25">
      <c r="A11" s="21">
        <v>8</v>
      </c>
      <c r="B11" s="37" t="s">
        <v>91</v>
      </c>
      <c r="C11" s="38">
        <v>42.36190000000003</v>
      </c>
      <c r="D11" s="103">
        <v>0.06751068126138787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71</v>
      </c>
      <c r="C12" s="38">
        <v>29.871479999999984</v>
      </c>
      <c r="D12" s="103">
        <v>0.009009992932347057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93</v>
      </c>
      <c r="C13" s="38">
        <v>26.34720999999996</v>
      </c>
      <c r="D13" s="103">
        <v>0.008646464625249357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27</v>
      </c>
      <c r="C14" s="38">
        <v>21.253959999999964</v>
      </c>
      <c r="D14" s="103">
        <v>0.03833590683177477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22</v>
      </c>
      <c r="C15" s="38">
        <v>6.263079999999958</v>
      </c>
      <c r="D15" s="103">
        <v>0.00710876934212064</v>
      </c>
      <c r="E15" s="39">
        <v>0</v>
      </c>
      <c r="F15" s="103">
        <v>0</v>
      </c>
      <c r="G15" s="40">
        <v>0</v>
      </c>
    </row>
    <row r="16" spans="1:7" ht="13.5" customHeight="1">
      <c r="A16" s="21">
        <v>13</v>
      </c>
      <c r="B16" s="37" t="s">
        <v>72</v>
      </c>
      <c r="C16" s="38">
        <v>4.691839999999968</v>
      </c>
      <c r="D16" s="103">
        <v>0.010153292900699655</v>
      </c>
      <c r="E16" s="39">
        <v>0</v>
      </c>
      <c r="F16" s="103">
        <v>0</v>
      </c>
      <c r="G16" s="40">
        <v>0</v>
      </c>
    </row>
    <row r="17" spans="1:7" ht="14.25">
      <c r="A17" s="21">
        <v>14</v>
      </c>
      <c r="B17" s="37" t="s">
        <v>24</v>
      </c>
      <c r="C17" s="38">
        <v>-1.8609500000000119</v>
      </c>
      <c r="D17" s="103">
        <v>-0.004310139573527008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29</v>
      </c>
      <c r="C18" s="38">
        <v>68.67093999999994</v>
      </c>
      <c r="D18" s="103">
        <v>0.06684167063149374</v>
      </c>
      <c r="E18" s="39">
        <v>-11</v>
      </c>
      <c r="F18" s="103">
        <v>-0.0002497048942159266</v>
      </c>
      <c r="G18" s="40">
        <v>-0.27047792676837995</v>
      </c>
    </row>
    <row r="19" spans="1:7" ht="14.25">
      <c r="A19" s="21">
        <v>16</v>
      </c>
      <c r="B19" s="37" t="s">
        <v>69</v>
      </c>
      <c r="C19" s="38">
        <v>-12.206819999999832</v>
      </c>
      <c r="D19" s="103">
        <v>-0.0045736239604298</v>
      </c>
      <c r="E19" s="39">
        <v>-9</v>
      </c>
      <c r="F19" s="103">
        <v>-0.012244897959183673</v>
      </c>
      <c r="G19" s="40">
        <v>-32.86387310204092</v>
      </c>
    </row>
    <row r="20" spans="1:7" ht="14.25">
      <c r="A20" s="21">
        <v>17</v>
      </c>
      <c r="B20" s="37" t="s">
        <v>87</v>
      </c>
      <c r="C20" s="38">
        <v>125.73279000000282</v>
      </c>
      <c r="D20" s="103">
        <v>0.005931385192394852</v>
      </c>
      <c r="E20" s="39">
        <v>-489</v>
      </c>
      <c r="F20" s="103">
        <v>-0.009613683279268653</v>
      </c>
      <c r="G20" s="40">
        <v>-205.80836687684928</v>
      </c>
    </row>
    <row r="21" spans="1:7" ht="14.25">
      <c r="A21" s="21">
        <v>18</v>
      </c>
      <c r="B21" s="37" t="s">
        <v>125</v>
      </c>
      <c r="C21" s="38">
        <v>-401.2518899999999</v>
      </c>
      <c r="D21" s="103">
        <v>-0.19844842107983826</v>
      </c>
      <c r="E21" s="39">
        <v>-3197</v>
      </c>
      <c r="F21" s="103">
        <v>-0.22037637002826221</v>
      </c>
      <c r="G21" s="40">
        <v>-454.67475659012393</v>
      </c>
    </row>
    <row r="22" spans="1:8" ht="15.75" thickBot="1">
      <c r="A22" s="96"/>
      <c r="B22" s="99" t="s">
        <v>55</v>
      </c>
      <c r="C22" s="100">
        <v>1658.6074630000035</v>
      </c>
      <c r="D22" s="104">
        <v>0.03227804197861558</v>
      </c>
      <c r="E22" s="101">
        <v>-3195</v>
      </c>
      <c r="F22" s="104">
        <v>-0.0010584173496964546</v>
      </c>
      <c r="G22" s="102">
        <v>518.7225288065972</v>
      </c>
      <c r="H22" s="56"/>
    </row>
    <row r="23" spans="2:8" ht="14.25">
      <c r="B23" s="72"/>
      <c r="C23" s="73"/>
      <c r="D23" s="74"/>
      <c r="E23" s="75"/>
      <c r="F23" s="74"/>
      <c r="G23" s="73"/>
      <c r="H23" s="56"/>
    </row>
    <row r="42" spans="2:5" ht="15">
      <c r="B42" s="64"/>
      <c r="C42" s="65"/>
      <c r="D42" s="66"/>
      <c r="E42" s="67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.75" thickBot="1">
      <c r="B48" s="86"/>
      <c r="C48" s="86"/>
      <c r="D48" s="86"/>
      <c r="E48" s="86"/>
    </row>
    <row r="51" ht="14.25" customHeight="1"/>
    <row r="52" ht="14.25">
      <c r="F52" s="56"/>
    </row>
    <row r="54" ht="14.25">
      <c r="F54"/>
    </row>
    <row r="55" ht="14.25">
      <c r="F55"/>
    </row>
    <row r="56" spans="2:6" ht="30.75" thickBot="1">
      <c r="B56" s="42" t="s">
        <v>30</v>
      </c>
      <c r="C56" s="35" t="s">
        <v>63</v>
      </c>
      <c r="D56" s="35" t="s">
        <v>64</v>
      </c>
      <c r="E56" s="63" t="s">
        <v>59</v>
      </c>
      <c r="F56"/>
    </row>
    <row r="57" spans="2:5" ht="14.25">
      <c r="B57" s="37" t="str">
        <f aca="true" t="shared" si="0" ref="B57:D61">B4</f>
        <v>ОТП Класичний</v>
      </c>
      <c r="C57" s="38">
        <f t="shared" si="0"/>
        <v>1215.12915</v>
      </c>
      <c r="D57" s="103">
        <f t="shared" si="0"/>
        <v>1.3254045010010485</v>
      </c>
      <c r="E57" s="40">
        <f>G4</f>
        <v>1198.711735803109</v>
      </c>
    </row>
    <row r="58" spans="2:5" ht="14.25">
      <c r="B58" s="37" t="str">
        <f t="shared" si="0"/>
        <v>ВСІ</v>
      </c>
      <c r="C58" s="38">
        <f t="shared" si="0"/>
        <v>21.039840000000083</v>
      </c>
      <c r="D58" s="103">
        <f t="shared" si="0"/>
        <v>0.015434942415085867</v>
      </c>
      <c r="E58" s="40">
        <f>G5</f>
        <v>13.628267499270777</v>
      </c>
    </row>
    <row r="59" spans="2:5" ht="14.25">
      <c r="B59" s="37" t="str">
        <f t="shared" si="0"/>
        <v>Софіївський</v>
      </c>
      <c r="C59" s="38">
        <f t="shared" si="0"/>
        <v>200.3435129999998</v>
      </c>
      <c r="D59" s="103">
        <f t="shared" si="0"/>
        <v>0.05857319448293207</v>
      </c>
      <c r="E59" s="40">
        <f>G6</f>
        <v>0</v>
      </c>
    </row>
    <row r="60" spans="2:5" ht="14.25">
      <c r="B60" s="37" t="str">
        <f t="shared" si="0"/>
        <v>УНIВЕР.УА/Михайло Грушевський: Фонд Державних Паперiв</v>
      </c>
      <c r="C60" s="38">
        <f t="shared" si="0"/>
        <v>91.53760000000055</v>
      </c>
      <c r="D60" s="103">
        <f t="shared" si="0"/>
        <v>0.01812483324453877</v>
      </c>
      <c r="E60" s="40">
        <f>G7</f>
        <v>0</v>
      </c>
    </row>
    <row r="61" spans="2:5" ht="14.25">
      <c r="B61" s="135" t="str">
        <f t="shared" si="0"/>
        <v>ОТП Фонд Акцій</v>
      </c>
      <c r="C61" s="136">
        <f t="shared" si="0"/>
        <v>89.95392999999994</v>
      </c>
      <c r="D61" s="137">
        <f t="shared" si="0"/>
        <v>0.046006942903878696</v>
      </c>
      <c r="E61" s="138">
        <f>G8</f>
        <v>0</v>
      </c>
    </row>
    <row r="62" spans="2:5" ht="14.25">
      <c r="B62" s="134" t="str">
        <f>B17</f>
        <v>СЕМ Ажіо</v>
      </c>
      <c r="C62" s="38">
        <f aca="true" t="shared" si="1" ref="C62:D65">C17</f>
        <v>-1.8609500000000119</v>
      </c>
      <c r="D62" s="103">
        <f t="shared" si="1"/>
        <v>-0.004310139573527008</v>
      </c>
      <c r="E62" s="40">
        <f>G17</f>
        <v>0</v>
      </c>
    </row>
    <row r="63" spans="2:5" ht="14.25">
      <c r="B63" s="134" t="str">
        <f>B18</f>
        <v>Аргентум</v>
      </c>
      <c r="C63" s="38">
        <f t="shared" si="1"/>
        <v>68.67093999999994</v>
      </c>
      <c r="D63" s="103">
        <f t="shared" si="1"/>
        <v>0.06684167063149374</v>
      </c>
      <c r="E63" s="40">
        <f>G18</f>
        <v>-0.27047792676837995</v>
      </c>
    </row>
    <row r="64" spans="2:5" ht="14.25">
      <c r="B64" s="134" t="str">
        <f>B19</f>
        <v>Альтус-Збалансований</v>
      </c>
      <c r="C64" s="38">
        <f t="shared" si="1"/>
        <v>-12.206819999999832</v>
      </c>
      <c r="D64" s="103">
        <f t="shared" si="1"/>
        <v>-0.0045736239604298</v>
      </c>
      <c r="E64" s="40">
        <f>G19</f>
        <v>-32.86387310204092</v>
      </c>
    </row>
    <row r="65" spans="2:5" ht="14.25">
      <c r="B65" s="134" t="str">
        <f>B20</f>
        <v>КІНТО-Класичний</v>
      </c>
      <c r="C65" s="38">
        <f t="shared" si="1"/>
        <v>125.73279000000282</v>
      </c>
      <c r="D65" s="103">
        <f t="shared" si="1"/>
        <v>0.005931385192394852</v>
      </c>
      <c r="E65" s="40">
        <f>G20</f>
        <v>-205.80836687684928</v>
      </c>
    </row>
    <row r="66" spans="2:5" ht="14.25">
      <c r="B66" s="134" t="str">
        <f>B21</f>
        <v>КІНТО-Казначейський</v>
      </c>
      <c r="C66" s="38">
        <f>C21</f>
        <v>-401.2518899999999</v>
      </c>
      <c r="D66" s="103">
        <f>D21</f>
        <v>-0.19844842107983826</v>
      </c>
      <c r="E66" s="40">
        <f>G21</f>
        <v>-454.67475659012393</v>
      </c>
    </row>
    <row r="67" spans="2:5" ht="14.25">
      <c r="B67" s="145" t="s">
        <v>62</v>
      </c>
      <c r="C67" s="146">
        <f>C22-SUM(C57:C66)</f>
        <v>261.51936000000023</v>
      </c>
      <c r="D67" s="147"/>
      <c r="E67" s="146">
        <f>G22-SUM(E57:E66)</f>
        <v>0</v>
      </c>
    </row>
    <row r="68" spans="2:5" ht="15">
      <c r="B68" s="143" t="s">
        <v>55</v>
      </c>
      <c r="C68" s="144">
        <f>SUM(C57:C67)</f>
        <v>1658.6074630000035</v>
      </c>
      <c r="D68" s="144"/>
      <c r="E68" s="144">
        <f>SUM(E57:E67)</f>
        <v>518.7225288065972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100</v>
      </c>
      <c r="C1" s="10"/>
    </row>
    <row r="2" spans="1:3" ht="14.25">
      <c r="A2" s="177" t="s">
        <v>24</v>
      </c>
      <c r="B2" s="178">
        <v>-0.004310139573526661</v>
      </c>
      <c r="C2" s="10"/>
    </row>
    <row r="3" spans="1:3" ht="14.25">
      <c r="A3" s="148" t="s">
        <v>83</v>
      </c>
      <c r="B3" s="155">
        <v>0.0050909531884473225</v>
      </c>
      <c r="C3" s="10"/>
    </row>
    <row r="4" spans="1:3" ht="14.25">
      <c r="A4" s="148" t="s">
        <v>22</v>
      </c>
      <c r="B4" s="155">
        <v>0.007108769342121235</v>
      </c>
      <c r="C4" s="10"/>
    </row>
    <row r="5" spans="1:3" ht="14.25">
      <c r="A5" s="148" t="s">
        <v>69</v>
      </c>
      <c r="B5" s="156">
        <v>0.007766372436702973</v>
      </c>
      <c r="C5" s="10"/>
    </row>
    <row r="6" spans="1:3" ht="14.25">
      <c r="A6" s="148" t="s">
        <v>93</v>
      </c>
      <c r="B6" s="156">
        <v>0.008646464625261974</v>
      </c>
      <c r="C6" s="10"/>
    </row>
    <row r="7" spans="1:3" ht="14.25">
      <c r="A7" s="149" t="s">
        <v>71</v>
      </c>
      <c r="B7" s="157">
        <v>0.009009992932353716</v>
      </c>
      <c r="C7" s="10"/>
    </row>
    <row r="8" spans="1:3" ht="14.25">
      <c r="A8" s="148" t="s">
        <v>72</v>
      </c>
      <c r="B8" s="156">
        <v>0.010153292900693556</v>
      </c>
      <c r="C8" s="10"/>
    </row>
    <row r="9" spans="1:3" ht="14.25">
      <c r="A9" s="148" t="s">
        <v>20</v>
      </c>
      <c r="B9" s="156">
        <v>0.014244223035407177</v>
      </c>
      <c r="C9" s="10"/>
    </row>
    <row r="10" spans="1:3" ht="14.25">
      <c r="A10" s="148" t="s">
        <v>87</v>
      </c>
      <c r="B10" s="156">
        <v>0.015695964503320115</v>
      </c>
      <c r="C10" s="10"/>
    </row>
    <row r="11" spans="1:3" ht="14.25">
      <c r="A11" s="148" t="s">
        <v>92</v>
      </c>
      <c r="B11" s="156">
        <v>0.018124833244527405</v>
      </c>
      <c r="C11" s="10"/>
    </row>
    <row r="12" spans="1:3" ht="14.25">
      <c r="A12" s="148" t="s">
        <v>89</v>
      </c>
      <c r="B12" s="156">
        <v>0.02046439171175818</v>
      </c>
      <c r="C12" s="10"/>
    </row>
    <row r="13" spans="1:3" ht="14.25">
      <c r="A13" s="148" t="s">
        <v>125</v>
      </c>
      <c r="B13" s="156">
        <v>0.028126326736924723</v>
      </c>
      <c r="C13" s="10"/>
    </row>
    <row r="14" spans="1:3" ht="14.25">
      <c r="A14" s="148" t="s">
        <v>27</v>
      </c>
      <c r="B14" s="156">
        <v>0.038335906831773015</v>
      </c>
      <c r="C14" s="10"/>
    </row>
    <row r="15" spans="1:3" ht="14.25">
      <c r="A15" s="148" t="s">
        <v>67</v>
      </c>
      <c r="B15" s="156">
        <v>0.04600694290387808</v>
      </c>
      <c r="C15" s="10"/>
    </row>
    <row r="16" spans="1:3" ht="14.25">
      <c r="A16" s="148" t="s">
        <v>68</v>
      </c>
      <c r="B16" s="156">
        <v>0.05857319448292264</v>
      </c>
      <c r="C16" s="10"/>
    </row>
    <row r="17" spans="1:3" ht="14.25">
      <c r="A17" s="148" t="s">
        <v>94</v>
      </c>
      <c r="B17" s="156">
        <v>0.059767266070695824</v>
      </c>
      <c r="C17" s="10"/>
    </row>
    <row r="18" spans="1:3" ht="14.25">
      <c r="A18" s="148" t="s">
        <v>29</v>
      </c>
      <c r="B18" s="156">
        <v>0.06710813275488192</v>
      </c>
      <c r="C18" s="10"/>
    </row>
    <row r="19" spans="1:3" ht="14.25">
      <c r="A19" s="148" t="s">
        <v>91</v>
      </c>
      <c r="B19" s="156">
        <v>0.0675106812614008</v>
      </c>
      <c r="C19" s="10"/>
    </row>
    <row r="20" spans="1:3" ht="14.25">
      <c r="A20" s="150" t="s">
        <v>35</v>
      </c>
      <c r="B20" s="155">
        <v>0.026523531632752444</v>
      </c>
      <c r="C20" s="10"/>
    </row>
    <row r="21" spans="1:3" ht="14.25">
      <c r="A21" s="150" t="s">
        <v>1</v>
      </c>
      <c r="B21" s="155">
        <v>0.06284003142742778</v>
      </c>
      <c r="C21" s="10"/>
    </row>
    <row r="22" spans="1:3" ht="14.25">
      <c r="A22" s="150" t="s">
        <v>0</v>
      </c>
      <c r="B22" s="155">
        <v>0.011454701860823091</v>
      </c>
      <c r="C22" s="61"/>
    </row>
    <row r="23" spans="1:3" ht="14.25">
      <c r="A23" s="150" t="s">
        <v>36</v>
      </c>
      <c r="B23" s="155">
        <v>0.0032876736422537967</v>
      </c>
      <c r="C23" s="9"/>
    </row>
    <row r="24" spans="1:3" ht="14.25">
      <c r="A24" s="150" t="s">
        <v>37</v>
      </c>
      <c r="B24" s="155">
        <v>0.004080421346614793</v>
      </c>
      <c r="C24" s="81"/>
    </row>
    <row r="25" spans="1:3" ht="14.25">
      <c r="A25" s="150" t="s">
        <v>38</v>
      </c>
      <c r="B25" s="155">
        <v>0.015890410958904113</v>
      </c>
      <c r="C25" s="10"/>
    </row>
    <row r="26" spans="1:3" ht="15" thickBot="1">
      <c r="A26" s="151" t="s">
        <v>128</v>
      </c>
      <c r="B26" s="158">
        <v>0.014888747691633064</v>
      </c>
      <c r="C26" s="10"/>
    </row>
    <row r="27" spans="2:3" ht="12.75">
      <c r="B27" s="10"/>
      <c r="C27" s="10"/>
    </row>
    <row r="28" ht="12.75">
      <c r="C28" s="10"/>
    </row>
    <row r="29" spans="2:3" ht="12.75">
      <c r="B29" s="10"/>
      <c r="C29" s="10"/>
    </row>
    <row r="30" ht="12.75">
      <c r="C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9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121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46</v>
      </c>
      <c r="B2" s="15" t="s">
        <v>30</v>
      </c>
      <c r="C2" s="44" t="s">
        <v>41</v>
      </c>
      <c r="D2" s="44" t="s">
        <v>42</v>
      </c>
      <c r="E2" s="44" t="s">
        <v>47</v>
      </c>
      <c r="F2" s="44" t="s">
        <v>48</v>
      </c>
      <c r="G2" s="44" t="s">
        <v>49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66</v>
      </c>
      <c r="C3" s="118" t="s">
        <v>44</v>
      </c>
      <c r="D3" s="119" t="s">
        <v>45</v>
      </c>
      <c r="E3" s="120">
        <v>8466852.54</v>
      </c>
      <c r="F3" s="121">
        <v>31104</v>
      </c>
      <c r="G3" s="120">
        <v>272.21105131172834</v>
      </c>
      <c r="H3" s="55">
        <v>100</v>
      </c>
      <c r="I3" s="117" t="s">
        <v>135</v>
      </c>
      <c r="J3" s="122" t="s">
        <v>136</v>
      </c>
    </row>
    <row r="4" spans="1:10" ht="14.25" customHeight="1">
      <c r="A4" s="21">
        <v>2</v>
      </c>
      <c r="B4" s="117" t="s">
        <v>78</v>
      </c>
      <c r="C4" s="118" t="s">
        <v>44</v>
      </c>
      <c r="D4" s="119" t="s">
        <v>131</v>
      </c>
      <c r="E4" s="120">
        <v>1799831.78</v>
      </c>
      <c r="F4" s="121">
        <v>55880</v>
      </c>
      <c r="G4" s="120">
        <v>32.208872226199</v>
      </c>
      <c r="H4" s="89">
        <v>100</v>
      </c>
      <c r="I4" s="117" t="s">
        <v>135</v>
      </c>
      <c r="J4" s="122" t="s">
        <v>136</v>
      </c>
    </row>
    <row r="5" spans="1:10" ht="14.25">
      <c r="A5" s="21">
        <v>3</v>
      </c>
      <c r="B5" s="117" t="s">
        <v>39</v>
      </c>
      <c r="C5" s="118" t="s">
        <v>44</v>
      </c>
      <c r="D5" s="119" t="s">
        <v>45</v>
      </c>
      <c r="E5" s="120">
        <v>1235687.11</v>
      </c>
      <c r="F5" s="121">
        <v>783</v>
      </c>
      <c r="G5" s="120">
        <v>1578.1444572158366</v>
      </c>
      <c r="H5" s="55">
        <v>1000</v>
      </c>
      <c r="I5" s="117" t="s">
        <v>28</v>
      </c>
      <c r="J5" s="122" t="s">
        <v>118</v>
      </c>
    </row>
    <row r="6" spans="1:10" ht="14.25">
      <c r="A6" s="21">
        <v>4</v>
      </c>
      <c r="B6" s="117" t="s">
        <v>129</v>
      </c>
      <c r="C6" s="118" t="s">
        <v>44</v>
      </c>
      <c r="D6" s="119" t="s">
        <v>131</v>
      </c>
      <c r="E6" s="120">
        <v>1078596.3002</v>
      </c>
      <c r="F6" s="121">
        <v>2939</v>
      </c>
      <c r="G6" s="120">
        <v>366.9943178632188</v>
      </c>
      <c r="H6" s="55">
        <v>1000</v>
      </c>
      <c r="I6" s="117" t="s">
        <v>23</v>
      </c>
      <c r="J6" s="122" t="s">
        <v>40</v>
      </c>
    </row>
    <row r="7" spans="1:10" s="45" customFormat="1" ht="14.25" collapsed="1">
      <c r="A7" s="21">
        <v>5</v>
      </c>
      <c r="B7" s="117" t="s">
        <v>95</v>
      </c>
      <c r="C7" s="118" t="s">
        <v>44</v>
      </c>
      <c r="D7" s="119" t="s">
        <v>45</v>
      </c>
      <c r="E7" s="120">
        <v>694883.6</v>
      </c>
      <c r="F7" s="121">
        <v>905</v>
      </c>
      <c r="G7" s="120">
        <v>767.8271823204419</v>
      </c>
      <c r="H7" s="55">
        <v>1000</v>
      </c>
      <c r="I7" s="117" t="s">
        <v>19</v>
      </c>
      <c r="J7" s="122" t="s">
        <v>51</v>
      </c>
    </row>
    <row r="8" spans="1:10" s="45" customFormat="1" ht="14.25">
      <c r="A8" s="21">
        <v>6</v>
      </c>
      <c r="B8" s="117" t="s">
        <v>80</v>
      </c>
      <c r="C8" s="118" t="s">
        <v>44</v>
      </c>
      <c r="D8" s="119" t="s">
        <v>45</v>
      </c>
      <c r="E8" s="120">
        <v>578597.01</v>
      </c>
      <c r="F8" s="121">
        <v>679</v>
      </c>
      <c r="G8" s="120">
        <v>852.131089837997</v>
      </c>
      <c r="H8" s="55">
        <v>1000</v>
      </c>
      <c r="I8" s="117" t="s">
        <v>81</v>
      </c>
      <c r="J8" s="122" t="s">
        <v>53</v>
      </c>
    </row>
    <row r="9" spans="1:10" ht="15.75" thickBot="1">
      <c r="A9" s="180" t="s">
        <v>55</v>
      </c>
      <c r="B9" s="181"/>
      <c r="C9" s="123" t="s">
        <v>56</v>
      </c>
      <c r="D9" s="123" t="s">
        <v>56</v>
      </c>
      <c r="E9" s="105">
        <f>SUM(E3:E8)</f>
        <v>13854448.340199998</v>
      </c>
      <c r="F9" s="106">
        <f>SUM(F3:F8)</f>
        <v>92290</v>
      </c>
      <c r="G9" s="123" t="s">
        <v>56</v>
      </c>
      <c r="H9" s="123" t="s">
        <v>56</v>
      </c>
      <c r="I9" s="123" t="s">
        <v>56</v>
      </c>
      <c r="J9" s="124" t="s">
        <v>56</v>
      </c>
    </row>
  </sheetData>
  <mergeCells count="2">
    <mergeCell ref="A1:J1"/>
    <mergeCell ref="A9:B9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9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1" t="s">
        <v>112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15.75" customHeight="1" thickBot="1">
      <c r="A2" s="184" t="s">
        <v>46</v>
      </c>
      <c r="B2" s="109"/>
      <c r="C2" s="110"/>
      <c r="D2" s="111"/>
      <c r="E2" s="186" t="s">
        <v>79</v>
      </c>
      <c r="F2" s="186"/>
      <c r="G2" s="186"/>
      <c r="H2" s="186"/>
      <c r="I2" s="186"/>
      <c r="J2" s="186"/>
      <c r="K2" s="186"/>
    </row>
    <row r="3" spans="1:11" ht="45.75" thickBot="1">
      <c r="A3" s="185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ht="14.25" collapsed="1">
      <c r="A4" s="21">
        <v>1</v>
      </c>
      <c r="B4" s="27" t="s">
        <v>80</v>
      </c>
      <c r="C4" s="113">
        <v>38441</v>
      </c>
      <c r="D4" s="113">
        <v>38625</v>
      </c>
      <c r="E4" s="107">
        <v>-0.004871716448821672</v>
      </c>
      <c r="F4" s="107">
        <v>-0.01580444896110189</v>
      </c>
      <c r="G4" s="107">
        <v>-0.03197234846344843</v>
      </c>
      <c r="H4" s="107">
        <v>-0.08573783471198715</v>
      </c>
      <c r="I4" s="107">
        <v>-0.041453887713149506</v>
      </c>
      <c r="J4" s="114">
        <v>-0.14786891016200354</v>
      </c>
      <c r="K4" s="175">
        <v>-0.01465898950722233</v>
      </c>
    </row>
    <row r="5" spans="1:11" ht="14.25" collapsed="1">
      <c r="A5" s="21">
        <v>2</v>
      </c>
      <c r="B5" s="27" t="s">
        <v>66</v>
      </c>
      <c r="C5" s="113">
        <v>38862</v>
      </c>
      <c r="D5" s="113">
        <v>38958</v>
      </c>
      <c r="E5" s="107">
        <v>0.010601047289666043</v>
      </c>
      <c r="F5" s="107">
        <v>0.030023190929516996</v>
      </c>
      <c r="G5" s="107">
        <v>0.06047825517218075</v>
      </c>
      <c r="H5" s="107">
        <v>-0.17969452805873276</v>
      </c>
      <c r="I5" s="107">
        <v>-0.0026997664433280333</v>
      </c>
      <c r="J5" s="114">
        <v>1.7221105131172396</v>
      </c>
      <c r="K5" s="176">
        <v>0.10618249274930158</v>
      </c>
    </row>
    <row r="6" spans="1:11" ht="14.25">
      <c r="A6" s="21">
        <v>3</v>
      </c>
      <c r="B6" s="27" t="s">
        <v>129</v>
      </c>
      <c r="C6" s="113">
        <v>39048</v>
      </c>
      <c r="D6" s="113">
        <v>39140</v>
      </c>
      <c r="E6" s="107" t="s">
        <v>26</v>
      </c>
      <c r="F6" s="107">
        <v>-0.15904124482649495</v>
      </c>
      <c r="G6" s="107">
        <v>-0.11902956119581243</v>
      </c>
      <c r="H6" s="107">
        <v>-0.21129901040819976</v>
      </c>
      <c r="I6" s="107">
        <v>-0.12631198508653374</v>
      </c>
      <c r="J6" s="114">
        <v>-0.6330056821367909</v>
      </c>
      <c r="K6" s="176">
        <v>-0.10089930959896487</v>
      </c>
    </row>
    <row r="7" spans="1:11" ht="14.25">
      <c r="A7" s="21">
        <v>4</v>
      </c>
      <c r="B7" s="27" t="s">
        <v>39</v>
      </c>
      <c r="C7" s="113">
        <v>39100</v>
      </c>
      <c r="D7" s="113">
        <v>39268</v>
      </c>
      <c r="E7" s="107">
        <v>0.016569482093024</v>
      </c>
      <c r="F7" s="107">
        <v>0.04460135898844597</v>
      </c>
      <c r="G7" s="107">
        <v>0.06007335454705642</v>
      </c>
      <c r="H7" s="107">
        <v>0.1467892251245526</v>
      </c>
      <c r="I7" s="107" t="s">
        <v>26</v>
      </c>
      <c r="J7" s="114">
        <v>0.5781444572158627</v>
      </c>
      <c r="K7" s="176">
        <v>0.05156670108211392</v>
      </c>
    </row>
    <row r="8" spans="1:11" ht="14.25">
      <c r="A8" s="21">
        <v>5</v>
      </c>
      <c r="B8" s="27" t="s">
        <v>95</v>
      </c>
      <c r="C8" s="113">
        <v>39647</v>
      </c>
      <c r="D8" s="113">
        <v>39861</v>
      </c>
      <c r="E8" s="107">
        <v>0.02175276066866183</v>
      </c>
      <c r="F8" s="107">
        <v>-0.03860737587478669</v>
      </c>
      <c r="G8" s="107">
        <v>0.03835183974384648</v>
      </c>
      <c r="H8" s="107">
        <v>-0.10931691634669138</v>
      </c>
      <c r="I8" s="107">
        <v>-0.04503731126847543</v>
      </c>
      <c r="J8" s="114">
        <v>-0.23217281767955233</v>
      </c>
      <c r="K8" s="176">
        <v>-0.03484356819098777</v>
      </c>
    </row>
    <row r="9" spans="1:11" ht="14.25">
      <c r="A9" s="21">
        <v>6</v>
      </c>
      <c r="B9" s="27" t="s">
        <v>78</v>
      </c>
      <c r="C9" s="113">
        <v>40253</v>
      </c>
      <c r="D9" s="113">
        <v>40445</v>
      </c>
      <c r="E9" s="107">
        <v>0.029465437126888094</v>
      </c>
      <c r="F9" s="107">
        <v>0.09877363196864986</v>
      </c>
      <c r="G9" s="107">
        <v>0.1827474856329081</v>
      </c>
      <c r="H9" s="107">
        <v>-0.08020895145013485</v>
      </c>
      <c r="I9" s="107">
        <v>0.1481393427532962</v>
      </c>
      <c r="J9" s="114">
        <v>-0.6779112777380071</v>
      </c>
      <c r="K9" s="176">
        <v>-0.1760831163818648</v>
      </c>
    </row>
    <row r="10" spans="1:11" ht="15.75" thickBot="1">
      <c r="A10" s="159"/>
      <c r="B10" s="164" t="s">
        <v>126</v>
      </c>
      <c r="C10" s="165" t="s">
        <v>56</v>
      </c>
      <c r="D10" s="165" t="s">
        <v>56</v>
      </c>
      <c r="E10" s="166">
        <f>AVERAGE(E4:E9)</f>
        <v>0.01470340214588366</v>
      </c>
      <c r="F10" s="166">
        <f>AVERAGE(F4:F9)</f>
        <v>-0.006675814629295118</v>
      </c>
      <c r="G10" s="166">
        <f>AVERAGE(G4:G9)</f>
        <v>0.031774837572788484</v>
      </c>
      <c r="H10" s="166">
        <f>AVERAGE(H4:H9)</f>
        <v>-0.08657800264186555</v>
      </c>
      <c r="I10" s="166">
        <f>AVERAGE(I4:I9)</f>
        <v>-0.0134727215516381</v>
      </c>
      <c r="J10" s="165" t="s">
        <v>56</v>
      </c>
      <c r="K10" s="165" t="s">
        <v>56</v>
      </c>
    </row>
    <row r="11" spans="1:11" ht="15" thickBot="1">
      <c r="A11" s="192" t="s">
        <v>110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1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4">
    <mergeCell ref="A2:A3"/>
    <mergeCell ref="A1:J1"/>
    <mergeCell ref="E2:K2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zoomScale="85" zoomScaleNormal="85" workbookViewId="0" topLeftCell="A1">
      <selection activeCell="G8" sqref="G8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8" t="s">
        <v>105</v>
      </c>
      <c r="B1" s="188"/>
      <c r="C1" s="188"/>
      <c r="D1" s="188"/>
      <c r="E1" s="188"/>
      <c r="F1" s="188"/>
      <c r="G1" s="188"/>
    </row>
    <row r="2" spans="1:7" s="31" customFormat="1" ht="15.75" customHeight="1" thickBot="1">
      <c r="A2" s="184" t="s">
        <v>46</v>
      </c>
      <c r="B2" s="97"/>
      <c r="C2" s="189" t="s">
        <v>31</v>
      </c>
      <c r="D2" s="190"/>
      <c r="E2" s="189" t="s">
        <v>32</v>
      </c>
      <c r="F2" s="190"/>
      <c r="G2" s="98"/>
    </row>
    <row r="3" spans="1:7" s="31" customFormat="1" ht="45.75" thickBot="1">
      <c r="A3" s="185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31" customFormat="1" ht="14.25">
      <c r="A4" s="21">
        <v>1</v>
      </c>
      <c r="B4" s="37" t="s">
        <v>78</v>
      </c>
      <c r="C4" s="38">
        <v>52.76640000000014</v>
      </c>
      <c r="D4" s="107">
        <v>0.030202876551763704</v>
      </c>
      <c r="E4" s="39">
        <v>40</v>
      </c>
      <c r="F4" s="107">
        <v>0.0007163323782234957</v>
      </c>
      <c r="G4" s="40">
        <v>1.2880660888253121</v>
      </c>
    </row>
    <row r="5" spans="1:7" s="31" customFormat="1" ht="14.25">
      <c r="A5" s="21">
        <v>2</v>
      </c>
      <c r="B5" s="37" t="s">
        <v>39</v>
      </c>
      <c r="C5" s="38">
        <v>20.140970000000205</v>
      </c>
      <c r="D5" s="107">
        <v>0.016569482093045193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95</v>
      </c>
      <c r="C6" s="38">
        <v>14.793829999999959</v>
      </c>
      <c r="D6" s="107">
        <v>0.021752760668639314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80</v>
      </c>
      <c r="C7" s="38">
        <v>-2.8325599999999396</v>
      </c>
      <c r="D7" s="107">
        <v>-0.004871716448821032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66</v>
      </c>
      <c r="C8" s="38">
        <v>9.356059999998658</v>
      </c>
      <c r="D8" s="107">
        <v>0.0011062446224037515</v>
      </c>
      <c r="E8" s="39">
        <v>-295</v>
      </c>
      <c r="F8" s="107">
        <v>-0.009395203668906654</v>
      </c>
      <c r="G8" s="40">
        <v>-80.4576186832282</v>
      </c>
    </row>
    <row r="9" spans="1:7" s="31" customFormat="1" ht="14.25">
      <c r="A9" s="21">
        <v>6</v>
      </c>
      <c r="B9" s="37" t="s">
        <v>129</v>
      </c>
      <c r="C9" s="38" t="s">
        <v>26</v>
      </c>
      <c r="D9" s="107" t="s">
        <v>26</v>
      </c>
      <c r="E9" s="39" t="s">
        <v>26</v>
      </c>
      <c r="F9" s="107" t="s">
        <v>26</v>
      </c>
      <c r="G9" s="40" t="s">
        <v>26</v>
      </c>
    </row>
    <row r="10" spans="1:7" s="31" customFormat="1" ht="15.75" thickBot="1">
      <c r="A10" s="125"/>
      <c r="B10" s="99" t="s">
        <v>55</v>
      </c>
      <c r="C10" s="126">
        <v>94.22469999999902</v>
      </c>
      <c r="D10" s="104">
        <v>0.007430016469794722</v>
      </c>
      <c r="E10" s="101">
        <v>-255</v>
      </c>
      <c r="F10" s="104">
        <v>-0.0028457915764569337</v>
      </c>
      <c r="G10" s="102">
        <v>-79.16955259440289</v>
      </c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30</v>
      </c>
      <c r="C37" s="35" t="s">
        <v>63</v>
      </c>
      <c r="D37" s="35" t="s">
        <v>64</v>
      </c>
      <c r="E37" s="36" t="s">
        <v>59</v>
      </c>
    </row>
    <row r="38" spans="1:5" ht="14.25">
      <c r="A38" s="22">
        <v>1</v>
      </c>
      <c r="B38" s="37" t="str">
        <f aca="true" t="shared" si="0" ref="B38:D42">B4</f>
        <v>Аурум</v>
      </c>
      <c r="C38" s="130">
        <f t="shared" si="0"/>
        <v>52.76640000000014</v>
      </c>
      <c r="D38" s="107">
        <f t="shared" si="0"/>
        <v>0.030202876551763704</v>
      </c>
      <c r="E38" s="131">
        <f>G4</f>
        <v>1.2880660888253121</v>
      </c>
    </row>
    <row r="39" spans="1:5" ht="14.25">
      <c r="A39" s="22">
        <v>2</v>
      </c>
      <c r="B39" s="37" t="str">
        <f t="shared" si="0"/>
        <v>Збалансований фонд "Паритет"</v>
      </c>
      <c r="C39" s="130">
        <f t="shared" si="0"/>
        <v>20.140970000000205</v>
      </c>
      <c r="D39" s="107">
        <f t="shared" si="0"/>
        <v>0.016569482093045193</v>
      </c>
      <c r="E39" s="131">
        <f>G5</f>
        <v>0</v>
      </c>
    </row>
    <row r="40" spans="1:5" ht="14.25">
      <c r="A40" s="22">
        <v>3</v>
      </c>
      <c r="B40" s="37" t="str">
        <f t="shared" si="0"/>
        <v>УНІВЕР.УА/Отаман: Фонд Перспективних Акцій</v>
      </c>
      <c r="C40" s="130">
        <f t="shared" si="0"/>
        <v>14.793829999999959</v>
      </c>
      <c r="D40" s="107">
        <f t="shared" si="0"/>
        <v>0.021752760668639314</v>
      </c>
      <c r="E40" s="131">
        <f>G6</f>
        <v>0</v>
      </c>
    </row>
    <row r="41" spans="1:5" ht="14.25">
      <c r="A41" s="22">
        <v>4</v>
      </c>
      <c r="B41" s="37" t="str">
        <f t="shared" si="0"/>
        <v>Оптімум</v>
      </c>
      <c r="C41" s="130">
        <f t="shared" si="0"/>
        <v>-2.8325599999999396</v>
      </c>
      <c r="D41" s="107">
        <f t="shared" si="0"/>
        <v>-0.004871716448821032</v>
      </c>
      <c r="E41" s="131">
        <f>G7</f>
        <v>0</v>
      </c>
    </row>
    <row r="42" spans="1:5" ht="14.25">
      <c r="A42" s="22">
        <v>5</v>
      </c>
      <c r="B42" s="37" t="str">
        <f t="shared" si="0"/>
        <v>Платинум</v>
      </c>
      <c r="C42" s="130">
        <f t="shared" si="0"/>
        <v>9.356059999998658</v>
      </c>
      <c r="D42" s="107">
        <f t="shared" si="0"/>
        <v>0.0011062446224037515</v>
      </c>
      <c r="E42" s="131">
        <f>G8</f>
        <v>-80.4576186832282</v>
      </c>
    </row>
    <row r="43" spans="2:5" ht="14.25">
      <c r="B43" s="37"/>
      <c r="C43" s="130"/>
      <c r="D43" s="107"/>
      <c r="E43" s="131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6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80</v>
      </c>
      <c r="B2" s="152">
        <v>-0.004871716448821672</v>
      </c>
      <c r="C2" s="10"/>
      <c r="D2" s="10"/>
    </row>
    <row r="3" spans="1:4" ht="14.25">
      <c r="A3" s="27" t="s">
        <v>66</v>
      </c>
      <c r="B3" s="152">
        <v>0.010601047289666043</v>
      </c>
      <c r="C3" s="10"/>
      <c r="D3" s="10"/>
    </row>
    <row r="4" spans="1:4" ht="14.25">
      <c r="A4" s="27" t="s">
        <v>39</v>
      </c>
      <c r="B4" s="152">
        <v>0.016569482093024</v>
      </c>
      <c r="C4" s="10"/>
      <c r="D4" s="10"/>
    </row>
    <row r="5" spans="1:4" ht="14.25">
      <c r="A5" s="27" t="s">
        <v>95</v>
      </c>
      <c r="B5" s="152">
        <v>0.02175276066866183</v>
      </c>
      <c r="C5" s="10"/>
      <c r="D5" s="10"/>
    </row>
    <row r="6" spans="1:4" ht="14.25">
      <c r="A6" s="27" t="s">
        <v>78</v>
      </c>
      <c r="B6" s="152">
        <v>0.029465437126888094</v>
      </c>
      <c r="C6" s="10"/>
      <c r="D6" s="10"/>
    </row>
    <row r="7" spans="1:4" ht="14.25">
      <c r="A7" s="27" t="s">
        <v>35</v>
      </c>
      <c r="B7" s="153">
        <v>0.01470340214588366</v>
      </c>
      <c r="C7" s="10"/>
      <c r="D7" s="10"/>
    </row>
    <row r="8" spans="1:4" ht="14.25">
      <c r="A8" s="27" t="s">
        <v>1</v>
      </c>
      <c r="B8" s="153">
        <v>0.06284003142742778</v>
      </c>
      <c r="C8" s="10"/>
      <c r="D8" s="10"/>
    </row>
    <row r="9" spans="1:4" ht="14.25">
      <c r="A9" s="27" t="s">
        <v>0</v>
      </c>
      <c r="B9" s="153">
        <v>0.011454701860823091</v>
      </c>
      <c r="C9" s="10"/>
      <c r="D9" s="10"/>
    </row>
    <row r="10" spans="1:4" ht="14.25">
      <c r="A10" s="27" t="s">
        <v>36</v>
      </c>
      <c r="B10" s="153">
        <v>0.0032876736422537967</v>
      </c>
      <c r="C10" s="10"/>
      <c r="D10" s="10"/>
    </row>
    <row r="11" spans="1:4" ht="14.25">
      <c r="A11" s="27" t="s">
        <v>37</v>
      </c>
      <c r="B11" s="153">
        <v>0.004080421346614793</v>
      </c>
      <c r="C11" s="10"/>
      <c r="D11" s="10"/>
    </row>
    <row r="12" spans="1:4" ht="14.25">
      <c r="A12" s="27" t="s">
        <v>38</v>
      </c>
      <c r="B12" s="153">
        <v>0.015890410958904113</v>
      </c>
      <c r="C12" s="10"/>
      <c r="D12" s="10"/>
    </row>
    <row r="13" spans="1:4" ht="15" thickBot="1">
      <c r="A13" s="83" t="s">
        <v>128</v>
      </c>
      <c r="B13" s="154">
        <v>0.014888747691633064</v>
      </c>
      <c r="C13" s="10"/>
      <c r="D13" s="10"/>
    </row>
    <row r="14" spans="2:4" ht="12.75">
      <c r="B14" s="10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ht="12.75">
      <c r="B20" s="10"/>
    </row>
    <row r="24" spans="1:2" ht="12.75">
      <c r="A24" s="7"/>
      <c r="B24" s="8"/>
    </row>
    <row r="25" ht="12.75">
      <c r="B25" s="8"/>
    </row>
    <row r="26" ht="12.75">
      <c r="B26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2016-08-09T11:10:42Z</dcterms:modified>
  <cp:category/>
  <cp:version/>
  <cp:contentType/>
  <cp:contentStatus/>
</cp:coreProperties>
</file>