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<sst xmlns="http://schemas.openxmlformats.org/spreadsheetml/2006/main" count="355" uniqueCount="129">
  <si>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</si>
  <si>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</si>
  <si>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</si>
  <si>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</si>
  <si>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</si>
  <si>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</si>
  <si>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</si>
  <si>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</si>
  <si>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</si>
  <si>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</si>
  <si>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</si>
  <si>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</si>
  <si>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</si>
  <si>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</si>
  <si>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</si>
  <si>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</si>
  <si>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</si>
  <si>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</si>
  <si>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</si>
  <si>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</si>
  <si>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ОТП Класичний</t>
  </si>
  <si>
    <t>ТОВ КУА "ОТП Капітал"</t>
  </si>
  <si>
    <t>ТОВ КУА "ТАСК-Інвест"</t>
  </si>
  <si>
    <t>н.д.</t>
  </si>
  <si>
    <t>Надбання</t>
  </si>
  <si>
    <t>ТОВ КУА "АРТ-КАПІТАЛ Менеджмент"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</si>
  <si>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</si>
  <si>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</si>
  <si>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</si>
  <si>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</si>
  <si>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</si>
  <si>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</si>
  <si>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</si>
  <si>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</si>
  <si>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</si>
  <si>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</si>
  <si>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http://www.task.ua/</t>
  </si>
  <si>
    <t>Форма</t>
  </si>
  <si>
    <t>Вид</t>
  </si>
  <si>
    <t>недиверс.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</si>
  <si>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</si>
  <si>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</si>
  <si>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</si>
  <si>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</si>
  <si>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</si>
  <si>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</si>
  <si>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</si>
  <si>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</si>
  <si>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ТОВ КУА "АРТ - КАПІТАЛ Менеджмент"</t>
  </si>
  <si>
    <t>http://www.sem.biz.ua/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</si>
  <si>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</si>
  <si>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</si>
  <si>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</si>
  <si>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</si>
  <si>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</si>
  <si>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</si>
  <si>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РТС (RTSI) (Росія)</t>
  </si>
  <si>
    <t>Інші</t>
  </si>
  <si>
    <t>Зміна ВЧА, тис. грн.</t>
  </si>
  <si>
    <t>Зміна ВЧА, %</t>
  </si>
  <si>
    <t>Період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</si>
  <si>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</si>
  <si>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</si>
  <si>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</si>
  <si>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</si>
  <si>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</si>
  <si>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Альтус-Стратегічний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</si>
  <si>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</si>
  <si>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</si>
  <si>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</si>
  <si>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</si>
  <si>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</si>
  <si>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</si>
  <si>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</si>
  <si>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</si>
  <si>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</si>
  <si>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</si>
  <si>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</si>
  <si>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</si>
  <si>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</si>
  <si>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</si>
  <si>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</si>
  <si>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</si>
  <si>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</si>
  <si>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</si>
  <si>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</si>
  <si>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</si>
  <si>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 Української Біржі</t>
  </si>
  <si>
    <t>Індекс</t>
  </si>
  <si>
    <t>http://www.am.eavex.com.ua/</t>
  </si>
  <si>
    <t>1 місяць*</t>
  </si>
  <si>
    <t>Назва фонду*</t>
  </si>
  <si>
    <t>1 рік</t>
  </si>
  <si>
    <t>Зміна за місяць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</si>
  <si>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</si>
  <si>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</si>
  <si>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</si>
  <si>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</si>
  <si>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</si>
  <si>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</si>
  <si>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</si>
  <si>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</si>
  <si>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</si>
  <si>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3 місяці</t>
  </si>
  <si>
    <t>6 місяців</t>
  </si>
  <si>
    <t>з початку року</t>
  </si>
  <si>
    <t>КІНТО-Казначейський</t>
  </si>
  <si>
    <t>Середнє значення</t>
  </si>
  <si>
    <t>WIG20 (Польща)</t>
  </si>
  <si>
    <t>"Золотий" депозит (за офіційним курсом золота)</t>
  </si>
  <si>
    <t>ТАСК Український Капітал</t>
  </si>
  <si>
    <t>ТАСК Універсал</t>
  </si>
  <si>
    <t>спец.</t>
  </si>
  <si>
    <t>Бонум Оптімум</t>
  </si>
  <si>
    <t>ТОВ КУА "Бонум Груп"</t>
  </si>
  <si>
    <t>http://bonum-group.com/</t>
  </si>
  <si>
    <t>Відкриті фонди. Ренкінг за ВЧА</t>
  </si>
  <si>
    <t>Доходність відкритих фондів. Сортування за датою досягнення нормативів</t>
  </si>
  <si>
    <t>Динаміка відкритих фондів. Ренкінг за чистим притоком</t>
  </si>
  <si>
    <t>Інтервальні фонди. Ренкінг за ВЧА</t>
  </si>
  <si>
    <t>Доходність інтервальних фондів. Сортування за датою досягнення нормативів</t>
  </si>
  <si>
    <t>Динаміка інтервальних фондів. Ренкінг за чистим притоком</t>
  </si>
  <si>
    <t>Закриті фонди. Ренкінг за ВЧА</t>
  </si>
  <si>
    <t>Доходність закритих фондів. Сортування за датою досягнення нормативів</t>
  </si>
  <si>
    <t>Динаміка закритих фондів. Ренкінг за чистим притоком</t>
  </si>
  <si>
    <t>квітень</t>
  </si>
  <si>
    <t>ТАСК Ресурс</t>
  </si>
  <si>
    <t>з початку 2017 року</t>
  </si>
  <si>
    <t>травень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</si>
</sst>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0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1" xfId="20" applyFont="1" applyFill="1" applyBorder="1" applyAlignment="1">
      <alignment vertical="center" wrapText="1"/>
      <protection/>
    </xf>
    <xf numFmtId="10" fontId="22" fillId="0" borderId="22" xfId="21" applyNumberFormat="1" applyFont="1" applyFill="1" applyBorder="1" applyAlignment="1">
      <alignment horizontal="center"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0" fontId="12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/>
    </xf>
    <xf numFmtId="4" fontId="11" fillId="0" borderId="24" xfId="0" applyNumberFormat="1" applyFont="1" applyFill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 indent="1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 applyProtection="1">
      <alignment vertical="center" wrapText="1"/>
      <protection/>
    </xf>
    <xf numFmtId="0" fontId="22" fillId="0" borderId="25" xfId="20" applyFont="1" applyFill="1" applyBorder="1" applyAlignment="1">
      <alignment vertical="center" wrapText="1"/>
      <protection/>
    </xf>
    <xf numFmtId="10" fontId="22" fillId="0" borderId="26" xfId="21" applyNumberFormat="1" applyFont="1" applyFill="1" applyBorder="1" applyAlignment="1">
      <alignment horizontal="center" vertical="center" wrapText="1"/>
      <protection/>
    </xf>
    <xf numFmtId="0" fontId="11" fillId="0" borderId="27" xfId="0" applyFont="1" applyFill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0" fillId="0" borderId="29" xfId="0" applyBorder="1" applyAlignment="1">
      <alignment/>
    </xf>
    <xf numFmtId="0" fontId="12" fillId="0" borderId="30" xfId="0" applyFont="1" applyFill="1" applyBorder="1" applyAlignment="1">
      <alignment horizontal="center" vertical="center" wrapText="1" shrinkToFit="1"/>
    </xf>
    <xf numFmtId="4" fontId="12" fillId="0" borderId="31" xfId="0" applyNumberFormat="1" applyFont="1" applyFill="1" applyBorder="1" applyAlignment="1">
      <alignment horizontal="right" vertical="center" indent="1"/>
    </xf>
    <xf numFmtId="3" fontId="12" fillId="0" borderId="32" xfId="0" applyNumberFormat="1" applyFont="1" applyFill="1" applyBorder="1" applyAlignment="1">
      <alignment horizontal="right" vertical="center" indent="1"/>
    </xf>
    <xf numFmtId="4" fontId="12" fillId="0" borderId="33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4" xfId="0" applyFont="1" applyBorder="1" applyAlignment="1">
      <alignment vertical="center"/>
    </xf>
    <xf numFmtId="14" fontId="11" fillId="0" borderId="34" xfId="0" applyNumberFormat="1" applyFont="1" applyBorder="1" applyAlignment="1">
      <alignment horizontal="center" vertical="center"/>
    </xf>
    <xf numFmtId="14" fontId="11" fillId="0" borderId="35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4" fontId="12" fillId="0" borderId="32" xfId="0" applyNumberFormat="1" applyFont="1" applyFill="1" applyBorder="1" applyAlignment="1">
      <alignment horizontal="right" vertical="center" indent="1"/>
    </xf>
    <xf numFmtId="0" fontId="11" fillId="0" borderId="37" xfId="0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8" xfId="0" applyNumberFormat="1" applyFont="1" applyBorder="1" applyAlignment="1">
      <alignment horizontal="right" vertical="center" indent="1"/>
    </xf>
    <xf numFmtId="10" fontId="11" fillId="0" borderId="20" xfId="0" applyNumberFormat="1" applyFont="1" applyBorder="1" applyAlignment="1">
      <alignment horizontal="right" vertical="center" indent="1"/>
    </xf>
    <xf numFmtId="0" fontId="11" fillId="0" borderId="39" xfId="0" applyFont="1" applyFill="1" applyBorder="1" applyAlignment="1">
      <alignment horizontal="left" vertical="center" wrapText="1" shrinkToFit="1"/>
    </xf>
    <xf numFmtId="0" fontId="11" fillId="0" borderId="40" xfId="0" applyFont="1" applyFill="1" applyBorder="1" applyAlignment="1">
      <alignment horizontal="left" vertical="center" wrapText="1" shrinkToFit="1"/>
    </xf>
    <xf numFmtId="4" fontId="11" fillId="0" borderId="41" xfId="0" applyNumberFormat="1" applyFont="1" applyFill="1" applyBorder="1" applyAlignment="1">
      <alignment horizontal="right" vertical="center" indent="1"/>
    </xf>
    <xf numFmtId="10" fontId="11" fillId="0" borderId="41" xfId="26" applyNumberFormat="1" applyFont="1" applyFill="1" applyBorder="1" applyAlignment="1">
      <alignment horizontal="right" vertical="center" indent="1"/>
    </xf>
    <xf numFmtId="4" fontId="11" fillId="0" borderId="42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3" xfId="0" applyFont="1" applyFill="1" applyBorder="1" applyAlignment="1">
      <alignment horizontal="left" vertical="center" wrapText="1" shrinkToFit="1"/>
    </xf>
    <xf numFmtId="4" fontId="11" fillId="0" borderId="44" xfId="0" applyNumberFormat="1" applyFont="1" applyFill="1" applyBorder="1" applyAlignment="1">
      <alignment horizontal="right" vertical="center" indent="1"/>
    </xf>
    <xf numFmtId="4" fontId="11" fillId="0" borderId="45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6" xfId="0" applyFont="1" applyFill="1" applyBorder="1" applyAlignment="1">
      <alignment horizontal="left" vertical="center" wrapText="1" shrinkToFit="1"/>
    </xf>
    <xf numFmtId="4" fontId="11" fillId="0" borderId="47" xfId="0" applyNumberFormat="1" applyFont="1" applyFill="1" applyBorder="1" applyAlignment="1">
      <alignment horizontal="right" vertical="center" indent="1"/>
    </xf>
    <xf numFmtId="10" fontId="11" fillId="0" borderId="47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8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0" xfId="21" applyNumberFormat="1" applyFont="1" applyFill="1" applyBorder="1" applyAlignment="1">
      <alignment horizontal="right" vertical="center" indent="1"/>
      <protection/>
    </xf>
    <xf numFmtId="10" fontId="22" fillId="0" borderId="23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9" xfId="21" applyNumberFormat="1" applyFont="1" applyFill="1" applyBorder="1" applyAlignment="1">
      <alignment horizontal="right" vertical="center" indent="1"/>
      <protection/>
    </xf>
    <xf numFmtId="10" fontId="20" fillId="0" borderId="49" xfId="0" applyNumberFormat="1" applyFont="1" applyBorder="1" applyAlignment="1">
      <alignment horizontal="right" vertical="center" indent="1"/>
    </xf>
    <xf numFmtId="10" fontId="22" fillId="0" borderId="33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10" fontId="22" fillId="0" borderId="44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0" fontId="11" fillId="0" borderId="50" xfId="0" applyFont="1" applyFill="1" applyBorder="1" applyAlignment="1">
      <alignment horizontal="left" vertical="center" wrapText="1" shrinkToFit="1"/>
    </xf>
    <xf numFmtId="4" fontId="11" fillId="0" borderId="51" xfId="0" applyNumberFormat="1" applyFont="1" applyFill="1" applyBorder="1" applyAlignment="1">
      <alignment horizontal="right" vertical="center" indent="1"/>
    </xf>
    <xf numFmtId="10" fontId="22" fillId="0" borderId="51" xfId="21" applyNumberFormat="1" applyFont="1" applyFill="1" applyBorder="1" applyAlignment="1">
      <alignment horizontal="right" vertical="center" wrapText="1" indent="1"/>
      <protection/>
    </xf>
    <xf numFmtId="4" fontId="11" fillId="0" borderId="52" xfId="0" applyNumberFormat="1" applyFont="1" applyFill="1" applyBorder="1" applyAlignment="1">
      <alignment horizontal="right" vertical="center" indent="1"/>
    </xf>
    <xf numFmtId="4" fontId="11" fillId="0" borderId="18" xfId="0" applyNumberFormat="1" applyFont="1" applyFill="1" applyBorder="1" applyAlignment="1">
      <alignment horizontal="right" vertical="center" indent="1"/>
    </xf>
    <xf numFmtId="10" fontId="20" fillId="0" borderId="38" xfId="0" applyNumberFormat="1" applyFont="1" applyBorder="1" applyAlignment="1">
      <alignment horizontal="right" vertical="center" indent="1"/>
    </xf>
    <xf numFmtId="10" fontId="20" fillId="0" borderId="20" xfId="0" applyNumberFormat="1" applyFont="1" applyBorder="1" applyAlignment="1">
      <alignment horizontal="right" vertical="center" indent="1"/>
    </xf>
    <xf numFmtId="0" fontId="11" fillId="0" borderId="0" xfId="0" applyFont="1" applyBorder="1" applyAlignment="1">
      <alignment vertical="center" wrapText="1"/>
    </xf>
    <xf numFmtId="0" fontId="11" fillId="0" borderId="37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41" fillId="0" borderId="53" xfId="20" applyFont="1" applyFill="1" applyBorder="1" applyAlignment="1">
      <alignment vertical="center" wrapText="1"/>
      <protection/>
    </xf>
    <xf numFmtId="10" fontId="41" fillId="0" borderId="53" xfId="21" applyNumberFormat="1" applyFont="1" applyFill="1" applyBorder="1" applyAlignment="1">
      <alignment horizontal="center" vertical="center" wrapText="1"/>
      <protection/>
    </xf>
    <xf numFmtId="10" fontId="41" fillId="0" borderId="53" xfId="21" applyNumberFormat="1" applyFont="1" applyFill="1" applyBorder="1" applyAlignment="1">
      <alignment horizontal="right" vertical="center" wrapText="1" indent="1"/>
      <protection/>
    </xf>
    <xf numFmtId="0" fontId="11" fillId="0" borderId="54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 wrapText="1"/>
    </xf>
    <xf numFmtId="0" fontId="22" fillId="0" borderId="43" xfId="20" applyFont="1" applyFill="1" applyBorder="1" applyAlignment="1">
      <alignment horizontal="left" vertical="center" wrapText="1"/>
      <protection/>
    </xf>
    <xf numFmtId="10" fontId="22" fillId="0" borderId="45" xfId="21" applyNumberFormat="1" applyFont="1" applyFill="1" applyBorder="1" applyAlignment="1">
      <alignment horizontal="right" vertical="center" indent="1"/>
      <protection/>
    </xf>
    <xf numFmtId="0" fontId="7" fillId="0" borderId="24" xfId="0" applyFont="1" applyBorder="1" applyAlignment="1">
      <alignment horizontal="left" vertical="center"/>
    </xf>
    <xf numFmtId="0" fontId="41" fillId="0" borderId="24" xfId="22" applyFont="1" applyFill="1" applyBorder="1" applyAlignment="1">
      <alignment horizontal="center" vertical="center" wrapText="1"/>
      <protection/>
    </xf>
    <xf numFmtId="0" fontId="41" fillId="0" borderId="56" xfId="22" applyFont="1" applyFill="1" applyBorder="1" applyAlignment="1">
      <alignment horizontal="center" vertical="center" wrapText="1"/>
      <protection/>
    </xf>
    <xf numFmtId="0" fontId="10" fillId="0" borderId="24" xfId="0" applyFont="1" applyBorder="1" applyAlignment="1">
      <alignment horizontal="left" vertical="center" wrapText="1"/>
    </xf>
    <xf numFmtId="0" fontId="10" fillId="0" borderId="57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9" xfId="0" applyFont="1" applyBorder="1" applyAlignment="1">
      <alignment vertical="center"/>
    </xf>
    <xf numFmtId="0" fontId="11" fillId="0" borderId="24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59" xfId="0" applyBorder="1" applyAlignment="1">
      <alignment/>
    </xf>
    <xf numFmtId="0" fontId="10" fillId="0" borderId="6" xfId="0" applyFont="1" applyBorder="1" applyAlignment="1">
      <alignment horizontal="left" vertical="center" wrapText="1"/>
    </xf>
    <xf numFmtId="0" fontId="10" fillId="0" borderId="54" xfId="0" applyFont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38712625"/>
        <c:axId val="12869306"/>
      </c:barChart>
      <c:catAx>
        <c:axId val="3871262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12869306"/>
        <c:crosses val="autoZero"/>
        <c:auto val="1"/>
        <c:lblOffset val="0"/>
        <c:noMultiLvlLbl val="0"/>
      </c:catAx>
      <c:valAx>
        <c:axId val="12869306"/>
        <c:scaling>
          <c:orientation val="minMax"/>
          <c:max val="0.3"/>
          <c:min val="-0.04"/>
        </c:scaling>
        <c:axPos val="l"/>
        <c:delete val="0"/>
        <c:numFmt formatCode="0%" sourceLinked="0"/>
        <c:majorTickMark val="out"/>
        <c:minorTickMark val="none"/>
        <c:tickLblPos val="nextTo"/>
        <c:crossAx val="387126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75"/>
          <c:y val="0.8685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"/>
          <c:w val="1"/>
          <c:h val="0.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'інд+дох'!$B$23:$B$35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'інд+дох'!$C$23:$C$35</c:f>
              <c:numCache/>
            </c:numRef>
          </c:val>
        </c:ser>
        <c:overlap val="-20"/>
        <c:gapWidth val="100"/>
        <c:axId val="48714891"/>
        <c:axId val="35780836"/>
      </c:barChart>
      <c:catAx>
        <c:axId val="487148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780836"/>
        <c:crosses val="autoZero"/>
        <c:auto val="0"/>
        <c:lblOffset val="100"/>
        <c:tickLblSkip val="1"/>
        <c:noMultiLvlLbl val="0"/>
      </c:catAx>
      <c:valAx>
        <c:axId val="35780836"/>
        <c:scaling>
          <c:orientation val="minMax"/>
          <c:max val="0.3"/>
          <c:min val="-0.1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7148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75"/>
          <c:w val="0.59725"/>
          <c:h val="0.0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65"/>
          <c:y val="0.321"/>
          <c:w val="0.4342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В_ВЧА!$B$24:$B$34</c:f>
              <c:strCache/>
            </c:strRef>
          </c:cat>
          <c:val>
            <c:numRef>
              <c:f>В_ВЧА!$C$24:$C$34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В_ВЧА!$B$24:$B$34</c:f>
              <c:strCache/>
            </c:strRef>
          </c:cat>
          <c:val>
            <c:numRef>
              <c:f>В_ВЧА!$D$24:$D$34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5"/>
          <c:w val="0.96925"/>
          <c:h val="0.51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ВЧА'!$C$55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ВЧА'!$B$56:$B$66</c:f>
              <c:strCache/>
            </c:strRef>
          </c:cat>
          <c:val>
            <c:numRef>
              <c:f>'В_динаміка ВЧА'!$C$56:$C$66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0"/>
          <c:order val="1"/>
          <c:tx>
            <c:strRef>
              <c:f>'В_динаміка ВЧА'!$E$55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ВЧА'!$B$56:$B$66</c:f>
              <c:strCache/>
            </c:strRef>
          </c:cat>
          <c:val>
            <c:numRef>
              <c:f>'В_динаміка ВЧА'!$E$56:$E$66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-30"/>
        <c:axId val="53592069"/>
        <c:axId val="12566574"/>
      </c:barChart>
      <c:lineChart>
        <c:grouping val="standard"/>
        <c:varyColors val="0"/>
        <c:ser>
          <c:idx val="2"/>
          <c:order val="2"/>
          <c:tx>
            <c:strRef>
              <c:f>'В_динаміка ВЧА'!$D$55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ВЧА'!$B$56:$B$65</c:f>
              <c:strCache/>
            </c:strRef>
          </c:cat>
          <c:val>
            <c:numRef>
              <c:f>'В_динаміка ВЧА'!$D$56:$D$65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45990303"/>
        <c:axId val="11259544"/>
      </c:lineChart>
      <c:catAx>
        <c:axId val="5359206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12566574"/>
        <c:crosses val="autoZero"/>
        <c:auto val="0"/>
        <c:lblOffset val="40"/>
        <c:noMultiLvlLbl val="0"/>
      </c:catAx>
      <c:valAx>
        <c:axId val="12566574"/>
        <c:scaling>
          <c:orientation val="minMax"/>
          <c:max val="550"/>
          <c:min val="-250"/>
        </c:scaling>
        <c:axPos val="l"/>
        <c:delete val="0"/>
        <c:numFmt formatCode="#,##0" sourceLinked="0"/>
        <c:majorTickMark val="in"/>
        <c:minorTickMark val="none"/>
        <c:tickLblPos val="nextTo"/>
        <c:crossAx val="53592069"/>
        <c:crossesAt val="1"/>
        <c:crossBetween val="between"/>
        <c:dispUnits/>
      </c:valAx>
      <c:catAx>
        <c:axId val="45990303"/>
        <c:scaling>
          <c:orientation val="minMax"/>
        </c:scaling>
        <c:axPos val="b"/>
        <c:delete val="1"/>
        <c:majorTickMark val="in"/>
        <c:minorTickMark val="none"/>
        <c:tickLblPos val="nextTo"/>
        <c:crossAx val="11259544"/>
        <c:crosses val="autoZero"/>
        <c:auto val="0"/>
        <c:lblOffset val="100"/>
        <c:noMultiLvlLbl val="0"/>
      </c:catAx>
      <c:valAx>
        <c:axId val="11259544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4599030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625"/>
          <c:y val="0.7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25"/>
          <c:w val="1"/>
          <c:h val="0.90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'В_діаграма(дох)'!$A$2:$A$25</c:f>
              <c:strCache/>
            </c:strRef>
          </c:cat>
          <c:val>
            <c:numRef>
              <c:f>'В_діаграма(дох)'!$B$2:$B$25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60"/>
        <c:axId val="34227033"/>
        <c:axId val="39607842"/>
      </c:barChart>
      <c:catAx>
        <c:axId val="342270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607842"/>
        <c:crosses val="autoZero"/>
        <c:auto val="0"/>
        <c:lblOffset val="0"/>
        <c:tickLblSkip val="1"/>
        <c:noMultiLvlLbl val="0"/>
      </c:catAx>
      <c:valAx>
        <c:axId val="39607842"/>
        <c:scaling>
          <c:orientation val="minMax"/>
          <c:max val="0.06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2270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ВЧА'!$C$34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ВЧА'!$B$35:$B$37</c:f>
              <c:strCache/>
            </c:strRef>
          </c:cat>
          <c:val>
            <c:numRef>
              <c:f>'І_динаміка ВЧА'!$C$35:$C$37</c:f>
              <c:numCache/>
            </c:numRef>
          </c:val>
        </c:ser>
        <c:ser>
          <c:idx val="0"/>
          <c:order val="1"/>
          <c:tx>
            <c:strRef>
              <c:f>'І_динаміка ВЧА'!$E$34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ВЧА'!$B$35:$B$37</c:f>
              <c:strCache/>
            </c:strRef>
          </c:cat>
          <c:val>
            <c:numRef>
              <c:f>'І_динаміка ВЧА'!$E$35:$E$37</c:f>
              <c:numCache/>
            </c:numRef>
          </c:val>
        </c:ser>
        <c:overlap val="-20"/>
        <c:axId val="20926259"/>
        <c:axId val="54118604"/>
      </c:barChart>
      <c:lineChart>
        <c:grouping val="standard"/>
        <c:varyColors val="0"/>
        <c:ser>
          <c:idx val="2"/>
          <c:order val="2"/>
          <c:tx>
            <c:strRef>
              <c:f>'І_динаміка ВЧА'!$D$34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ВЧА'!$D$35:$D$37</c:f>
              <c:numCache/>
            </c:numRef>
          </c:val>
          <c:smooth val="0"/>
        </c:ser>
        <c:axId val="17305389"/>
        <c:axId val="21530774"/>
      </c:lineChart>
      <c:catAx>
        <c:axId val="2092625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54118604"/>
        <c:crosses val="autoZero"/>
        <c:auto val="0"/>
        <c:lblOffset val="100"/>
        <c:noMultiLvlLbl val="0"/>
      </c:catAx>
      <c:valAx>
        <c:axId val="54118604"/>
        <c:scaling>
          <c:orientation val="minMax"/>
          <c:max val="3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0926259"/>
        <c:crossesAt val="1"/>
        <c:crossBetween val="between"/>
        <c:dispUnits/>
      </c:valAx>
      <c:catAx>
        <c:axId val="17305389"/>
        <c:scaling>
          <c:orientation val="minMax"/>
        </c:scaling>
        <c:axPos val="b"/>
        <c:delete val="1"/>
        <c:majorTickMark val="in"/>
        <c:minorTickMark val="none"/>
        <c:tickLblPos val="nextTo"/>
        <c:crossAx val="21530774"/>
        <c:crosses val="autoZero"/>
        <c:auto val="0"/>
        <c:lblOffset val="100"/>
        <c:noMultiLvlLbl val="0"/>
      </c:catAx>
      <c:valAx>
        <c:axId val="21530774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730538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4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025"/>
          <c:w val="0.964"/>
          <c:h val="0.87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'І_діаграма(дох)'!$A$2:$A$11</c:f>
              <c:strCache/>
            </c:strRef>
          </c:cat>
          <c:val>
            <c:numRef>
              <c:f>'І_діаграма(дох)'!$B$2:$B$11</c:f>
              <c:numCache/>
            </c:numRef>
          </c:val>
        </c:ser>
        <c:gapWidth val="60"/>
        <c:axId val="59559239"/>
        <c:axId val="66271104"/>
      </c:barChart>
      <c:catAx>
        <c:axId val="595592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271104"/>
        <c:crosses val="autoZero"/>
        <c:auto val="0"/>
        <c:lblOffset val="100"/>
        <c:tickLblSkip val="1"/>
        <c:noMultiLvlLbl val="0"/>
      </c:catAx>
      <c:valAx>
        <c:axId val="66271104"/>
        <c:scaling>
          <c:orientation val="minMax"/>
          <c:max val="0.025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5592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ВЧА'!$C$34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ВЧА'!$B$35:$B$36</c:f>
              <c:strCache/>
            </c:strRef>
          </c:cat>
          <c:val>
            <c:numRef>
              <c:f>'3_динаміка ВЧА'!$C$35:$C$36</c:f>
              <c:numCache/>
            </c:numRef>
          </c:val>
        </c:ser>
        <c:ser>
          <c:idx val="0"/>
          <c:order val="1"/>
          <c:tx>
            <c:strRef>
              <c:f>'3_динаміка ВЧА'!$E$34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ВЧА'!$B$35:$B$36</c:f>
              <c:strCache/>
            </c:strRef>
          </c:cat>
          <c:val>
            <c:numRef>
              <c:f>'3_динаміка ВЧА'!$E$35:$E$36</c:f>
              <c:numCache/>
            </c:numRef>
          </c:val>
        </c:ser>
        <c:overlap val="-20"/>
        <c:axId val="59569025"/>
        <c:axId val="66359178"/>
      </c:barChart>
      <c:lineChart>
        <c:grouping val="standard"/>
        <c:varyColors val="0"/>
        <c:ser>
          <c:idx val="2"/>
          <c:order val="2"/>
          <c:tx>
            <c:strRef>
              <c:f>'3_динаміка ВЧА'!$D$34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ВЧА'!$D$35:$D$36</c:f>
              <c:numCache/>
            </c:numRef>
          </c:val>
          <c:smooth val="0"/>
        </c:ser>
        <c:axId val="60361691"/>
        <c:axId val="6384308"/>
      </c:lineChart>
      <c:catAx>
        <c:axId val="5956902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66359178"/>
        <c:crosses val="autoZero"/>
        <c:auto val="0"/>
        <c:lblOffset val="100"/>
        <c:noMultiLvlLbl val="0"/>
      </c:catAx>
      <c:valAx>
        <c:axId val="66359178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9569025"/>
        <c:crossesAt val="1"/>
        <c:crossBetween val="between"/>
        <c:dispUnits/>
      </c:valAx>
      <c:catAx>
        <c:axId val="60361691"/>
        <c:scaling>
          <c:orientation val="minMax"/>
        </c:scaling>
        <c:axPos val="b"/>
        <c:delete val="1"/>
        <c:majorTickMark val="in"/>
        <c:minorTickMark val="none"/>
        <c:tickLblPos val="nextTo"/>
        <c:crossAx val="6384308"/>
        <c:crosses val="autoZero"/>
        <c:auto val="0"/>
        <c:lblOffset val="100"/>
        <c:noMultiLvlLbl val="0"/>
      </c:catAx>
      <c:valAx>
        <c:axId val="6384308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036169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"/>
          <c:w val="1"/>
          <c:h val="0.8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'З_діаграма(дох)'!$A$2:$A$10</c:f>
              <c:strCache/>
            </c:strRef>
          </c:cat>
          <c:val>
            <c:numRef>
              <c:f>'З_діаграма(дох)'!$B$2:$B$10</c:f>
              <c:numCache/>
            </c:numRef>
          </c:val>
        </c:ser>
        <c:gapWidth val="60"/>
        <c:axId val="57458773"/>
        <c:axId val="47366910"/>
      </c:barChart>
      <c:catAx>
        <c:axId val="574587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366910"/>
        <c:crosses val="autoZero"/>
        <c:auto val="0"/>
        <c:lblOffset val="100"/>
        <c:tickLblSkip val="1"/>
        <c:noMultiLvlLbl val="0"/>
      </c:catAx>
      <c:valAx>
        <c:axId val="47366910"/>
        <c:scaling>
          <c:orientation val="minMax"/>
          <c:max val="0.07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4587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41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34</xdr:row>
      <xdr:rowOff>95250</xdr:rowOff>
    </xdr:from>
    <xdr:to>
      <xdr:col>4</xdr:col>
      <xdr:colOff>609600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04800" y="6496050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95250</xdr:rowOff>
    </xdr:from>
    <xdr:to>
      <xdr:col>7</xdr:col>
      <xdr:colOff>47625</xdr:colOff>
      <xdr:row>49</xdr:row>
      <xdr:rowOff>142875</xdr:rowOff>
    </xdr:to>
    <xdr:graphicFrame>
      <xdr:nvGraphicFramePr>
        <xdr:cNvPr id="1" name="Chart 7"/>
        <xdr:cNvGraphicFramePr/>
      </xdr:nvGraphicFramePr>
      <xdr:xfrm>
        <a:off x="66675" y="4886325"/>
        <a:ext cx="144208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18</xdr:col>
      <xdr:colOff>390525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6105525" y="190500"/>
        <a:ext cx="106584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19050</xdr:rowOff>
    </xdr:from>
    <xdr:to>
      <xdr:col>7</xdr:col>
      <xdr:colOff>9525</xdr:colOff>
      <xdr:row>31</xdr:row>
      <xdr:rowOff>133350</xdr:rowOff>
    </xdr:to>
    <xdr:graphicFrame>
      <xdr:nvGraphicFramePr>
        <xdr:cNvPr id="1" name="Chart 8"/>
        <xdr:cNvGraphicFramePr/>
      </xdr:nvGraphicFramePr>
      <xdr:xfrm>
        <a:off x="0" y="2667000"/>
        <a:ext cx="13620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304800</xdr:colOff>
      <xdr:row>48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63225" cy="789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123825</xdr:rowOff>
    </xdr:from>
    <xdr:to>
      <xdr:col>9</xdr:col>
      <xdr:colOff>333375</xdr:colOff>
      <xdr:row>28</xdr:row>
      <xdr:rowOff>76200</xdr:rowOff>
    </xdr:to>
    <xdr:graphicFrame>
      <xdr:nvGraphicFramePr>
        <xdr:cNvPr id="1" name="Chart 8"/>
        <xdr:cNvGraphicFramePr/>
      </xdr:nvGraphicFramePr>
      <xdr:xfrm>
        <a:off x="9525" y="2409825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447675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4953000" y="200025"/>
        <a:ext cx="107251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7"/>
  <sheetViews>
    <sheetView tabSelected="1" zoomScale="85" zoomScaleNormal="85" workbookViewId="0" topLeftCell="A1">
      <selection activeCell="A3" sqref="A3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2" t="s">
        <v>98</v>
      </c>
      <c r="B1" s="72"/>
      <c r="C1" s="72"/>
      <c r="D1" s="73"/>
      <c r="E1" s="73"/>
      <c r="F1" s="73"/>
    </row>
    <row r="2" spans="1:9" ht="15.75" thickBot="1">
      <c r="A2" s="25" t="s">
        <v>60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87" t="s">
        <v>125</v>
      </c>
      <c r="B3" s="88">
        <v>0.013688575727549779</v>
      </c>
      <c r="C3" s="88">
        <v>-0.019336698462660507</v>
      </c>
      <c r="D3" s="88">
        <v>-0.002619674931776499</v>
      </c>
      <c r="E3" s="88">
        <v>-0.012507847236442013</v>
      </c>
      <c r="F3" s="88">
        <v>-0.03386540502540344</v>
      </c>
      <c r="G3" s="59"/>
      <c r="H3" s="59"/>
      <c r="I3" s="2"/>
      <c r="J3" s="2"/>
      <c r="K3" s="2"/>
      <c r="L3" s="2"/>
    </row>
    <row r="4" spans="1:12" ht="14.25">
      <c r="A4" s="87" t="s">
        <v>128</v>
      </c>
      <c r="B4" s="88">
        <v>0.012634856273984418</v>
      </c>
      <c r="C4" s="88">
        <v>-0.017134581323208442</v>
      </c>
      <c r="D4" s="88">
        <v>0.01463558178103856</v>
      </c>
      <c r="E4" s="88">
        <v>-0.007814542288967644</v>
      </c>
      <c r="F4" s="88">
        <v>0.03265691118362879</v>
      </c>
      <c r="G4" s="59"/>
      <c r="H4" s="59"/>
      <c r="I4" s="2"/>
      <c r="J4" s="2"/>
      <c r="K4" s="2"/>
      <c r="L4" s="2"/>
    </row>
    <row r="5" spans="1:12" ht="15" thickBot="1">
      <c r="A5" s="76" t="s">
        <v>127</v>
      </c>
      <c r="B5" s="78">
        <v>0.05491231378465011</v>
      </c>
      <c r="C5" s="78">
        <v>0.2620627261761157</v>
      </c>
      <c r="D5" s="78">
        <v>0.09245919461114491</v>
      </c>
      <c r="E5" s="78">
        <v>0.12169407700463841</v>
      </c>
      <c r="F5" s="78">
        <v>0.14630146801188826</v>
      </c>
      <c r="G5" s="59"/>
      <c r="H5" s="59"/>
      <c r="I5" s="2"/>
      <c r="J5" s="2"/>
      <c r="K5" s="2"/>
      <c r="L5" s="2"/>
    </row>
    <row r="6" spans="1:14" ht="14.25">
      <c r="A6" s="70"/>
      <c r="B6" s="69"/>
      <c r="C6" s="69"/>
      <c r="D6" s="71"/>
      <c r="E6" s="71"/>
      <c r="F6" s="71"/>
      <c r="G6" s="10"/>
      <c r="J6" s="2"/>
      <c r="K6" s="2"/>
      <c r="L6" s="2"/>
      <c r="M6" s="2"/>
      <c r="N6" s="2"/>
    </row>
    <row r="7" spans="1:14" ht="14.25">
      <c r="A7" s="70"/>
      <c r="B7" s="71"/>
      <c r="C7" s="71"/>
      <c r="D7" s="71"/>
      <c r="E7" s="71"/>
      <c r="F7" s="71"/>
      <c r="J7" s="4"/>
      <c r="K7" s="4"/>
      <c r="L7" s="4"/>
      <c r="M7" s="4"/>
      <c r="N7" s="4"/>
    </row>
    <row r="8" spans="1:6" ht="14.25">
      <c r="A8" s="70"/>
      <c r="B8" s="71"/>
      <c r="C8" s="71"/>
      <c r="D8" s="71"/>
      <c r="E8" s="71"/>
      <c r="F8" s="71"/>
    </row>
    <row r="9" spans="1:6" ht="14.25">
      <c r="A9" s="70"/>
      <c r="B9" s="71"/>
      <c r="C9" s="71"/>
      <c r="D9" s="71"/>
      <c r="E9" s="71"/>
      <c r="F9" s="71"/>
    </row>
    <row r="10" spans="1:14" ht="14.25">
      <c r="A10" s="70"/>
      <c r="B10" s="71"/>
      <c r="C10" s="71"/>
      <c r="D10" s="71"/>
      <c r="E10" s="71"/>
      <c r="F10" s="71"/>
      <c r="N10" s="10"/>
    </row>
    <row r="11" spans="1:6" ht="14.25">
      <c r="A11" s="70"/>
      <c r="B11" s="71"/>
      <c r="C11" s="71"/>
      <c r="D11" s="71"/>
      <c r="E11" s="71"/>
      <c r="F11" s="71"/>
    </row>
    <row r="12" spans="1:6" ht="14.25">
      <c r="A12" s="70"/>
      <c r="B12" s="71"/>
      <c r="C12" s="71"/>
      <c r="D12" s="71"/>
      <c r="E12" s="71"/>
      <c r="F12" s="71"/>
    </row>
    <row r="13" spans="1:6" ht="14.25">
      <c r="A13" s="70"/>
      <c r="B13" s="71"/>
      <c r="C13" s="71"/>
      <c r="D13" s="71"/>
      <c r="E13" s="71"/>
      <c r="F13" s="71"/>
    </row>
    <row r="14" spans="1:6" ht="14.25">
      <c r="A14" s="70"/>
      <c r="B14" s="71"/>
      <c r="C14" s="71"/>
      <c r="D14" s="71"/>
      <c r="E14" s="71"/>
      <c r="F14" s="71"/>
    </row>
    <row r="15" spans="1:6" ht="14.25">
      <c r="A15" s="70"/>
      <c r="B15" s="71"/>
      <c r="C15" s="71"/>
      <c r="D15" s="71"/>
      <c r="E15" s="71"/>
      <c r="F15" s="71"/>
    </row>
    <row r="16" spans="1:6" ht="14.25">
      <c r="A16" s="70"/>
      <c r="B16" s="71"/>
      <c r="C16" s="71"/>
      <c r="D16" s="71"/>
      <c r="E16" s="71"/>
      <c r="F16" s="71"/>
    </row>
    <row r="17" spans="1:6" ht="14.25">
      <c r="A17" s="70"/>
      <c r="B17" s="71"/>
      <c r="C17" s="71"/>
      <c r="D17" s="71"/>
      <c r="E17" s="71"/>
      <c r="F17" s="71"/>
    </row>
    <row r="18" spans="1:6" ht="14.25">
      <c r="A18" s="70"/>
      <c r="B18" s="71"/>
      <c r="C18" s="71"/>
      <c r="D18" s="71"/>
      <c r="E18" s="71"/>
      <c r="F18" s="71"/>
    </row>
    <row r="19" spans="1:6" ht="14.25">
      <c r="A19" s="70"/>
      <c r="B19" s="71"/>
      <c r="C19" s="71"/>
      <c r="D19" s="71"/>
      <c r="E19" s="71"/>
      <c r="F19" s="71"/>
    </row>
    <row r="20" spans="1:6" ht="14.25">
      <c r="A20" s="70"/>
      <c r="B20" s="71"/>
      <c r="C20" s="71"/>
      <c r="D20" s="71"/>
      <c r="E20" s="71"/>
      <c r="F20" s="71"/>
    </row>
    <row r="21" spans="1:6" ht="15" thickBot="1">
      <c r="A21" s="70"/>
      <c r="B21" s="71"/>
      <c r="C21" s="71"/>
      <c r="D21" s="71"/>
      <c r="E21" s="71"/>
      <c r="F21" s="71"/>
    </row>
    <row r="22" spans="1:6" ht="30.75" thickBot="1">
      <c r="A22" s="25" t="s">
        <v>88</v>
      </c>
      <c r="B22" s="18" t="s">
        <v>93</v>
      </c>
      <c r="C22" s="18" t="s">
        <v>74</v>
      </c>
      <c r="D22" s="75"/>
      <c r="E22" s="71"/>
      <c r="F22" s="71"/>
    </row>
    <row r="23" spans="1:6" ht="14.25">
      <c r="A23" s="27" t="s">
        <v>78</v>
      </c>
      <c r="B23" s="28">
        <v>-0.0576830580499923</v>
      </c>
      <c r="C23" s="66">
        <v>-0.13866919273182154</v>
      </c>
      <c r="D23" s="75"/>
      <c r="E23" s="71"/>
      <c r="F23" s="71"/>
    </row>
    <row r="24" spans="1:6" ht="14.25">
      <c r="A24" s="27" t="s">
        <v>56</v>
      </c>
      <c r="B24" s="28">
        <v>-0.05485315363010701</v>
      </c>
      <c r="C24" s="66">
        <v>-0.07949242305070525</v>
      </c>
      <c r="D24" s="75"/>
      <c r="E24" s="71"/>
      <c r="F24" s="71"/>
    </row>
    <row r="25" spans="1:6" ht="14.25">
      <c r="A25" s="27" t="s">
        <v>108</v>
      </c>
      <c r="B25" s="28">
        <v>-0.04025882778612211</v>
      </c>
      <c r="C25" s="66">
        <v>0.17204776193020677</v>
      </c>
      <c r="D25" s="75"/>
      <c r="E25" s="71"/>
      <c r="F25" s="71"/>
    </row>
    <row r="26" spans="1:6" ht="14.25">
      <c r="A26" s="27" t="s">
        <v>1</v>
      </c>
      <c r="B26" s="28">
        <v>-0.017134581323208442</v>
      </c>
      <c r="C26" s="66">
        <v>0.2620627261761157</v>
      </c>
      <c r="D26" s="75"/>
      <c r="E26" s="71"/>
      <c r="F26" s="71"/>
    </row>
    <row r="27" spans="1:6" ht="28.5">
      <c r="A27" s="27" t="s">
        <v>5</v>
      </c>
      <c r="B27" s="28">
        <v>-0.011880844135877755</v>
      </c>
      <c r="C27" s="66">
        <v>0.0068088951993428015</v>
      </c>
      <c r="D27" s="75"/>
      <c r="E27" s="71"/>
      <c r="F27" s="71"/>
    </row>
    <row r="28" spans="1:6" ht="14.25">
      <c r="A28" s="27" t="s">
        <v>6</v>
      </c>
      <c r="B28" s="28">
        <v>0.0030945469526306724</v>
      </c>
      <c r="C28" s="66">
        <v>0.09200429061252824</v>
      </c>
      <c r="D28" s="75"/>
      <c r="E28" s="71"/>
      <c r="F28" s="71"/>
    </row>
    <row r="29" spans="1:6" ht="14.25">
      <c r="A29" s="27" t="s">
        <v>11</v>
      </c>
      <c r="B29" s="28">
        <v>0.0032539799651489787</v>
      </c>
      <c r="C29" s="66">
        <v>0.05998401596788683</v>
      </c>
      <c r="D29" s="75"/>
      <c r="E29" s="71"/>
      <c r="F29" s="71"/>
    </row>
    <row r="30" spans="1:6" ht="14.25">
      <c r="A30" s="27" t="s">
        <v>12</v>
      </c>
      <c r="B30" s="28">
        <v>0.011576210049492719</v>
      </c>
      <c r="C30" s="66">
        <v>0.07226376674995327</v>
      </c>
      <c r="D30" s="75"/>
      <c r="E30" s="71"/>
      <c r="F30" s="71"/>
    </row>
    <row r="31" spans="1:6" ht="14.25">
      <c r="A31" s="27" t="s">
        <v>0</v>
      </c>
      <c r="B31" s="28">
        <v>0.012634856273984418</v>
      </c>
      <c r="C31" s="66">
        <v>0.05491231378465011</v>
      </c>
      <c r="D31" s="75"/>
      <c r="E31" s="71"/>
      <c r="F31" s="71"/>
    </row>
    <row r="32" spans="1:6" ht="14.25">
      <c r="A32" s="27" t="s">
        <v>10</v>
      </c>
      <c r="B32" s="28">
        <v>0.014234592189586559</v>
      </c>
      <c r="C32" s="66">
        <v>0.10165094030678401</v>
      </c>
      <c r="D32" s="75"/>
      <c r="E32" s="71"/>
      <c r="F32" s="71"/>
    </row>
    <row r="33" spans="1:6" ht="14.25">
      <c r="A33" s="27" t="s">
        <v>9</v>
      </c>
      <c r="B33" s="28">
        <v>0.02364099321030544</v>
      </c>
      <c r="C33" s="66">
        <v>0.02639991141354936</v>
      </c>
      <c r="D33" s="75"/>
      <c r="E33" s="71"/>
      <c r="F33" s="71"/>
    </row>
    <row r="34" spans="1:6" ht="14.25">
      <c r="A34" s="27" t="s">
        <v>8</v>
      </c>
      <c r="B34" s="28">
        <v>0.04247468934756804</v>
      </c>
      <c r="C34" s="66">
        <v>0.17758505725552554</v>
      </c>
      <c r="D34" s="75"/>
      <c r="E34" s="71"/>
      <c r="F34" s="71"/>
    </row>
    <row r="35" spans="1:6" ht="15" thickBot="1">
      <c r="A35" s="76" t="s">
        <v>7</v>
      </c>
      <c r="B35" s="77">
        <v>0.04386627317828862</v>
      </c>
      <c r="C35" s="78">
        <v>0.05613418611118126</v>
      </c>
      <c r="D35" s="75"/>
      <c r="E35" s="71"/>
      <c r="F35" s="71"/>
    </row>
    <row r="36" spans="1:6" ht="14.25">
      <c r="A36" s="70"/>
      <c r="B36" s="71"/>
      <c r="C36" s="71"/>
      <c r="D36" s="75"/>
      <c r="E36" s="71"/>
      <c r="F36" s="71"/>
    </row>
    <row r="37" spans="1:6" ht="14.25">
      <c r="A37" s="70"/>
      <c r="B37" s="71"/>
      <c r="C37" s="71"/>
      <c r="D37" s="75"/>
      <c r="E37" s="71"/>
      <c r="F37" s="71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6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7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80" t="s">
        <v>122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30.75" thickBot="1">
      <c r="A2" s="15" t="s">
        <v>42</v>
      </c>
      <c r="B2" s="48" t="s">
        <v>26</v>
      </c>
      <c r="C2" s="18" t="s">
        <v>37</v>
      </c>
      <c r="D2" s="18" t="s">
        <v>38</v>
      </c>
      <c r="E2" s="17" t="s">
        <v>43</v>
      </c>
      <c r="F2" s="17" t="s">
        <v>67</v>
      </c>
      <c r="G2" s="17" t="s">
        <v>68</v>
      </c>
      <c r="H2" s="18" t="s">
        <v>69</v>
      </c>
      <c r="I2" s="18" t="s">
        <v>16</v>
      </c>
      <c r="J2" s="18" t="s">
        <v>17</v>
      </c>
    </row>
    <row r="3" spans="1:11" ht="14.25" customHeight="1">
      <c r="A3" s="21">
        <v>1</v>
      </c>
      <c r="B3" s="110" t="s">
        <v>87</v>
      </c>
      <c r="C3" s="111" t="s">
        <v>40</v>
      </c>
      <c r="D3" s="112" t="s">
        <v>39</v>
      </c>
      <c r="E3" s="113">
        <v>6610597.41</v>
      </c>
      <c r="F3" s="114">
        <v>178662</v>
      </c>
      <c r="G3" s="113">
        <v>37.000578802431406</v>
      </c>
      <c r="H3" s="53">
        <v>100</v>
      </c>
      <c r="I3" s="110" t="s">
        <v>99</v>
      </c>
      <c r="J3" s="115" t="s">
        <v>80</v>
      </c>
      <c r="K3" s="49"/>
    </row>
    <row r="4" spans="1:11" ht="14.25">
      <c r="A4" s="21">
        <v>2</v>
      </c>
      <c r="B4" s="110" t="s">
        <v>111</v>
      </c>
      <c r="C4" s="111" t="s">
        <v>40</v>
      </c>
      <c r="D4" s="112" t="s">
        <v>39</v>
      </c>
      <c r="E4" s="113">
        <v>966880.33</v>
      </c>
      <c r="F4" s="114">
        <v>648</v>
      </c>
      <c r="G4" s="113">
        <v>1492.099274691358</v>
      </c>
      <c r="H4" s="53">
        <v>5000</v>
      </c>
      <c r="I4" s="110" t="s">
        <v>22</v>
      </c>
      <c r="J4" s="115" t="s">
        <v>36</v>
      </c>
      <c r="K4" s="50"/>
    </row>
    <row r="5" spans="1:10" ht="15.75" thickBot="1">
      <c r="A5" s="181" t="s">
        <v>51</v>
      </c>
      <c r="B5" s="182"/>
      <c r="C5" s="116" t="s">
        <v>52</v>
      </c>
      <c r="D5" s="116" t="s">
        <v>52</v>
      </c>
      <c r="E5" s="98">
        <f>SUM(E3:E4)</f>
        <v>7577477.74</v>
      </c>
      <c r="F5" s="99">
        <f>SUM(F3:F4)</f>
        <v>179310</v>
      </c>
      <c r="G5" s="116" t="s">
        <v>52</v>
      </c>
      <c r="H5" s="116" t="s">
        <v>52</v>
      </c>
      <c r="I5" s="116" t="s">
        <v>52</v>
      </c>
      <c r="J5" s="116" t="s">
        <v>52</v>
      </c>
    </row>
    <row r="6" spans="1:10" ht="15" thickBot="1">
      <c r="A6" s="198"/>
      <c r="B6" s="198"/>
      <c r="C6" s="198"/>
      <c r="D6" s="198"/>
      <c r="E6" s="198"/>
      <c r="F6" s="198"/>
      <c r="G6" s="198"/>
      <c r="H6" s="198"/>
      <c r="I6" s="171"/>
      <c r="J6" s="171"/>
    </row>
  </sheetData>
  <mergeCells count="3">
    <mergeCell ref="A1:J1"/>
    <mergeCell ref="A5:B5"/>
    <mergeCell ref="A6:H6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2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1" customFormat="1" ht="16.5" thickBot="1">
      <c r="A1" s="196" t="s">
        <v>123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1" s="22" customFormat="1" ht="15.75" customHeight="1" thickBot="1">
      <c r="A2" s="187" t="s">
        <v>42</v>
      </c>
      <c r="B2" s="102"/>
      <c r="C2" s="103"/>
      <c r="D2" s="104"/>
      <c r="E2" s="189" t="s">
        <v>71</v>
      </c>
      <c r="F2" s="189"/>
      <c r="G2" s="189"/>
      <c r="H2" s="189"/>
      <c r="I2" s="189"/>
      <c r="J2" s="189"/>
      <c r="K2" s="189"/>
    </row>
    <row r="3" spans="1:11" s="22" customFormat="1" ht="60.75" thickBot="1">
      <c r="A3" s="188"/>
      <c r="B3" s="105" t="s">
        <v>26</v>
      </c>
      <c r="C3" s="26" t="s">
        <v>13</v>
      </c>
      <c r="D3" s="26" t="s">
        <v>14</v>
      </c>
      <c r="E3" s="17" t="s">
        <v>94</v>
      </c>
      <c r="F3" s="17" t="s">
        <v>103</v>
      </c>
      <c r="G3" s="17" t="s">
        <v>104</v>
      </c>
      <c r="H3" s="17" t="s">
        <v>92</v>
      </c>
      <c r="I3" s="17" t="s">
        <v>105</v>
      </c>
      <c r="J3" s="17" t="s">
        <v>53</v>
      </c>
      <c r="K3" s="18" t="s">
        <v>95</v>
      </c>
    </row>
    <row r="4" spans="1:11" s="22" customFormat="1" ht="14.25" collapsed="1">
      <c r="A4" s="21">
        <v>1</v>
      </c>
      <c r="B4" s="27" t="s">
        <v>111</v>
      </c>
      <c r="C4" s="106">
        <v>38945</v>
      </c>
      <c r="D4" s="106">
        <v>39016</v>
      </c>
      <c r="E4" s="100">
        <v>0.0017621799700531238</v>
      </c>
      <c r="F4" s="100">
        <v>-0.09346271687145469</v>
      </c>
      <c r="G4" s="100">
        <v>-0.06374134806153298</v>
      </c>
      <c r="H4" s="100">
        <v>-0.1050044008779385</v>
      </c>
      <c r="I4" s="100">
        <v>-0.06492679293585835</v>
      </c>
      <c r="J4" s="107">
        <v>-0.7015801450617245</v>
      </c>
      <c r="K4" s="124">
        <v>-0.10778761596890485</v>
      </c>
    </row>
    <row r="5" spans="1:11" s="22" customFormat="1" ht="14.25" collapsed="1">
      <c r="A5" s="21">
        <v>2</v>
      </c>
      <c r="B5" s="27" t="s">
        <v>87</v>
      </c>
      <c r="C5" s="106">
        <v>40555</v>
      </c>
      <c r="D5" s="106">
        <v>40626</v>
      </c>
      <c r="E5" s="100">
        <v>0.06355164239720446</v>
      </c>
      <c r="F5" s="100">
        <v>0.14997374997272117</v>
      </c>
      <c r="G5" s="100">
        <v>0.34531360072820383</v>
      </c>
      <c r="H5" s="100">
        <v>0.7411970295484493</v>
      </c>
      <c r="I5" s="100">
        <v>0.35752972895963486</v>
      </c>
      <c r="J5" s="107">
        <v>-0.6299942119757029</v>
      </c>
      <c r="K5" s="125">
        <v>-0.14834487336836621</v>
      </c>
    </row>
    <row r="6" spans="1:11" s="22" customFormat="1" ht="15.75" collapsed="1" thickBot="1">
      <c r="A6" s="172"/>
      <c r="B6" s="173" t="s">
        <v>107</v>
      </c>
      <c r="C6" s="174" t="s">
        <v>52</v>
      </c>
      <c r="D6" s="174" t="s">
        <v>52</v>
      </c>
      <c r="E6" s="175">
        <f>AVERAGE(E4:E5)</f>
        <v>0.03265691118362879</v>
      </c>
      <c r="F6" s="175">
        <f>AVERAGE(F4:F5)</f>
        <v>0.028255516550633242</v>
      </c>
      <c r="G6" s="175">
        <f>AVERAGE(G4:G5)</f>
        <v>0.14078612633333543</v>
      </c>
      <c r="H6" s="175">
        <f>AVERAGE(H4:H5)</f>
        <v>0.3180963143352554</v>
      </c>
      <c r="I6" s="175">
        <f>AVERAGE(I4:I5)</f>
        <v>0.14630146801188826</v>
      </c>
      <c r="J6" s="174" t="s">
        <v>52</v>
      </c>
      <c r="K6" s="174" t="s">
        <v>52</v>
      </c>
    </row>
    <row r="7" spans="1:11" s="22" customFormat="1" ht="14.25" hidden="1">
      <c r="A7" s="201" t="s">
        <v>96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</row>
    <row r="8" spans="1:11" s="22" customFormat="1" ht="15" hidden="1" thickBot="1">
      <c r="A8" s="200" t="s">
        <v>97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</row>
    <row r="9" spans="3:4" s="22" customFormat="1" ht="15.75" customHeight="1" hidden="1">
      <c r="C9" s="65"/>
      <c r="D9" s="65"/>
    </row>
    <row r="10" spans="1:11" ht="15" thickBot="1">
      <c r="A10" s="199"/>
      <c r="B10" s="199"/>
      <c r="C10" s="199"/>
      <c r="D10" s="199"/>
      <c r="E10" s="199"/>
      <c r="F10" s="199"/>
      <c r="G10" s="199"/>
      <c r="H10" s="199"/>
      <c r="I10" s="176"/>
      <c r="J10" s="176"/>
      <c r="K10" s="176"/>
    </row>
    <row r="11" spans="2:5" ht="14.25">
      <c r="B11" s="29"/>
      <c r="C11" s="108"/>
      <c r="E11" s="108"/>
    </row>
    <row r="12" spans="5:6" ht="14.25">
      <c r="E12" s="108"/>
      <c r="F12" s="108"/>
    </row>
  </sheetData>
  <mergeCells count="6">
    <mergeCell ref="A10:H10"/>
    <mergeCell ref="A8:K8"/>
    <mergeCell ref="A1:J1"/>
    <mergeCell ref="A2:A3"/>
    <mergeCell ref="E2:K2"/>
    <mergeCell ref="A7:K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19"/>
  <sheetViews>
    <sheetView zoomScale="85" zoomScaleNormal="85" workbookViewId="0" topLeftCell="A1">
      <selection activeCell="E4" sqref="E4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2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92" t="s">
        <v>124</v>
      </c>
      <c r="B1" s="192"/>
      <c r="C1" s="192"/>
      <c r="D1" s="192"/>
      <c r="E1" s="192"/>
      <c r="F1" s="192"/>
      <c r="G1" s="192"/>
    </row>
    <row r="2" spans="1:7" s="29" customFormat="1" ht="15.75" customHeight="1" thickBot="1">
      <c r="A2" s="204" t="s">
        <v>42</v>
      </c>
      <c r="B2" s="90"/>
      <c r="C2" s="193" t="s">
        <v>27</v>
      </c>
      <c r="D2" s="202"/>
      <c r="E2" s="177" t="s">
        <v>70</v>
      </c>
      <c r="F2" s="203"/>
      <c r="G2" s="91"/>
    </row>
    <row r="3" spans="1:7" s="29" customFormat="1" ht="45.75" thickBot="1">
      <c r="A3" s="188"/>
      <c r="B3" s="35" t="s">
        <v>26</v>
      </c>
      <c r="C3" s="35" t="s">
        <v>54</v>
      </c>
      <c r="D3" s="35" t="s">
        <v>29</v>
      </c>
      <c r="E3" s="35" t="s">
        <v>30</v>
      </c>
      <c r="F3" s="35" t="s">
        <v>29</v>
      </c>
      <c r="G3" s="36" t="s">
        <v>101</v>
      </c>
    </row>
    <row r="4" spans="1:7" s="29" customFormat="1" ht="14.25">
      <c r="A4" s="21">
        <v>1</v>
      </c>
      <c r="B4" s="37" t="s">
        <v>111</v>
      </c>
      <c r="C4" s="38">
        <v>1.700819999999949</v>
      </c>
      <c r="D4" s="100">
        <v>0.0017621799700243833</v>
      </c>
      <c r="E4" s="39">
        <v>0</v>
      </c>
      <c r="F4" s="100">
        <v>0</v>
      </c>
      <c r="G4" s="40">
        <v>0</v>
      </c>
    </row>
    <row r="5" spans="1:7" s="29" customFormat="1" ht="14.25">
      <c r="A5" s="21">
        <v>2</v>
      </c>
      <c r="B5" s="37" t="s">
        <v>87</v>
      </c>
      <c r="C5" s="38">
        <v>165.39911700000053</v>
      </c>
      <c r="D5" s="100">
        <v>0.025662378328939417</v>
      </c>
      <c r="E5" s="39">
        <v>-6600</v>
      </c>
      <c r="F5" s="100">
        <v>-0.03562522265764161</v>
      </c>
      <c r="G5" s="40">
        <v>-232.3232867830421</v>
      </c>
    </row>
    <row r="6" spans="1:7" s="29" customFormat="1" ht="15.75" thickBot="1">
      <c r="A6" s="119"/>
      <c r="B6" s="92" t="s">
        <v>51</v>
      </c>
      <c r="C6" s="93">
        <v>167.09993700000047</v>
      </c>
      <c r="D6" s="97">
        <v>0.02254944908913445</v>
      </c>
      <c r="E6" s="94">
        <v>-6600</v>
      </c>
      <c r="F6" s="97">
        <v>-0.03550104889462643</v>
      </c>
      <c r="G6" s="120">
        <v>-232.3232867830421</v>
      </c>
    </row>
    <row r="7" spans="1:8" s="29" customFormat="1" ht="15" customHeight="1" thickBot="1">
      <c r="A7" s="183"/>
      <c r="B7" s="183"/>
      <c r="C7" s="183"/>
      <c r="D7" s="183"/>
      <c r="E7" s="183"/>
      <c r="F7" s="183"/>
      <c r="G7" s="183"/>
      <c r="H7" s="7"/>
    </row>
    <row r="8" s="29" customFormat="1" ht="14.25">
      <c r="D8" s="6"/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pans="2:5" s="29" customFormat="1" ht="15" thickBot="1">
      <c r="B28" s="80"/>
      <c r="C28" s="80"/>
      <c r="D28" s="81"/>
      <c r="E28" s="80"/>
    </row>
    <row r="29" s="29" customFormat="1" ht="14.25"/>
    <row r="30" s="29" customFormat="1" ht="14.25"/>
    <row r="31" s="29" customFormat="1" ht="14.25"/>
    <row r="32" s="29" customFormat="1" ht="14.25"/>
    <row r="33" s="29" customFormat="1" ht="14.25"/>
    <row r="34" spans="2:5" s="29" customFormat="1" ht="30.75" thickBot="1">
      <c r="B34" s="47" t="s">
        <v>26</v>
      </c>
      <c r="C34" s="35" t="s">
        <v>58</v>
      </c>
      <c r="D34" s="35" t="s">
        <v>59</v>
      </c>
      <c r="E34" s="36" t="s">
        <v>55</v>
      </c>
    </row>
    <row r="35" spans="2:5" s="29" customFormat="1" ht="14.25">
      <c r="B35" s="132" t="str">
        <f aca="true" t="shared" si="0" ref="B35:D36">B4</f>
        <v>ТАСК Універсал</v>
      </c>
      <c r="C35" s="133">
        <f t="shared" si="0"/>
        <v>1.700819999999949</v>
      </c>
      <c r="D35" s="160">
        <f t="shared" si="0"/>
        <v>0.0017621799700243833</v>
      </c>
      <c r="E35" s="134">
        <f>G4</f>
        <v>0</v>
      </c>
    </row>
    <row r="36" spans="2:5" s="29" customFormat="1" ht="14.25">
      <c r="B36" s="37" t="str">
        <f t="shared" si="0"/>
        <v>Індекс Української Біржі</v>
      </c>
      <c r="C36" s="38">
        <f t="shared" si="0"/>
        <v>165.39911700000053</v>
      </c>
      <c r="D36" s="161">
        <f t="shared" si="0"/>
        <v>0.025662378328939417</v>
      </c>
      <c r="E36" s="40">
        <f>G5</f>
        <v>-232.3232867830421</v>
      </c>
    </row>
    <row r="37" spans="2:6" ht="14.25">
      <c r="B37" s="37"/>
      <c r="C37" s="38"/>
      <c r="D37" s="161"/>
      <c r="E37" s="40"/>
      <c r="F37" s="19"/>
    </row>
    <row r="38" spans="2:6" ht="14.25">
      <c r="B38" s="37"/>
      <c r="C38" s="38"/>
      <c r="D38" s="161"/>
      <c r="E38" s="40"/>
      <c r="F38" s="19"/>
    </row>
    <row r="39" spans="2:6" ht="14.25">
      <c r="B39" s="162"/>
      <c r="C39" s="163"/>
      <c r="D39" s="164"/>
      <c r="E39" s="165"/>
      <c r="F39" s="19"/>
    </row>
    <row r="40" spans="2:6" ht="14.25">
      <c r="B40" s="29"/>
      <c r="C40" s="166"/>
      <c r="D40" s="6"/>
      <c r="F40" s="19"/>
    </row>
    <row r="41" spans="2:6" ht="14.25">
      <c r="B41" s="29"/>
      <c r="C41" s="29"/>
      <c r="D41" s="6"/>
      <c r="F41" s="19"/>
    </row>
    <row r="42" spans="2:6" ht="14.25">
      <c r="B42" s="29"/>
      <c r="C42" s="29"/>
      <c r="D42" s="6"/>
      <c r="F42" s="19"/>
    </row>
    <row r="43" spans="2:6" ht="14.25">
      <c r="B43" s="29"/>
      <c r="C43" s="29"/>
      <c r="D43" s="6"/>
      <c r="F43" s="19"/>
    </row>
    <row r="44" spans="2:6" ht="14.25">
      <c r="B44" s="29"/>
      <c r="C44" s="29"/>
      <c r="D44" s="6"/>
      <c r="F44" s="19"/>
    </row>
    <row r="45" spans="2:6" ht="14.25">
      <c r="B45" s="29"/>
      <c r="C45" s="29"/>
      <c r="D45" s="6"/>
      <c r="F45" s="19"/>
    </row>
    <row r="46" spans="2:6" ht="14.25">
      <c r="B46" s="29"/>
      <c r="C46" s="29"/>
      <c r="D46" s="6"/>
      <c r="F46" s="19"/>
    </row>
    <row r="47" spans="2:4" ht="14.25">
      <c r="B47" s="29"/>
      <c r="C47" s="29"/>
      <c r="D47" s="6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  <row r="118" spans="2:4" ht="14.25">
      <c r="B118" s="29"/>
      <c r="C118" s="29"/>
      <c r="D118" s="6"/>
    </row>
    <row r="119" spans="2:4" ht="14.25">
      <c r="B119" s="29"/>
      <c r="C119" s="29"/>
      <c r="D119" s="6"/>
    </row>
  </sheetData>
  <mergeCells count="5">
    <mergeCell ref="A1:G1"/>
    <mergeCell ref="A7:G7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zoomScale="85" zoomScaleNormal="85" workbookViewId="0" topLeftCell="A1">
      <selection activeCell="A3" sqref="A3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26</v>
      </c>
      <c r="B1" s="68" t="s">
        <v>90</v>
      </c>
      <c r="C1" s="10"/>
      <c r="D1" s="10"/>
    </row>
    <row r="2" spans="1:4" ht="14.25">
      <c r="A2" s="27" t="s">
        <v>111</v>
      </c>
      <c r="B2" s="144">
        <v>0.0017621799700531238</v>
      </c>
      <c r="C2" s="10"/>
      <c r="D2" s="10"/>
    </row>
    <row r="3" spans="1:4" ht="14.25">
      <c r="A3" s="27" t="s">
        <v>87</v>
      </c>
      <c r="B3" s="144">
        <v>0.06355164239720446</v>
      </c>
      <c r="C3" s="10"/>
      <c r="D3" s="10"/>
    </row>
    <row r="4" spans="1:4" ht="14.25">
      <c r="A4" s="27" t="s">
        <v>31</v>
      </c>
      <c r="B4" s="145">
        <v>0.03265691118362879</v>
      </c>
      <c r="C4" s="10"/>
      <c r="D4" s="10"/>
    </row>
    <row r="5" spans="1:4" ht="14.25">
      <c r="A5" s="27" t="s">
        <v>1</v>
      </c>
      <c r="B5" s="145">
        <v>-0.017134581323208442</v>
      </c>
      <c r="C5" s="10"/>
      <c r="D5" s="10"/>
    </row>
    <row r="6" spans="1:4" ht="14.25">
      <c r="A6" s="27" t="s">
        <v>0</v>
      </c>
      <c r="B6" s="145">
        <v>0.012634856273984418</v>
      </c>
      <c r="C6" s="10"/>
      <c r="D6" s="10"/>
    </row>
    <row r="7" spans="1:4" ht="14.25">
      <c r="A7" s="27" t="s">
        <v>32</v>
      </c>
      <c r="B7" s="145">
        <v>0.022838031765203493</v>
      </c>
      <c r="C7" s="10"/>
      <c r="D7" s="10"/>
    </row>
    <row r="8" spans="1:4" ht="14.25">
      <c r="A8" s="27" t="s">
        <v>33</v>
      </c>
      <c r="B8" s="145">
        <v>-0.0025472468085947497</v>
      </c>
      <c r="C8" s="10"/>
      <c r="D8" s="10"/>
    </row>
    <row r="9" spans="1:4" ht="14.25">
      <c r="A9" s="27" t="s">
        <v>34</v>
      </c>
      <c r="B9" s="145">
        <v>0.00904109589041096</v>
      </c>
      <c r="C9" s="10"/>
      <c r="D9" s="10"/>
    </row>
    <row r="10" spans="1:4" ht="15" thickBot="1">
      <c r="A10" s="76" t="s">
        <v>109</v>
      </c>
      <c r="B10" s="146">
        <v>-0.005486291104166319</v>
      </c>
      <c r="C10" s="10"/>
      <c r="D10" s="10"/>
    </row>
    <row r="11" spans="3:4" ht="12.75">
      <c r="C11" s="10"/>
      <c r="D11" s="10"/>
    </row>
    <row r="12" spans="1:4" ht="12.75">
      <c r="A12" s="10"/>
      <c r="B12" s="10"/>
      <c r="C12" s="10"/>
      <c r="D12" s="10"/>
    </row>
    <row r="13" spans="2:4" ht="12.75">
      <c r="B13" s="10"/>
      <c r="C13" s="10"/>
      <c r="D13" s="10"/>
    </row>
    <row r="14" ht="12.75">
      <c r="C1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4"/>
  <sheetViews>
    <sheetView zoomScale="80" zoomScaleNormal="80" workbookViewId="0" topLeftCell="A1">
      <selection activeCell="B3" sqref="B3"/>
    </sheetView>
  </sheetViews>
  <sheetFormatPr defaultColWidth="9.1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43.1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80" t="s">
        <v>116</v>
      </c>
      <c r="B1" s="180"/>
      <c r="C1" s="180"/>
      <c r="D1" s="180"/>
      <c r="E1" s="180"/>
      <c r="F1" s="180"/>
      <c r="G1" s="180"/>
      <c r="H1" s="180"/>
      <c r="I1" s="13"/>
    </row>
    <row r="2" spans="1:9" ht="30.75" thickBot="1">
      <c r="A2" s="15" t="s">
        <v>42</v>
      </c>
      <c r="B2" s="16" t="s">
        <v>91</v>
      </c>
      <c r="C2" s="17" t="s">
        <v>43</v>
      </c>
      <c r="D2" s="17" t="s">
        <v>44</v>
      </c>
      <c r="E2" s="17" t="s">
        <v>45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83" t="s">
        <v>79</v>
      </c>
      <c r="C3" s="84">
        <v>23515065.84</v>
      </c>
      <c r="D3" s="85">
        <v>49834</v>
      </c>
      <c r="E3" s="84">
        <v>471.86791828871856</v>
      </c>
      <c r="F3" s="85">
        <v>100</v>
      </c>
      <c r="G3" s="83" t="s">
        <v>99</v>
      </c>
      <c r="H3" s="86" t="s">
        <v>80</v>
      </c>
      <c r="I3" s="19"/>
    </row>
    <row r="4" spans="1:9" ht="14.25">
      <c r="A4" s="21">
        <v>2</v>
      </c>
      <c r="B4" s="83" t="s">
        <v>62</v>
      </c>
      <c r="C4" s="84">
        <v>4930359.81</v>
      </c>
      <c r="D4" s="85">
        <v>3643</v>
      </c>
      <c r="E4" s="84">
        <v>1353.3790310183913</v>
      </c>
      <c r="F4" s="85">
        <v>1000</v>
      </c>
      <c r="G4" s="83" t="s">
        <v>82</v>
      </c>
      <c r="H4" s="86" t="s">
        <v>89</v>
      </c>
      <c r="I4" s="19"/>
    </row>
    <row r="5" spans="1:9" ht="14.25" customHeight="1">
      <c r="A5" s="21">
        <v>3</v>
      </c>
      <c r="B5" s="83" t="s">
        <v>84</v>
      </c>
      <c r="C5" s="84">
        <v>4199586.31</v>
      </c>
      <c r="D5" s="85">
        <v>1534</v>
      </c>
      <c r="E5" s="84">
        <v>2737.6703455019556</v>
      </c>
      <c r="F5" s="85">
        <v>1000</v>
      </c>
      <c r="G5" s="83" t="s">
        <v>19</v>
      </c>
      <c r="H5" s="86" t="s">
        <v>47</v>
      </c>
      <c r="I5" s="19"/>
    </row>
    <row r="6" spans="1:9" ht="14.25">
      <c r="A6" s="21">
        <v>4</v>
      </c>
      <c r="B6" s="83" t="s">
        <v>81</v>
      </c>
      <c r="C6" s="84">
        <v>4066141.41</v>
      </c>
      <c r="D6" s="85">
        <v>4548</v>
      </c>
      <c r="E6" s="84">
        <v>894.0504419525066</v>
      </c>
      <c r="F6" s="85">
        <v>1000</v>
      </c>
      <c r="G6" s="83" t="s">
        <v>99</v>
      </c>
      <c r="H6" s="86" t="s">
        <v>80</v>
      </c>
      <c r="I6" s="19"/>
    </row>
    <row r="7" spans="1:9" ht="14.25" customHeight="1">
      <c r="A7" s="21">
        <v>5</v>
      </c>
      <c r="B7" s="83" t="s">
        <v>65</v>
      </c>
      <c r="C7" s="84">
        <v>3648847.24</v>
      </c>
      <c r="D7" s="85">
        <v>1256</v>
      </c>
      <c r="E7" s="84">
        <v>2905.133152866242</v>
      </c>
      <c r="F7" s="85">
        <v>1000</v>
      </c>
      <c r="G7" s="83" t="s">
        <v>46</v>
      </c>
      <c r="H7" s="86" t="s">
        <v>64</v>
      </c>
      <c r="I7" s="19"/>
    </row>
    <row r="8" spans="1:9" ht="14.25">
      <c r="A8" s="21">
        <v>6</v>
      </c>
      <c r="B8" s="83" t="s">
        <v>61</v>
      </c>
      <c r="C8" s="84">
        <v>3504707.03</v>
      </c>
      <c r="D8" s="85">
        <v>3461965</v>
      </c>
      <c r="E8" s="84">
        <v>1.0123461762322843</v>
      </c>
      <c r="F8" s="85">
        <v>1</v>
      </c>
      <c r="G8" s="83" t="s">
        <v>21</v>
      </c>
      <c r="H8" s="86" t="s">
        <v>50</v>
      </c>
      <c r="I8" s="19"/>
    </row>
    <row r="9" spans="1:9" ht="14.25">
      <c r="A9" s="21">
        <v>7</v>
      </c>
      <c r="B9" s="83" t="s">
        <v>20</v>
      </c>
      <c r="C9" s="84">
        <v>3116145.65</v>
      </c>
      <c r="D9" s="85">
        <v>1131</v>
      </c>
      <c r="E9" s="84">
        <v>2755.2127763041553</v>
      </c>
      <c r="F9" s="85">
        <v>1000</v>
      </c>
      <c r="G9" s="83" t="s">
        <v>21</v>
      </c>
      <c r="H9" s="86" t="s">
        <v>50</v>
      </c>
      <c r="I9" s="19"/>
    </row>
    <row r="10" spans="1:9" ht="14.25">
      <c r="A10" s="21">
        <v>8</v>
      </c>
      <c r="B10" s="83" t="s">
        <v>85</v>
      </c>
      <c r="C10" s="84">
        <v>3013790.91</v>
      </c>
      <c r="D10" s="85">
        <v>1305</v>
      </c>
      <c r="E10" s="84">
        <v>2309.4183218390804</v>
      </c>
      <c r="F10" s="85">
        <v>1000</v>
      </c>
      <c r="G10" s="83" t="s">
        <v>19</v>
      </c>
      <c r="H10" s="86" t="s">
        <v>47</v>
      </c>
      <c r="I10" s="19"/>
    </row>
    <row r="11" spans="1:9" ht="14.25">
      <c r="A11" s="21">
        <v>9</v>
      </c>
      <c r="B11" s="83" t="s">
        <v>63</v>
      </c>
      <c r="C11" s="84">
        <v>2839574.64</v>
      </c>
      <c r="D11" s="85">
        <v>706</v>
      </c>
      <c r="E11" s="84">
        <v>4022.060396600567</v>
      </c>
      <c r="F11" s="85">
        <v>1000</v>
      </c>
      <c r="G11" s="83" t="s">
        <v>18</v>
      </c>
      <c r="H11" s="86" t="s">
        <v>64</v>
      </c>
      <c r="I11" s="19"/>
    </row>
    <row r="12" spans="1:9" ht="14.25">
      <c r="A12" s="21">
        <v>10</v>
      </c>
      <c r="B12" s="83" t="s">
        <v>75</v>
      </c>
      <c r="C12" s="84">
        <v>1636513.49</v>
      </c>
      <c r="D12" s="85">
        <v>1291</v>
      </c>
      <c r="E12" s="84">
        <v>1267.6324477149496</v>
      </c>
      <c r="F12" s="85">
        <v>1000</v>
      </c>
      <c r="G12" s="83" t="s">
        <v>76</v>
      </c>
      <c r="H12" s="86" t="s">
        <v>77</v>
      </c>
      <c r="I12" s="19"/>
    </row>
    <row r="13" spans="1:9" ht="14.25">
      <c r="A13" s="21">
        <v>11</v>
      </c>
      <c r="B13" s="83" t="s">
        <v>106</v>
      </c>
      <c r="C13" s="84">
        <v>1587937.1</v>
      </c>
      <c r="D13" s="85">
        <v>9911</v>
      </c>
      <c r="E13" s="84">
        <v>160.21966501866615</v>
      </c>
      <c r="F13" s="85">
        <v>100</v>
      </c>
      <c r="G13" s="83" t="s">
        <v>99</v>
      </c>
      <c r="H13" s="86" t="s">
        <v>80</v>
      </c>
      <c r="I13" s="19"/>
    </row>
    <row r="14" spans="1:9" ht="14.25">
      <c r="A14" s="21">
        <v>12</v>
      </c>
      <c r="B14" s="83" t="s">
        <v>86</v>
      </c>
      <c r="C14" s="84">
        <v>1153471.32</v>
      </c>
      <c r="D14" s="85">
        <v>584</v>
      </c>
      <c r="E14" s="84">
        <v>1975.1221232876715</v>
      </c>
      <c r="F14" s="85">
        <v>1000</v>
      </c>
      <c r="G14" s="83" t="s">
        <v>19</v>
      </c>
      <c r="H14" s="86" t="s">
        <v>47</v>
      </c>
      <c r="I14" s="19"/>
    </row>
    <row r="15" spans="1:9" ht="14.25">
      <c r="A15" s="21">
        <v>13</v>
      </c>
      <c r="B15" s="83" t="s">
        <v>126</v>
      </c>
      <c r="C15" s="84">
        <v>1038164.67</v>
      </c>
      <c r="D15" s="85">
        <v>955</v>
      </c>
      <c r="E15" s="84">
        <v>1087.0834240837696</v>
      </c>
      <c r="F15" s="85">
        <v>1000</v>
      </c>
      <c r="G15" s="83" t="s">
        <v>22</v>
      </c>
      <c r="H15" s="86" t="s">
        <v>36</v>
      </c>
      <c r="I15" s="19"/>
    </row>
    <row r="16" spans="1:9" ht="14.25">
      <c r="A16" s="21">
        <v>14</v>
      </c>
      <c r="B16" s="83" t="s">
        <v>24</v>
      </c>
      <c r="C16" s="84">
        <v>826647.21</v>
      </c>
      <c r="D16" s="85">
        <v>9451</v>
      </c>
      <c r="E16" s="84">
        <v>87.46663950904666</v>
      </c>
      <c r="F16" s="85">
        <v>100</v>
      </c>
      <c r="G16" s="83" t="s">
        <v>48</v>
      </c>
      <c r="H16" s="86" t="s">
        <v>102</v>
      </c>
      <c r="I16" s="19"/>
    </row>
    <row r="17" spans="1:9" ht="14.25">
      <c r="A17" s="21">
        <v>15</v>
      </c>
      <c r="B17" s="83" t="s">
        <v>83</v>
      </c>
      <c r="C17" s="84">
        <v>800247.91</v>
      </c>
      <c r="D17" s="85">
        <v>1409</v>
      </c>
      <c r="E17" s="84">
        <v>567.9545138396026</v>
      </c>
      <c r="F17" s="85">
        <v>1000</v>
      </c>
      <c r="G17" s="83" t="s">
        <v>19</v>
      </c>
      <c r="H17" s="86" t="s">
        <v>47</v>
      </c>
      <c r="I17" s="19"/>
    </row>
    <row r="18" spans="1:9" ht="14.25">
      <c r="A18" s="21">
        <v>16</v>
      </c>
      <c r="B18" s="83" t="s">
        <v>113</v>
      </c>
      <c r="C18" s="84">
        <v>716990.8199</v>
      </c>
      <c r="D18" s="85">
        <v>8850</v>
      </c>
      <c r="E18" s="84">
        <v>81.01591185310734</v>
      </c>
      <c r="F18" s="85">
        <v>100</v>
      </c>
      <c r="G18" s="83" t="s">
        <v>114</v>
      </c>
      <c r="H18" s="86" t="s">
        <v>115</v>
      </c>
      <c r="I18" s="19"/>
    </row>
    <row r="19" spans="1:9" ht="14.25">
      <c r="A19" s="21">
        <v>17</v>
      </c>
      <c r="B19" s="83" t="s">
        <v>66</v>
      </c>
      <c r="C19" s="84">
        <v>360946.25</v>
      </c>
      <c r="D19" s="85">
        <v>121</v>
      </c>
      <c r="E19" s="84">
        <v>2983.026859504132</v>
      </c>
      <c r="F19" s="85">
        <v>1000</v>
      </c>
      <c r="G19" s="83" t="s">
        <v>46</v>
      </c>
      <c r="H19" s="86" t="s">
        <v>64</v>
      </c>
      <c r="I19" s="19"/>
    </row>
    <row r="20" spans="1:8" ht="15" customHeight="1" thickBot="1">
      <c r="A20" s="181" t="s">
        <v>51</v>
      </c>
      <c r="B20" s="182"/>
      <c r="C20" s="98">
        <f>SUM(C3:C19)</f>
        <v>60955137.609900005</v>
      </c>
      <c r="D20" s="99">
        <f>SUM(D3:D19)</f>
        <v>3558494</v>
      </c>
      <c r="E20" s="57" t="s">
        <v>52</v>
      </c>
      <c r="F20" s="57" t="s">
        <v>52</v>
      </c>
      <c r="G20" s="57" t="s">
        <v>52</v>
      </c>
      <c r="H20" s="57" t="s">
        <v>52</v>
      </c>
    </row>
    <row r="21" spans="1:8" ht="15" customHeight="1">
      <c r="A21" s="184" t="s">
        <v>100</v>
      </c>
      <c r="B21" s="184"/>
      <c r="C21" s="184"/>
      <c r="D21" s="184"/>
      <c r="E21" s="184"/>
      <c r="F21" s="184"/>
      <c r="G21" s="184"/>
      <c r="H21" s="184"/>
    </row>
    <row r="22" spans="1:8" ht="15" customHeight="1" thickBot="1">
      <c r="A22" s="183"/>
      <c r="B22" s="183"/>
      <c r="C22" s="183"/>
      <c r="D22" s="183"/>
      <c r="E22" s="183"/>
      <c r="F22" s="183"/>
      <c r="G22" s="183"/>
      <c r="H22" s="183"/>
    </row>
    <row r="24" spans="2:4" ht="14.25">
      <c r="B24" s="20" t="s">
        <v>57</v>
      </c>
      <c r="C24" s="23">
        <f>C20-SUM(C3:C12)</f>
        <v>6484405.2798999995</v>
      </c>
      <c r="D24" s="131">
        <f>C24/$C$20</f>
        <v>0.10637996293928204</v>
      </c>
    </row>
    <row r="25" spans="2:8" ht="14.25">
      <c r="B25" s="83" t="str">
        <f>B3</f>
        <v>КІНТО-Класичний</v>
      </c>
      <c r="C25" s="84">
        <f>C3</f>
        <v>23515065.84</v>
      </c>
      <c r="D25" s="131">
        <f>C25/$C$20</f>
        <v>0.38577660164581123</v>
      </c>
      <c r="H25" s="19"/>
    </row>
    <row r="26" spans="2:8" ht="14.25">
      <c r="B26" s="83" t="str">
        <f>B4</f>
        <v>Софіївський</v>
      </c>
      <c r="C26" s="84">
        <f>C4</f>
        <v>4930359.81</v>
      </c>
      <c r="D26" s="131">
        <f aca="true" t="shared" si="0" ref="D26:D34">C26/$C$20</f>
        <v>0.08088505749184359</v>
      </c>
      <c r="H26" s="19"/>
    </row>
    <row r="27" spans="2:8" ht="14.25">
      <c r="B27" s="83" t="str">
        <f aca="true" t="shared" si="1" ref="B27:C34">B5</f>
        <v>УНIВЕР.УА/Михайло Грушевський: Фонд Державних Паперiв</v>
      </c>
      <c r="C27" s="84">
        <f t="shared" si="1"/>
        <v>4199586.31</v>
      </c>
      <c r="D27" s="131">
        <f t="shared" si="0"/>
        <v>0.06889634696383534</v>
      </c>
      <c r="H27" s="19"/>
    </row>
    <row r="28" spans="2:8" ht="14.25">
      <c r="B28" s="83" t="str">
        <f t="shared" si="1"/>
        <v>КІНТО-Еквіті</v>
      </c>
      <c r="C28" s="84">
        <f t="shared" si="1"/>
        <v>4066141.41</v>
      </c>
      <c r="D28" s="131">
        <f t="shared" si="0"/>
        <v>0.06670711558429161</v>
      </c>
      <c r="H28" s="19"/>
    </row>
    <row r="29" spans="2:8" ht="14.25">
      <c r="B29" s="83" t="str">
        <f t="shared" si="1"/>
        <v>Альтус-Депозит</v>
      </c>
      <c r="C29" s="84">
        <f t="shared" si="1"/>
        <v>3648847.24</v>
      </c>
      <c r="D29" s="131">
        <f t="shared" si="0"/>
        <v>0.059861192724259785</v>
      </c>
      <c r="H29" s="19"/>
    </row>
    <row r="30" spans="2:8" ht="14.25">
      <c r="B30" s="83" t="str">
        <f t="shared" si="1"/>
        <v>ОТП Фонд Акцій</v>
      </c>
      <c r="C30" s="84">
        <f t="shared" si="1"/>
        <v>3504707.03</v>
      </c>
      <c r="D30" s="131">
        <f t="shared" si="0"/>
        <v>0.05749649935054505</v>
      </c>
      <c r="H30" s="19"/>
    </row>
    <row r="31" spans="2:8" ht="14.25">
      <c r="B31" s="83" t="str">
        <f t="shared" si="1"/>
        <v>ОТП Класичний</v>
      </c>
      <c r="C31" s="84">
        <f t="shared" si="1"/>
        <v>3116145.65</v>
      </c>
      <c r="D31" s="131">
        <f t="shared" si="0"/>
        <v>0.05112195250780457</v>
      </c>
      <c r="H31" s="19"/>
    </row>
    <row r="32" spans="2:8" ht="14.25">
      <c r="B32" s="83" t="str">
        <f t="shared" si="1"/>
        <v>УНIВЕР.УА/Тарас Шевченко: Фонд Заощаджень</v>
      </c>
      <c r="C32" s="84">
        <f t="shared" si="1"/>
        <v>3013790.91</v>
      </c>
      <c r="D32" s="131">
        <f t="shared" si="0"/>
        <v>0.04944277099803506</v>
      </c>
      <c r="H32" s="19"/>
    </row>
    <row r="33" spans="2:4" ht="14.25">
      <c r="B33" s="83" t="str">
        <f t="shared" si="1"/>
        <v>Альтус-Збалансований</v>
      </c>
      <c r="C33" s="84">
        <f t="shared" si="1"/>
        <v>2839574.64</v>
      </c>
      <c r="D33" s="131">
        <f t="shared" si="0"/>
        <v>0.04658466458024716</v>
      </c>
    </row>
    <row r="34" spans="2:4" ht="14.25">
      <c r="B34" s="83" t="str">
        <f t="shared" si="1"/>
        <v>ВСІ</v>
      </c>
      <c r="C34" s="84">
        <f t="shared" si="1"/>
        <v>1636513.49</v>
      </c>
      <c r="D34" s="131">
        <f t="shared" si="0"/>
        <v>0.026847835214044474</v>
      </c>
    </row>
  </sheetData>
  <mergeCells count="4">
    <mergeCell ref="A1:H1"/>
    <mergeCell ref="A20:B20"/>
    <mergeCell ref="A22:H22"/>
    <mergeCell ref="A21:H21"/>
  </mergeCells>
  <printOptions/>
  <pageMargins left="0.75" right="0.75" top="1" bottom="1" header="0.5" footer="0.5"/>
  <pageSetup horizontalDpi="600" verticalDpi="6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2"/>
  <sheetViews>
    <sheetView zoomScale="80" zoomScaleNormal="80" workbookViewId="0" topLeftCell="A1">
      <selection activeCell="I21" sqref="I21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4" customFormat="1" ht="16.5" thickBot="1">
      <c r="A1" s="186" t="s">
        <v>117</v>
      </c>
      <c r="B1" s="186"/>
      <c r="C1" s="186"/>
      <c r="D1" s="186"/>
      <c r="E1" s="186"/>
      <c r="F1" s="186"/>
      <c r="G1" s="186"/>
      <c r="H1" s="186"/>
      <c r="I1" s="186"/>
      <c r="J1" s="101"/>
    </row>
    <row r="2" spans="1:11" s="20" customFormat="1" ht="15.75" customHeight="1" thickBot="1">
      <c r="A2" s="187" t="s">
        <v>42</v>
      </c>
      <c r="B2" s="102"/>
      <c r="C2" s="103"/>
      <c r="D2" s="104"/>
      <c r="E2" s="189" t="s">
        <v>71</v>
      </c>
      <c r="F2" s="189"/>
      <c r="G2" s="189"/>
      <c r="H2" s="189"/>
      <c r="I2" s="189"/>
      <c r="J2" s="189"/>
      <c r="K2" s="189"/>
    </row>
    <row r="3" spans="1:11" s="22" customFormat="1" ht="60.75" thickBot="1">
      <c r="A3" s="188"/>
      <c r="B3" s="105" t="s">
        <v>26</v>
      </c>
      <c r="C3" s="26" t="s">
        <v>13</v>
      </c>
      <c r="D3" s="26" t="s">
        <v>14</v>
      </c>
      <c r="E3" s="17" t="s">
        <v>94</v>
      </c>
      <c r="F3" s="17" t="s">
        <v>103</v>
      </c>
      <c r="G3" s="17" t="s">
        <v>104</v>
      </c>
      <c r="H3" s="17" t="s">
        <v>92</v>
      </c>
      <c r="I3" s="17" t="s">
        <v>105</v>
      </c>
      <c r="J3" s="17" t="s">
        <v>53</v>
      </c>
      <c r="K3" s="18" t="s">
        <v>95</v>
      </c>
    </row>
    <row r="4" spans="1:11" s="20" customFormat="1" ht="14.25" collapsed="1">
      <c r="A4" s="21">
        <v>1</v>
      </c>
      <c r="B4" s="152" t="s">
        <v>79</v>
      </c>
      <c r="C4" s="153">
        <v>38118</v>
      </c>
      <c r="D4" s="153">
        <v>38182</v>
      </c>
      <c r="E4" s="154">
        <v>0.011663918811815721</v>
      </c>
      <c r="F4" s="154">
        <v>0.027881764978468615</v>
      </c>
      <c r="G4" s="154">
        <v>0.09073869448209226</v>
      </c>
      <c r="H4" s="154">
        <v>0.14835071107266407</v>
      </c>
      <c r="I4" s="154">
        <v>0.08794129444511989</v>
      </c>
      <c r="J4" s="155">
        <v>3.718679182887719</v>
      </c>
      <c r="K4" s="124">
        <v>0.12793510206842873</v>
      </c>
    </row>
    <row r="5" spans="1:11" s="20" customFormat="1" ht="14.25" collapsed="1">
      <c r="A5" s="21">
        <v>2</v>
      </c>
      <c r="B5" s="152" t="s">
        <v>63</v>
      </c>
      <c r="C5" s="153">
        <v>38828</v>
      </c>
      <c r="D5" s="153">
        <v>39028</v>
      </c>
      <c r="E5" s="154">
        <v>0.005770366803341975</v>
      </c>
      <c r="F5" s="154">
        <v>0.015433667517429361</v>
      </c>
      <c r="G5" s="154">
        <v>0.05202179854146771</v>
      </c>
      <c r="H5" s="154">
        <v>0.11994458794124174</v>
      </c>
      <c r="I5" s="154">
        <v>0.030696785590092368</v>
      </c>
      <c r="J5" s="155">
        <v>3.02206039660052</v>
      </c>
      <c r="K5" s="125">
        <v>0.14073833905216637</v>
      </c>
    </row>
    <row r="6" spans="1:11" s="20" customFormat="1" ht="14.25" collapsed="1">
      <c r="A6" s="21">
        <v>3</v>
      </c>
      <c r="B6" s="152" t="s">
        <v>86</v>
      </c>
      <c r="C6" s="153">
        <v>38919</v>
      </c>
      <c r="D6" s="153">
        <v>39092</v>
      </c>
      <c r="E6" s="154">
        <v>0.015940009496819174</v>
      </c>
      <c r="F6" s="154">
        <v>-0.008068637224065256</v>
      </c>
      <c r="G6" s="154">
        <v>0.04367678951923559</v>
      </c>
      <c r="H6" s="154">
        <v>0.20205917419792563</v>
      </c>
      <c r="I6" s="154">
        <v>0.046382929141406626</v>
      </c>
      <c r="J6" s="155">
        <v>0.9751221232876954</v>
      </c>
      <c r="K6" s="125">
        <v>0.06767107815098194</v>
      </c>
    </row>
    <row r="7" spans="1:11" s="20" customFormat="1" ht="14.25" collapsed="1">
      <c r="A7" s="21">
        <v>4</v>
      </c>
      <c r="B7" s="152" t="s">
        <v>83</v>
      </c>
      <c r="C7" s="153">
        <v>38919</v>
      </c>
      <c r="D7" s="153">
        <v>39092</v>
      </c>
      <c r="E7" s="154">
        <v>0.010940977938059149</v>
      </c>
      <c r="F7" s="154">
        <v>-0.03594197333900939</v>
      </c>
      <c r="G7" s="154">
        <v>0.04618029786586764</v>
      </c>
      <c r="H7" s="154">
        <v>0.2851165219885736</v>
      </c>
      <c r="I7" s="154">
        <v>0.06118245572822234</v>
      </c>
      <c r="J7" s="155">
        <v>-0.43204548616040006</v>
      </c>
      <c r="K7" s="125">
        <v>-0.05296975265604775</v>
      </c>
    </row>
    <row r="8" spans="1:11" s="20" customFormat="1" ht="14.25" collapsed="1">
      <c r="A8" s="21">
        <v>5</v>
      </c>
      <c r="B8" s="152" t="s">
        <v>113</v>
      </c>
      <c r="C8" s="153">
        <v>38968</v>
      </c>
      <c r="D8" s="153">
        <v>39140</v>
      </c>
      <c r="E8" s="154">
        <v>-0.01806939782973771</v>
      </c>
      <c r="F8" s="154">
        <v>-0.015104159512774662</v>
      </c>
      <c r="G8" s="154">
        <v>-0.020893531556566813</v>
      </c>
      <c r="H8" s="154">
        <v>-0.01880227597898987</v>
      </c>
      <c r="I8" s="154">
        <v>-0.020377519659737442</v>
      </c>
      <c r="J8" s="155">
        <v>-0.18984088146892086</v>
      </c>
      <c r="K8" s="125">
        <v>-0.020303983141889193</v>
      </c>
    </row>
    <row r="9" spans="1:11" s="20" customFormat="1" ht="14.25" collapsed="1">
      <c r="A9" s="21">
        <v>6</v>
      </c>
      <c r="B9" s="152" t="s">
        <v>20</v>
      </c>
      <c r="C9" s="153">
        <v>39413</v>
      </c>
      <c r="D9" s="153">
        <v>39589</v>
      </c>
      <c r="E9" s="154">
        <v>0.012664678021083953</v>
      </c>
      <c r="F9" s="154">
        <v>0.03988388060424608</v>
      </c>
      <c r="G9" s="154">
        <v>0.0817476076487742</v>
      </c>
      <c r="H9" s="154" t="s">
        <v>23</v>
      </c>
      <c r="I9" s="154">
        <v>0.06763842033593326</v>
      </c>
      <c r="J9" s="155">
        <v>1.7552127763037895</v>
      </c>
      <c r="K9" s="125">
        <v>0.11873731696745127</v>
      </c>
    </row>
    <row r="10" spans="1:11" s="20" customFormat="1" ht="14.25" collapsed="1">
      <c r="A10" s="21">
        <v>7</v>
      </c>
      <c r="B10" s="152" t="s">
        <v>126</v>
      </c>
      <c r="C10" s="153">
        <v>39429</v>
      </c>
      <c r="D10" s="153">
        <v>39618</v>
      </c>
      <c r="E10" s="154">
        <v>-0.0004972267090925797</v>
      </c>
      <c r="F10" s="154">
        <v>0.11086459226525047</v>
      </c>
      <c r="G10" s="154">
        <v>0.17054980256807228</v>
      </c>
      <c r="H10" s="154">
        <v>0.13140201674962015</v>
      </c>
      <c r="I10" s="154">
        <v>0.15836619908522453</v>
      </c>
      <c r="J10" s="155">
        <v>0.08708342408373348</v>
      </c>
      <c r="K10" s="125">
        <v>0.009369477654395775</v>
      </c>
    </row>
    <row r="11" spans="1:11" s="20" customFormat="1" ht="14.25" collapsed="1">
      <c r="A11" s="21">
        <v>8</v>
      </c>
      <c r="B11" s="152" t="s">
        <v>66</v>
      </c>
      <c r="C11" s="153">
        <v>39527</v>
      </c>
      <c r="D11" s="153">
        <v>39715</v>
      </c>
      <c r="E11" s="154">
        <v>0.008628974093946029</v>
      </c>
      <c r="F11" s="154">
        <v>0.024895581377803566</v>
      </c>
      <c r="G11" s="154">
        <v>0.03293692964375383</v>
      </c>
      <c r="H11" s="154">
        <v>0.10694210680391159</v>
      </c>
      <c r="I11" s="154">
        <v>0.027307756707393605</v>
      </c>
      <c r="J11" s="155">
        <v>1.983026859504164</v>
      </c>
      <c r="K11" s="125">
        <v>0.13405918125665406</v>
      </c>
    </row>
    <row r="12" spans="1:11" s="20" customFormat="1" ht="14.25" collapsed="1">
      <c r="A12" s="21">
        <v>9</v>
      </c>
      <c r="B12" s="152" t="s">
        <v>24</v>
      </c>
      <c r="C12" s="153">
        <v>39560</v>
      </c>
      <c r="D12" s="153">
        <v>39770</v>
      </c>
      <c r="E12" s="154">
        <v>0.04365646190296246</v>
      </c>
      <c r="F12" s="154">
        <v>0.20281274819626227</v>
      </c>
      <c r="G12" s="154">
        <v>0.40222139260929857</v>
      </c>
      <c r="H12" s="154">
        <v>0.6489597397620885</v>
      </c>
      <c r="I12" s="154">
        <v>0.39614949110493436</v>
      </c>
      <c r="J12" s="155">
        <v>-0.1253336049094973</v>
      </c>
      <c r="K12" s="125">
        <v>-0.015563795445900586</v>
      </c>
    </row>
    <row r="13" spans="1:11" s="20" customFormat="1" ht="14.25" collapsed="1">
      <c r="A13" s="21">
        <v>10</v>
      </c>
      <c r="B13" s="152" t="s">
        <v>81</v>
      </c>
      <c r="C13" s="153">
        <v>39884</v>
      </c>
      <c r="D13" s="153">
        <v>40001</v>
      </c>
      <c r="E13" s="154">
        <v>0.021561355196479948</v>
      </c>
      <c r="F13" s="154">
        <v>0.013118855049236045</v>
      </c>
      <c r="G13" s="154">
        <v>0.15224315032225277</v>
      </c>
      <c r="H13" s="154">
        <v>0.20758635986882368</v>
      </c>
      <c r="I13" s="154">
        <v>0.16061192144738756</v>
      </c>
      <c r="J13" s="155">
        <v>-0.10594955804756068</v>
      </c>
      <c r="K13" s="125">
        <v>-0.01406906143925446</v>
      </c>
    </row>
    <row r="14" spans="1:11" s="20" customFormat="1" ht="14.25">
      <c r="A14" s="21">
        <v>11</v>
      </c>
      <c r="B14" s="152" t="s">
        <v>61</v>
      </c>
      <c r="C14" s="153">
        <v>40253</v>
      </c>
      <c r="D14" s="153">
        <v>40366</v>
      </c>
      <c r="E14" s="154">
        <v>0.04658036837569113</v>
      </c>
      <c r="F14" s="154">
        <v>0.10995716038817527</v>
      </c>
      <c r="G14" s="154">
        <v>0.2159115777497762</v>
      </c>
      <c r="H14" s="154" t="s">
        <v>23</v>
      </c>
      <c r="I14" s="154">
        <v>0.22818759524126198</v>
      </c>
      <c r="J14" s="155">
        <v>0.012346176232297612</v>
      </c>
      <c r="K14" s="125">
        <v>0.0017788672422540674</v>
      </c>
    </row>
    <row r="15" spans="1:11" s="20" customFormat="1" ht="14.25">
      <c r="A15" s="21">
        <v>12</v>
      </c>
      <c r="B15" s="152" t="s">
        <v>62</v>
      </c>
      <c r="C15" s="153">
        <v>40114</v>
      </c>
      <c r="D15" s="153">
        <v>40401</v>
      </c>
      <c r="E15" s="154">
        <v>0.056562299273174466</v>
      </c>
      <c r="F15" s="154">
        <v>0.22321258917824394</v>
      </c>
      <c r="G15" s="154">
        <v>0.26374816067602125</v>
      </c>
      <c r="H15" s="154">
        <v>0.6612497515732061</v>
      </c>
      <c r="I15" s="154" t="s">
        <v>23</v>
      </c>
      <c r="J15" s="155">
        <v>0.3533790310183911</v>
      </c>
      <c r="K15" s="125">
        <v>0.04544949475457938</v>
      </c>
    </row>
    <row r="16" spans="1:11" s="20" customFormat="1" ht="14.25" collapsed="1">
      <c r="A16" s="21">
        <v>13</v>
      </c>
      <c r="B16" s="152" t="s">
        <v>65</v>
      </c>
      <c r="C16" s="153">
        <v>40226</v>
      </c>
      <c r="D16" s="153">
        <v>40430</v>
      </c>
      <c r="E16" s="154">
        <v>0.00640429526732933</v>
      </c>
      <c r="F16" s="154">
        <v>0.017260286212987808</v>
      </c>
      <c r="G16" s="154">
        <v>0.05487534576960651</v>
      </c>
      <c r="H16" s="154">
        <v>0.12533112939494084</v>
      </c>
      <c r="I16" s="154">
        <v>0.03405838747559997</v>
      </c>
      <c r="J16" s="155">
        <v>1.905133152866266</v>
      </c>
      <c r="K16" s="125">
        <v>0.1717466366244309</v>
      </c>
    </row>
    <row r="17" spans="1:11" s="20" customFormat="1" ht="14.25" collapsed="1">
      <c r="A17" s="21">
        <v>14</v>
      </c>
      <c r="B17" s="152" t="s">
        <v>85</v>
      </c>
      <c r="C17" s="153">
        <v>40427</v>
      </c>
      <c r="D17" s="153">
        <v>40543</v>
      </c>
      <c r="E17" s="154">
        <v>0.008512481846671083</v>
      </c>
      <c r="F17" s="154">
        <v>0.017459263830983618</v>
      </c>
      <c r="G17" s="154">
        <v>0.06625206444768206</v>
      </c>
      <c r="H17" s="154">
        <v>0.11213382418157636</v>
      </c>
      <c r="I17" s="154">
        <v>0.03980702139324932</v>
      </c>
      <c r="J17" s="155">
        <v>1.3094183218390691</v>
      </c>
      <c r="K17" s="125">
        <v>0.13927244511055115</v>
      </c>
    </row>
    <row r="18" spans="1:11" s="20" customFormat="1" ht="14.25" collapsed="1">
      <c r="A18" s="21">
        <v>15</v>
      </c>
      <c r="B18" s="152" t="s">
        <v>75</v>
      </c>
      <c r="C18" s="153">
        <v>40444</v>
      </c>
      <c r="D18" s="153">
        <v>40638</v>
      </c>
      <c r="E18" s="154">
        <v>-0.002965931967259139</v>
      </c>
      <c r="F18" s="154">
        <v>-0.00658288047752531</v>
      </c>
      <c r="G18" s="154">
        <v>0.055541419275476844</v>
      </c>
      <c r="H18" s="154">
        <v>0.08414492428280984</v>
      </c>
      <c r="I18" s="154">
        <v>0.02019954393156209</v>
      </c>
      <c r="J18" s="155">
        <v>0.26763244771494743</v>
      </c>
      <c r="K18" s="125">
        <v>0.03925632007166713</v>
      </c>
    </row>
    <row r="19" spans="1:11" s="20" customFormat="1" ht="14.25" collapsed="1">
      <c r="A19" s="21">
        <v>16</v>
      </c>
      <c r="B19" s="152" t="s">
        <v>84</v>
      </c>
      <c r="C19" s="153">
        <v>40427</v>
      </c>
      <c r="D19" s="153">
        <v>40708</v>
      </c>
      <c r="E19" s="154">
        <v>0.010893810037220897</v>
      </c>
      <c r="F19" s="154">
        <v>0.02341963718000617</v>
      </c>
      <c r="G19" s="154">
        <v>0.05010638875904361</v>
      </c>
      <c r="H19" s="154">
        <v>0.09963275552717965</v>
      </c>
      <c r="I19" s="154">
        <v>0.031742420830432216</v>
      </c>
      <c r="J19" s="155">
        <v>1.737670345501971</v>
      </c>
      <c r="K19" s="125">
        <v>0.18385494950039294</v>
      </c>
    </row>
    <row r="20" spans="1:11" s="20" customFormat="1" ht="14.25" collapsed="1">
      <c r="A20" s="21">
        <v>17</v>
      </c>
      <c r="B20" s="152" t="s">
        <v>106</v>
      </c>
      <c r="C20" s="153">
        <v>41026</v>
      </c>
      <c r="D20" s="153">
        <v>41242</v>
      </c>
      <c r="E20" s="154">
        <v>0.010557449719149625</v>
      </c>
      <c r="F20" s="154">
        <v>0.023362355999357654</v>
      </c>
      <c r="G20" s="154">
        <v>0.11097935515183188</v>
      </c>
      <c r="H20" s="154">
        <v>0.21854183265774352</v>
      </c>
      <c r="I20" s="154">
        <v>0.10945241098023595</v>
      </c>
      <c r="J20" s="155">
        <v>0.6021966501866689</v>
      </c>
      <c r="K20" s="125">
        <v>0.11032698949202602</v>
      </c>
    </row>
    <row r="21" spans="1:12" s="20" customFormat="1" ht="15.75" thickBot="1">
      <c r="A21" s="151"/>
      <c r="B21" s="156" t="s">
        <v>107</v>
      </c>
      <c r="C21" s="157" t="s">
        <v>52</v>
      </c>
      <c r="D21" s="157" t="s">
        <v>52</v>
      </c>
      <c r="E21" s="158">
        <f>AVERAGE(E4:E20)</f>
        <v>0.01463558178103856</v>
      </c>
      <c r="F21" s="158">
        <f>AVERAGE(F4:F20)</f>
        <v>0.04610969013088684</v>
      </c>
      <c r="G21" s="158">
        <f>AVERAGE(G4:G20)</f>
        <v>0.10993160255727567</v>
      </c>
      <c r="H21" s="158">
        <f>AVERAGE(H4:H20)</f>
        <v>0.20883954400155436</v>
      </c>
      <c r="I21" s="158">
        <f>AVERAGE(I4:I20)</f>
        <v>0.09245919461114491</v>
      </c>
      <c r="J21" s="157" t="s">
        <v>52</v>
      </c>
      <c r="K21" s="157" t="s">
        <v>52</v>
      </c>
      <c r="L21" s="159"/>
    </row>
    <row r="22" spans="1:11" s="20" customFormat="1" ht="14.25">
      <c r="A22" s="190" t="s">
        <v>96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</row>
    <row r="23" spans="1:11" s="20" customFormat="1" ht="15" collapsed="1" thickBot="1">
      <c r="A23" s="185"/>
      <c r="B23" s="185"/>
      <c r="C23" s="185"/>
      <c r="D23" s="185"/>
      <c r="E23" s="185"/>
      <c r="F23" s="185"/>
      <c r="G23" s="185"/>
      <c r="H23" s="185"/>
      <c r="I23" s="170"/>
      <c r="J23" s="170"/>
      <c r="K23" s="170"/>
    </row>
    <row r="24" spans="5:10" s="20" customFormat="1" ht="14.25" collapsed="1">
      <c r="E24" s="108"/>
      <c r="J24" s="19"/>
    </row>
    <row r="25" spans="5:10" s="20" customFormat="1" ht="14.25" collapsed="1">
      <c r="E25" s="109"/>
      <c r="J25" s="19"/>
    </row>
    <row r="26" spans="5:10" s="20" customFormat="1" ht="14.25">
      <c r="E26" s="108"/>
      <c r="F26" s="108"/>
      <c r="J26" s="19"/>
    </row>
    <row r="27" spans="5:10" s="20" customFormat="1" ht="14.25" collapsed="1">
      <c r="E27" s="109"/>
      <c r="I27" s="109"/>
      <c r="J27" s="19"/>
    </row>
    <row r="28" s="20" customFormat="1" ht="14.25" collapsed="1"/>
    <row r="29" s="20" customFormat="1" ht="14.25" collapsed="1"/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 collapsed="1"/>
    <row r="35" s="20" customFormat="1" ht="14.25" collapsed="1"/>
    <row r="36" s="20" customFormat="1" ht="14.25" collapsed="1"/>
    <row r="37" s="20" customFormat="1" ht="14.25" collapsed="1"/>
    <row r="38" s="20" customFormat="1" ht="14.25" collapsed="1"/>
    <row r="39" s="20" customFormat="1" ht="14.25" collapsed="1"/>
    <row r="40" s="20" customFormat="1" ht="14.25" collapsed="1"/>
    <row r="41" s="20" customFormat="1" ht="14.25"/>
    <row r="42" s="20" customFormat="1" ht="14.25"/>
    <row r="43" spans="3:8" s="29" customFormat="1" ht="14.25">
      <c r="C43" s="30"/>
      <c r="D43" s="30"/>
      <c r="E43" s="31"/>
      <c r="F43" s="31"/>
      <c r="G43" s="31"/>
      <c r="H43" s="31"/>
    </row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  <row r="61" spans="3:8" s="29" customFormat="1" ht="14.25">
      <c r="C61" s="30"/>
      <c r="D61" s="30"/>
      <c r="E61" s="31"/>
      <c r="F61" s="31"/>
      <c r="G61" s="31"/>
      <c r="H61" s="31"/>
    </row>
    <row r="62" spans="3:8" s="29" customFormat="1" ht="14.25">
      <c r="C62" s="30"/>
      <c r="D62" s="30"/>
      <c r="E62" s="31"/>
      <c r="F62" s="31"/>
      <c r="G62" s="31"/>
      <c r="H62" s="31"/>
    </row>
  </sheetData>
  <mergeCells count="5">
    <mergeCell ref="A23:H23"/>
    <mergeCell ref="A1:I1"/>
    <mergeCell ref="A2:A3"/>
    <mergeCell ref="E2:K2"/>
    <mergeCell ref="A22:K22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7"/>
  <sheetViews>
    <sheetView zoomScale="85" zoomScaleNormal="85" workbookViewId="0" topLeftCell="A1">
      <selection activeCell="I35" sqref="I35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92" t="s">
        <v>118</v>
      </c>
      <c r="B1" s="192"/>
      <c r="C1" s="192"/>
      <c r="D1" s="192"/>
      <c r="E1" s="192"/>
      <c r="F1" s="192"/>
      <c r="G1" s="192"/>
    </row>
    <row r="2" spans="1:7" ht="15.75" thickBot="1">
      <c r="A2" s="187" t="s">
        <v>42</v>
      </c>
      <c r="B2" s="90"/>
      <c r="C2" s="193" t="s">
        <v>27</v>
      </c>
      <c r="D2" s="194"/>
      <c r="E2" s="193" t="s">
        <v>28</v>
      </c>
      <c r="F2" s="194"/>
      <c r="G2" s="91"/>
    </row>
    <row r="3" spans="1:7" ht="45.75" thickBot="1">
      <c r="A3" s="188"/>
      <c r="B3" s="42" t="s">
        <v>26</v>
      </c>
      <c r="C3" s="35" t="s">
        <v>54</v>
      </c>
      <c r="D3" s="35" t="s">
        <v>29</v>
      </c>
      <c r="E3" s="35" t="s">
        <v>30</v>
      </c>
      <c r="F3" s="35" t="s">
        <v>29</v>
      </c>
      <c r="G3" s="36" t="s">
        <v>101</v>
      </c>
    </row>
    <row r="4" spans="1:8" ht="15" customHeight="1">
      <c r="A4" s="21">
        <v>1</v>
      </c>
      <c r="B4" s="37" t="s">
        <v>61</v>
      </c>
      <c r="C4" s="38">
        <v>502.56744</v>
      </c>
      <c r="D4" s="96">
        <v>0.16740308867516718</v>
      </c>
      <c r="E4" s="39">
        <v>358303</v>
      </c>
      <c r="F4" s="96">
        <v>0.11544523856012671</v>
      </c>
      <c r="G4" s="40">
        <v>354.7366990933666</v>
      </c>
      <c r="H4" s="54"/>
    </row>
    <row r="5" spans="1:8" ht="14.25" customHeight="1">
      <c r="A5" s="21">
        <v>2</v>
      </c>
      <c r="B5" s="37" t="s">
        <v>20</v>
      </c>
      <c r="C5" s="38">
        <v>126.03558999999986</v>
      </c>
      <c r="D5" s="96">
        <v>0.04215081969257006</v>
      </c>
      <c r="E5" s="39">
        <v>32</v>
      </c>
      <c r="F5" s="96">
        <v>0.029117379435850774</v>
      </c>
      <c r="G5" s="40">
        <v>87.5001518060656</v>
      </c>
      <c r="H5" s="54"/>
    </row>
    <row r="6" spans="1:7" ht="14.25">
      <c r="A6" s="21">
        <v>3</v>
      </c>
      <c r="B6" s="37" t="s">
        <v>62</v>
      </c>
      <c r="C6" s="38">
        <v>263.94325</v>
      </c>
      <c r="D6" s="96">
        <v>0.05656229927317077</v>
      </c>
      <c r="E6" s="39">
        <v>0</v>
      </c>
      <c r="F6" s="96">
        <v>0</v>
      </c>
      <c r="G6" s="40">
        <v>0</v>
      </c>
    </row>
    <row r="7" spans="1:7" ht="14.25">
      <c r="A7" s="21">
        <v>4</v>
      </c>
      <c r="B7" s="37" t="s">
        <v>81</v>
      </c>
      <c r="C7" s="38">
        <v>85.8211000000001</v>
      </c>
      <c r="D7" s="96">
        <v>0.021561355196562083</v>
      </c>
      <c r="E7" s="39">
        <v>0</v>
      </c>
      <c r="F7" s="96">
        <v>0</v>
      </c>
      <c r="G7" s="40">
        <v>0</v>
      </c>
    </row>
    <row r="8" spans="1:7" ht="14.25">
      <c r="A8" s="21">
        <v>5</v>
      </c>
      <c r="B8" s="37" t="s">
        <v>84</v>
      </c>
      <c r="C8" s="38">
        <v>45.25647999999951</v>
      </c>
      <c r="D8" s="96">
        <v>0.010893810037225551</v>
      </c>
      <c r="E8" s="39">
        <v>0</v>
      </c>
      <c r="F8" s="96">
        <v>0</v>
      </c>
      <c r="G8" s="40">
        <v>0</v>
      </c>
    </row>
    <row r="9" spans="1:7" ht="14.25">
      <c r="A9" s="21">
        <v>6</v>
      </c>
      <c r="B9" s="37" t="s">
        <v>24</v>
      </c>
      <c r="C9" s="38">
        <v>34.57889999999991</v>
      </c>
      <c r="D9" s="96">
        <v>0.043656461902888036</v>
      </c>
      <c r="E9" s="39">
        <v>0</v>
      </c>
      <c r="F9" s="96">
        <v>0</v>
      </c>
      <c r="G9" s="40">
        <v>0</v>
      </c>
    </row>
    <row r="10" spans="1:8" ht="14.25">
      <c r="A10" s="21">
        <v>7</v>
      </c>
      <c r="B10" s="37" t="s">
        <v>65</v>
      </c>
      <c r="C10" s="38">
        <v>23.219590000000316</v>
      </c>
      <c r="D10" s="96">
        <v>0.006404295267331249</v>
      </c>
      <c r="E10" s="39">
        <v>0</v>
      </c>
      <c r="F10" s="96">
        <v>0</v>
      </c>
      <c r="G10" s="40">
        <v>0</v>
      </c>
      <c r="H10" s="54"/>
    </row>
    <row r="11" spans="1:7" ht="14.25">
      <c r="A11" s="21">
        <v>8</v>
      </c>
      <c r="B11" s="37" t="s">
        <v>63</v>
      </c>
      <c r="C11" s="38">
        <v>16.291380000000352</v>
      </c>
      <c r="D11" s="96">
        <v>0.005770366803365084</v>
      </c>
      <c r="E11" s="39">
        <v>0</v>
      </c>
      <c r="F11" s="96">
        <v>0</v>
      </c>
      <c r="G11" s="40">
        <v>0</v>
      </c>
    </row>
    <row r="12" spans="1:7" ht="14.25">
      <c r="A12" s="21">
        <v>9</v>
      </c>
      <c r="B12" s="37" t="s">
        <v>66</v>
      </c>
      <c r="C12" s="38">
        <v>3.0879500000000117</v>
      </c>
      <c r="D12" s="96">
        <v>0.008628974093936096</v>
      </c>
      <c r="E12" s="39">
        <v>0</v>
      </c>
      <c r="F12" s="96">
        <v>0</v>
      </c>
      <c r="G12" s="40">
        <v>0</v>
      </c>
    </row>
    <row r="13" spans="1:7" ht="14.25">
      <c r="A13" s="21">
        <v>10</v>
      </c>
      <c r="B13" s="37" t="s">
        <v>126</v>
      </c>
      <c r="C13" s="38">
        <v>-0.5164599999999627</v>
      </c>
      <c r="D13" s="96">
        <v>-0.0004972267090285569</v>
      </c>
      <c r="E13" s="39">
        <v>0</v>
      </c>
      <c r="F13" s="96">
        <v>0</v>
      </c>
      <c r="G13" s="40">
        <v>0</v>
      </c>
    </row>
    <row r="14" spans="1:7" ht="14.25">
      <c r="A14" s="21">
        <v>11</v>
      </c>
      <c r="B14" s="37" t="s">
        <v>113</v>
      </c>
      <c r="C14" s="38">
        <v>-13.193999999999999</v>
      </c>
      <c r="D14" s="96">
        <v>-0.018069397829726094</v>
      </c>
      <c r="E14" s="39">
        <v>0</v>
      </c>
      <c r="F14" s="96">
        <v>0</v>
      </c>
      <c r="G14" s="40">
        <v>0</v>
      </c>
    </row>
    <row r="15" spans="1:7" ht="14.25">
      <c r="A15" s="21">
        <v>12</v>
      </c>
      <c r="B15" s="37" t="s">
        <v>83</v>
      </c>
      <c r="C15" s="38">
        <v>8.09893000000005</v>
      </c>
      <c r="D15" s="96">
        <v>0.010223998521086339</v>
      </c>
      <c r="E15" s="39">
        <v>-1</v>
      </c>
      <c r="F15" s="96">
        <v>-0.0007092198581560284</v>
      </c>
      <c r="G15" s="40">
        <v>-0.5572052340425103</v>
      </c>
    </row>
    <row r="16" spans="1:7" ht="14.25">
      <c r="A16" s="21">
        <v>13</v>
      </c>
      <c r="B16" s="37" t="s">
        <v>106</v>
      </c>
      <c r="C16" s="38">
        <v>14.845420000000157</v>
      </c>
      <c r="D16" s="96">
        <v>0.009437097779323425</v>
      </c>
      <c r="E16" s="39">
        <v>-11</v>
      </c>
      <c r="F16" s="96">
        <v>-0.0011086474501108647</v>
      </c>
      <c r="G16" s="40">
        <v>-1.7409268181818038</v>
      </c>
    </row>
    <row r="17" spans="1:7" ht="14.25">
      <c r="A17" s="21">
        <v>14</v>
      </c>
      <c r="B17" s="37" t="s">
        <v>86</v>
      </c>
      <c r="C17" s="38">
        <v>0.6006700000001584</v>
      </c>
      <c r="D17" s="96">
        <v>0.0005210211570570891</v>
      </c>
      <c r="E17" s="39">
        <v>-9</v>
      </c>
      <c r="F17" s="96">
        <v>-0.01517706576728499</v>
      </c>
      <c r="G17" s="40">
        <v>-17.592833228886494</v>
      </c>
    </row>
    <row r="18" spans="1:7" ht="13.5" customHeight="1">
      <c r="A18" s="21">
        <v>15</v>
      </c>
      <c r="B18" s="37" t="s">
        <v>75</v>
      </c>
      <c r="C18" s="38">
        <v>-25.210679999999932</v>
      </c>
      <c r="D18" s="96">
        <v>-0.01517139875265817</v>
      </c>
      <c r="E18" s="39">
        <v>-16</v>
      </c>
      <c r="F18" s="96">
        <v>-0.01224177505738332</v>
      </c>
      <c r="G18" s="40">
        <v>-19.70571197983395</v>
      </c>
    </row>
    <row r="19" spans="1:7" ht="14.25">
      <c r="A19" s="21">
        <v>16</v>
      </c>
      <c r="B19" s="37" t="s">
        <v>79</v>
      </c>
      <c r="C19" s="38">
        <v>177.83003999999912</v>
      </c>
      <c r="D19" s="96">
        <v>0.0076200129922841635</v>
      </c>
      <c r="E19" s="39">
        <v>-200</v>
      </c>
      <c r="F19" s="96">
        <v>-0.003997281848343127</v>
      </c>
      <c r="G19" s="40">
        <v>-92.9284623782982</v>
      </c>
    </row>
    <row r="20" spans="1:7" ht="14.25">
      <c r="A20" s="21">
        <v>17</v>
      </c>
      <c r="B20" s="37" t="s">
        <v>85</v>
      </c>
      <c r="C20" s="38">
        <v>-203.55423999999974</v>
      </c>
      <c r="D20" s="96">
        <v>-0.06326776597158056</v>
      </c>
      <c r="E20" s="39">
        <v>-100</v>
      </c>
      <c r="F20" s="96">
        <v>-0.0711743772241993</v>
      </c>
      <c r="G20" s="40">
        <v>-229.69155943060497</v>
      </c>
    </row>
    <row r="21" spans="1:8" ht="15.75" thickBot="1">
      <c r="A21" s="89"/>
      <c r="B21" s="92" t="s">
        <v>51</v>
      </c>
      <c r="C21" s="93">
        <v>1059.7013600000002</v>
      </c>
      <c r="D21" s="97">
        <v>0.01769252260854465</v>
      </c>
      <c r="E21" s="94">
        <v>357998</v>
      </c>
      <c r="F21" s="97">
        <v>0.11185703715924032</v>
      </c>
      <c r="G21" s="95">
        <v>80.02015182958434</v>
      </c>
      <c r="H21" s="54"/>
    </row>
    <row r="22" spans="1:8" ht="15" customHeight="1" thickBot="1">
      <c r="A22" s="191"/>
      <c r="B22" s="191"/>
      <c r="C22" s="191"/>
      <c r="D22" s="191"/>
      <c r="E22" s="191"/>
      <c r="F22" s="191"/>
      <c r="G22" s="191"/>
      <c r="H22" s="169"/>
    </row>
    <row r="41" spans="2:5" ht="15">
      <c r="B41" s="61"/>
      <c r="C41" s="62"/>
      <c r="D41" s="63"/>
      <c r="E41" s="64"/>
    </row>
    <row r="42" spans="2:5" ht="15">
      <c r="B42" s="61"/>
      <c r="C42" s="62"/>
      <c r="D42" s="63"/>
      <c r="E42" s="64"/>
    </row>
    <row r="43" spans="2:5" ht="15">
      <c r="B43" s="61"/>
      <c r="C43" s="62"/>
      <c r="D43" s="63"/>
      <c r="E43" s="64"/>
    </row>
    <row r="44" spans="2:5" ht="15">
      <c r="B44" s="61"/>
      <c r="C44" s="62"/>
      <c r="D44" s="63"/>
      <c r="E44" s="64"/>
    </row>
    <row r="45" spans="2:5" ht="15">
      <c r="B45" s="61"/>
      <c r="C45" s="62"/>
      <c r="D45" s="63"/>
      <c r="E45" s="64"/>
    </row>
    <row r="46" spans="2:5" ht="15">
      <c r="B46" s="61"/>
      <c r="C46" s="62"/>
      <c r="D46" s="63"/>
      <c r="E46" s="64"/>
    </row>
    <row r="47" spans="2:5" ht="15.75" thickBot="1">
      <c r="B47" s="79"/>
      <c r="C47" s="79"/>
      <c r="D47" s="79"/>
      <c r="E47" s="79"/>
    </row>
    <row r="50" ht="14.25" customHeight="1"/>
    <row r="51" ht="14.25">
      <c r="F51" s="54"/>
    </row>
    <row r="53" ht="14.25">
      <c r="F53"/>
    </row>
    <row r="54" ht="14.25">
      <c r="F54"/>
    </row>
    <row r="55" spans="2:6" ht="30.75" thickBot="1">
      <c r="B55" s="42" t="s">
        <v>26</v>
      </c>
      <c r="C55" s="35" t="s">
        <v>58</v>
      </c>
      <c r="D55" s="35" t="s">
        <v>59</v>
      </c>
      <c r="E55" s="60" t="s">
        <v>55</v>
      </c>
      <c r="F55"/>
    </row>
    <row r="56" spans="2:5" ht="14.25">
      <c r="B56" s="37" t="str">
        <f aca="true" t="shared" si="0" ref="B56:D60">B4</f>
        <v>ОТП Фонд Акцій</v>
      </c>
      <c r="C56" s="38">
        <f t="shared" si="0"/>
        <v>502.56744</v>
      </c>
      <c r="D56" s="96">
        <f t="shared" si="0"/>
        <v>0.16740308867516718</v>
      </c>
      <c r="E56" s="40">
        <f>G4</f>
        <v>354.7366990933666</v>
      </c>
    </row>
    <row r="57" spans="2:5" ht="14.25">
      <c r="B57" s="37" t="str">
        <f t="shared" si="0"/>
        <v>ОТП Класичний</v>
      </c>
      <c r="C57" s="38">
        <f t="shared" si="0"/>
        <v>126.03558999999986</v>
      </c>
      <c r="D57" s="96">
        <f t="shared" si="0"/>
        <v>0.04215081969257006</v>
      </c>
      <c r="E57" s="40">
        <f>G5</f>
        <v>87.5001518060656</v>
      </c>
    </row>
    <row r="58" spans="2:5" ht="14.25">
      <c r="B58" s="37" t="str">
        <f t="shared" si="0"/>
        <v>Софіївський</v>
      </c>
      <c r="C58" s="38">
        <f t="shared" si="0"/>
        <v>263.94325</v>
      </c>
      <c r="D58" s="96">
        <f t="shared" si="0"/>
        <v>0.05656229927317077</v>
      </c>
      <c r="E58" s="40">
        <f>G6</f>
        <v>0</v>
      </c>
    </row>
    <row r="59" spans="2:5" ht="14.25">
      <c r="B59" s="37" t="str">
        <f t="shared" si="0"/>
        <v>КІНТО-Еквіті</v>
      </c>
      <c r="C59" s="38">
        <f t="shared" si="0"/>
        <v>85.8211000000001</v>
      </c>
      <c r="D59" s="96">
        <f t="shared" si="0"/>
        <v>0.021561355196562083</v>
      </c>
      <c r="E59" s="40">
        <f>G7</f>
        <v>0</v>
      </c>
    </row>
    <row r="60" spans="2:5" ht="14.25">
      <c r="B60" s="127" t="str">
        <f t="shared" si="0"/>
        <v>УНIВЕР.УА/Михайло Грушевський: Фонд Державних Паперiв</v>
      </c>
      <c r="C60" s="128">
        <f t="shared" si="0"/>
        <v>45.25647999999951</v>
      </c>
      <c r="D60" s="129">
        <f t="shared" si="0"/>
        <v>0.010893810037225551</v>
      </c>
      <c r="E60" s="130">
        <f>G8</f>
        <v>0</v>
      </c>
    </row>
    <row r="61" spans="2:5" ht="14.25">
      <c r="B61" s="126" t="str">
        <f aca="true" t="shared" si="1" ref="B61:D64">B16</f>
        <v>КІНТО-Казначейський</v>
      </c>
      <c r="C61" s="38">
        <f t="shared" si="1"/>
        <v>14.845420000000157</v>
      </c>
      <c r="D61" s="96">
        <f t="shared" si="1"/>
        <v>0.009437097779323425</v>
      </c>
      <c r="E61" s="40">
        <f>G16</f>
        <v>-1.7409268181818038</v>
      </c>
    </row>
    <row r="62" spans="2:5" ht="14.25">
      <c r="B62" s="126" t="str">
        <f t="shared" si="1"/>
        <v>УНІВЕР.УА/Володимир Великий: Фонд Збалансований</v>
      </c>
      <c r="C62" s="38">
        <f t="shared" si="1"/>
        <v>0.6006700000001584</v>
      </c>
      <c r="D62" s="96">
        <f t="shared" si="1"/>
        <v>0.0005210211570570891</v>
      </c>
      <c r="E62" s="40">
        <f>G17</f>
        <v>-17.592833228886494</v>
      </c>
    </row>
    <row r="63" spans="2:5" ht="14.25">
      <c r="B63" s="126" t="str">
        <f t="shared" si="1"/>
        <v>ВСІ</v>
      </c>
      <c r="C63" s="38">
        <f t="shared" si="1"/>
        <v>-25.210679999999932</v>
      </c>
      <c r="D63" s="96">
        <f t="shared" si="1"/>
        <v>-0.01517139875265817</v>
      </c>
      <c r="E63" s="40">
        <f>G18</f>
        <v>-19.70571197983395</v>
      </c>
    </row>
    <row r="64" spans="2:5" ht="14.25">
      <c r="B64" s="126" t="str">
        <f t="shared" si="1"/>
        <v>КІНТО-Класичний</v>
      </c>
      <c r="C64" s="38">
        <f t="shared" si="1"/>
        <v>177.83003999999912</v>
      </c>
      <c r="D64" s="96">
        <f t="shared" si="1"/>
        <v>0.0076200129922841635</v>
      </c>
      <c r="E64" s="40">
        <f>G19</f>
        <v>-92.9284623782982</v>
      </c>
    </row>
    <row r="65" spans="2:5" ht="14.25">
      <c r="B65" s="126" t="str">
        <f>B20</f>
        <v>УНIВЕР.УА/Тарас Шевченко: Фонд Заощаджень</v>
      </c>
      <c r="C65" s="38">
        <f>C20</f>
        <v>-203.55423999999974</v>
      </c>
      <c r="D65" s="96">
        <f>D20</f>
        <v>-0.06326776597158056</v>
      </c>
      <c r="E65" s="40">
        <f>G20</f>
        <v>-229.69155943060497</v>
      </c>
    </row>
    <row r="66" spans="2:5" ht="14.25">
      <c r="B66" s="137" t="s">
        <v>57</v>
      </c>
      <c r="C66" s="138">
        <f>C21-SUM(C56:C65)</f>
        <v>71.56629000000089</v>
      </c>
      <c r="D66" s="139"/>
      <c r="E66" s="138">
        <f>G21-SUM(E56:E65)</f>
        <v>-0.5572052340424989</v>
      </c>
    </row>
    <row r="67" spans="2:5" ht="15">
      <c r="B67" s="135" t="s">
        <v>51</v>
      </c>
      <c r="C67" s="136">
        <f>SUM(C56:C66)</f>
        <v>1059.7013600000002</v>
      </c>
      <c r="D67" s="136"/>
      <c r="E67" s="136">
        <f>SUM(E56:E66)</f>
        <v>80.02015182958434</v>
      </c>
    </row>
  </sheetData>
  <mergeCells count="5">
    <mergeCell ref="A22:G22"/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7"/>
  <sheetViews>
    <sheetView zoomScale="80" zoomScaleNormal="80" workbookViewId="0" topLeftCell="A1">
      <selection activeCell="A11" sqref="A11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7" t="s">
        <v>26</v>
      </c>
      <c r="B1" s="68" t="s">
        <v>90</v>
      </c>
      <c r="C1" s="10"/>
    </row>
    <row r="2" spans="1:3" ht="14.25">
      <c r="A2" s="178" t="s">
        <v>113</v>
      </c>
      <c r="B2" s="179">
        <v>-0.01806939782973771</v>
      </c>
      <c r="C2" s="10"/>
    </row>
    <row r="3" spans="1:3" ht="14.25">
      <c r="A3" s="140" t="s">
        <v>75</v>
      </c>
      <c r="B3" s="147">
        <v>-0.002965931967259139</v>
      </c>
      <c r="C3" s="10"/>
    </row>
    <row r="4" spans="1:3" ht="14.25">
      <c r="A4" s="140" t="s">
        <v>126</v>
      </c>
      <c r="B4" s="147">
        <v>-0.0004972267090925797</v>
      </c>
      <c r="C4" s="10"/>
    </row>
    <row r="5" spans="1:3" ht="14.25">
      <c r="A5" s="140" t="s">
        <v>63</v>
      </c>
      <c r="B5" s="148">
        <v>0.005770366803341975</v>
      </c>
      <c r="C5" s="10"/>
    </row>
    <row r="6" spans="1:3" ht="14.25">
      <c r="A6" s="140" t="s">
        <v>65</v>
      </c>
      <c r="B6" s="148">
        <v>0.00640429526732933</v>
      </c>
      <c r="C6" s="10"/>
    </row>
    <row r="7" spans="1:3" ht="14.25">
      <c r="A7" s="140" t="s">
        <v>85</v>
      </c>
      <c r="B7" s="148">
        <v>0.008512481846671083</v>
      </c>
      <c r="C7" s="10"/>
    </row>
    <row r="8" spans="1:3" ht="14.25">
      <c r="A8" s="141" t="s">
        <v>66</v>
      </c>
      <c r="B8" s="149">
        <v>0.008628974093946029</v>
      </c>
      <c r="C8" s="10"/>
    </row>
    <row r="9" spans="1:3" ht="14.25">
      <c r="A9" s="140" t="s">
        <v>106</v>
      </c>
      <c r="B9" s="148">
        <v>0.010557449719149625</v>
      </c>
      <c r="C9" s="10"/>
    </row>
    <row r="10" spans="1:3" ht="14.25">
      <c r="A10" s="140" t="s">
        <v>84</v>
      </c>
      <c r="B10" s="148">
        <v>0.010893810037220897</v>
      </c>
      <c r="C10" s="10"/>
    </row>
    <row r="11" spans="1:3" ht="14.25">
      <c r="A11" s="140" t="s">
        <v>83</v>
      </c>
      <c r="B11" s="148">
        <v>0.010940977938059149</v>
      </c>
      <c r="C11" s="10"/>
    </row>
    <row r="12" spans="1:3" ht="14.25">
      <c r="A12" s="141" t="s">
        <v>79</v>
      </c>
      <c r="B12" s="149">
        <v>0.011663918811815721</v>
      </c>
      <c r="C12" s="10"/>
    </row>
    <row r="13" spans="1:3" ht="14.25">
      <c r="A13" s="140" t="s">
        <v>20</v>
      </c>
      <c r="B13" s="148">
        <v>0.012664678021083953</v>
      </c>
      <c r="C13" s="10"/>
    </row>
    <row r="14" spans="1:3" ht="14.25">
      <c r="A14" s="140" t="s">
        <v>86</v>
      </c>
      <c r="B14" s="148">
        <v>0.015940009496819174</v>
      </c>
      <c r="C14" s="10"/>
    </row>
    <row r="15" spans="1:3" ht="14.25">
      <c r="A15" s="140" t="s">
        <v>81</v>
      </c>
      <c r="B15" s="148">
        <v>0.021561355196479948</v>
      </c>
      <c r="C15" s="10"/>
    </row>
    <row r="16" spans="1:3" ht="14.25">
      <c r="A16" s="140" t="s">
        <v>24</v>
      </c>
      <c r="B16" s="148">
        <v>0.04365646190296246</v>
      </c>
      <c r="C16" s="10"/>
    </row>
    <row r="17" spans="1:3" ht="14.25">
      <c r="A17" s="140" t="s">
        <v>61</v>
      </c>
      <c r="B17" s="148">
        <v>0.04658036837569113</v>
      </c>
      <c r="C17" s="10"/>
    </row>
    <row r="18" spans="1:3" ht="14.25">
      <c r="A18" s="140" t="s">
        <v>62</v>
      </c>
      <c r="B18" s="148">
        <v>0.056562299273174466</v>
      </c>
      <c r="C18" s="10"/>
    </row>
    <row r="19" spans="1:3" ht="14.25">
      <c r="A19" s="142" t="s">
        <v>31</v>
      </c>
      <c r="B19" s="147">
        <v>0.01463558178103856</v>
      </c>
      <c r="C19" s="10"/>
    </row>
    <row r="20" spans="1:3" ht="14.25">
      <c r="A20" s="142" t="s">
        <v>1</v>
      </c>
      <c r="B20" s="147">
        <v>-0.017134581323208442</v>
      </c>
      <c r="C20" s="10"/>
    </row>
    <row r="21" spans="1:3" ht="14.25">
      <c r="A21" s="142" t="s">
        <v>0</v>
      </c>
      <c r="B21" s="147">
        <v>0.012634856273984418</v>
      </c>
      <c r="C21" s="58"/>
    </row>
    <row r="22" spans="1:3" ht="14.25">
      <c r="A22" s="142" t="s">
        <v>32</v>
      </c>
      <c r="B22" s="147">
        <v>0.022838031765203493</v>
      </c>
      <c r="C22" s="9"/>
    </row>
    <row r="23" spans="1:3" ht="14.25">
      <c r="A23" s="142" t="s">
        <v>33</v>
      </c>
      <c r="B23" s="147">
        <v>-0.0025472468085947497</v>
      </c>
      <c r="C23" s="74"/>
    </row>
    <row r="24" spans="1:3" ht="14.25">
      <c r="A24" s="142" t="s">
        <v>34</v>
      </c>
      <c r="B24" s="147">
        <v>0.00904109589041096</v>
      </c>
      <c r="C24" s="10"/>
    </row>
    <row r="25" spans="1:3" ht="15" thickBot="1">
      <c r="A25" s="143" t="s">
        <v>109</v>
      </c>
      <c r="B25" s="150">
        <v>-0.005486291104166319</v>
      </c>
      <c r="C25" s="10"/>
    </row>
    <row r="26" spans="2:3" ht="12.75">
      <c r="B26" s="10"/>
      <c r="C26" s="10"/>
    </row>
    <row r="27" ht="12.75">
      <c r="C27" s="10"/>
    </row>
    <row r="28" spans="2:3" ht="12.75">
      <c r="B28" s="10"/>
      <c r="C28" s="10"/>
    </row>
    <row r="29" ht="12.75">
      <c r="C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7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5.875" style="29" customWidth="1"/>
    <col min="3" max="4" width="12.75390625" style="31" customWidth="1"/>
    <col min="5" max="5" width="16.75390625" style="41" customWidth="1"/>
    <col min="6" max="6" width="14.75390625" style="45" customWidth="1"/>
    <col min="7" max="7" width="14.75390625" style="41" customWidth="1"/>
    <col min="8" max="8" width="12.75390625" style="45" customWidth="1"/>
    <col min="9" max="9" width="39.125" style="29" bestFit="1" customWidth="1"/>
    <col min="10" max="10" width="22.875" style="29" bestFit="1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80" t="s">
        <v>119</v>
      </c>
      <c r="B1" s="180"/>
      <c r="C1" s="180"/>
      <c r="D1" s="180"/>
      <c r="E1" s="180"/>
      <c r="F1" s="180"/>
      <c r="G1" s="180"/>
      <c r="H1" s="180"/>
      <c r="I1" s="180"/>
      <c r="J1" s="180"/>
      <c r="K1" s="13"/>
      <c r="L1" s="14"/>
      <c r="M1" s="14"/>
    </row>
    <row r="2" spans="1:10" ht="30.75" thickBot="1">
      <c r="A2" s="15" t="s">
        <v>42</v>
      </c>
      <c r="B2" s="15" t="s">
        <v>26</v>
      </c>
      <c r="C2" s="44" t="s">
        <v>37</v>
      </c>
      <c r="D2" s="44" t="s">
        <v>38</v>
      </c>
      <c r="E2" s="44" t="s">
        <v>43</v>
      </c>
      <c r="F2" s="44" t="s">
        <v>44</v>
      </c>
      <c r="G2" s="44" t="s">
        <v>45</v>
      </c>
      <c r="H2" s="44" t="s">
        <v>15</v>
      </c>
      <c r="I2" s="44" t="s">
        <v>16</v>
      </c>
      <c r="J2" s="25" t="s">
        <v>17</v>
      </c>
    </row>
    <row r="3" spans="1:10" ht="14.25">
      <c r="A3" s="21">
        <v>1</v>
      </c>
      <c r="B3" s="110" t="s">
        <v>35</v>
      </c>
      <c r="C3" s="111" t="s">
        <v>40</v>
      </c>
      <c r="D3" s="112" t="s">
        <v>41</v>
      </c>
      <c r="E3" s="113">
        <v>1405261.83</v>
      </c>
      <c r="F3" s="114">
        <v>766</v>
      </c>
      <c r="G3" s="113">
        <v>1834.5454699738905</v>
      </c>
      <c r="H3" s="53">
        <v>1000</v>
      </c>
      <c r="I3" s="110" t="s">
        <v>25</v>
      </c>
      <c r="J3" s="115" t="s">
        <v>102</v>
      </c>
    </row>
    <row r="4" spans="1:10" ht="14.25" customHeight="1">
      <c r="A4" s="21">
        <v>2</v>
      </c>
      <c r="B4" s="110" t="s">
        <v>110</v>
      </c>
      <c r="C4" s="111" t="s">
        <v>40</v>
      </c>
      <c r="D4" s="112" t="s">
        <v>112</v>
      </c>
      <c r="E4" s="113">
        <v>1394984.72</v>
      </c>
      <c r="F4" s="114">
        <v>2941</v>
      </c>
      <c r="G4" s="113">
        <v>474.3232641958517</v>
      </c>
      <c r="H4" s="82">
        <v>1000</v>
      </c>
      <c r="I4" s="110" t="s">
        <v>22</v>
      </c>
      <c r="J4" s="115" t="s">
        <v>36</v>
      </c>
    </row>
    <row r="5" spans="1:10" ht="14.25">
      <c r="A5" s="21">
        <v>3</v>
      </c>
      <c r="B5" s="110" t="s">
        <v>72</v>
      </c>
      <c r="C5" s="111" t="s">
        <v>40</v>
      </c>
      <c r="D5" s="112" t="s">
        <v>41</v>
      </c>
      <c r="E5" s="113">
        <v>464396.56</v>
      </c>
      <c r="F5" s="114">
        <v>679</v>
      </c>
      <c r="G5" s="113">
        <v>683.9419145802651</v>
      </c>
      <c r="H5" s="53">
        <v>1000</v>
      </c>
      <c r="I5" s="110" t="s">
        <v>73</v>
      </c>
      <c r="J5" s="115" t="s">
        <v>49</v>
      </c>
    </row>
    <row r="6" spans="1:10" ht="15.75" thickBot="1">
      <c r="A6" s="181" t="s">
        <v>51</v>
      </c>
      <c r="B6" s="182"/>
      <c r="C6" s="116" t="s">
        <v>52</v>
      </c>
      <c r="D6" s="116" t="s">
        <v>52</v>
      </c>
      <c r="E6" s="98">
        <f>SUM(E3:E5)</f>
        <v>3264643.11</v>
      </c>
      <c r="F6" s="99">
        <f>SUM(F3:F5)</f>
        <v>4386</v>
      </c>
      <c r="G6" s="116" t="s">
        <v>52</v>
      </c>
      <c r="H6" s="116" t="s">
        <v>52</v>
      </c>
      <c r="I6" s="116" t="s">
        <v>52</v>
      </c>
      <c r="J6" s="116" t="s">
        <v>52</v>
      </c>
    </row>
    <row r="7" spans="1:8" ht="14.25">
      <c r="A7" s="184"/>
      <c r="B7" s="184"/>
      <c r="C7" s="184"/>
      <c r="D7" s="184"/>
      <c r="E7" s="184"/>
      <c r="F7" s="184"/>
      <c r="G7" s="184"/>
      <c r="H7" s="184"/>
    </row>
  </sheetData>
  <mergeCells count="3">
    <mergeCell ref="A1:J1"/>
    <mergeCell ref="A6:B6"/>
    <mergeCell ref="A7:H7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28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6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196" t="s">
        <v>120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1" ht="15.75" customHeight="1" thickBot="1">
      <c r="A2" s="187" t="s">
        <v>42</v>
      </c>
      <c r="B2" s="102"/>
      <c r="C2" s="103"/>
      <c r="D2" s="104"/>
      <c r="E2" s="189" t="s">
        <v>71</v>
      </c>
      <c r="F2" s="189"/>
      <c r="G2" s="189"/>
      <c r="H2" s="189"/>
      <c r="I2" s="189"/>
      <c r="J2" s="189"/>
      <c r="K2" s="189"/>
    </row>
    <row r="3" spans="1:11" ht="45.75" thickBot="1">
      <c r="A3" s="188"/>
      <c r="B3" s="105" t="s">
        <v>26</v>
      </c>
      <c r="C3" s="26" t="s">
        <v>13</v>
      </c>
      <c r="D3" s="26" t="s">
        <v>14</v>
      </c>
      <c r="E3" s="17" t="s">
        <v>94</v>
      </c>
      <c r="F3" s="17" t="s">
        <v>103</v>
      </c>
      <c r="G3" s="17" t="s">
        <v>104</v>
      </c>
      <c r="H3" s="17" t="s">
        <v>92</v>
      </c>
      <c r="I3" s="17" t="s">
        <v>105</v>
      </c>
      <c r="J3" s="17" t="s">
        <v>53</v>
      </c>
      <c r="K3" s="18" t="s">
        <v>95</v>
      </c>
    </row>
    <row r="4" spans="1:11" ht="14.25" collapsed="1">
      <c r="A4" s="21">
        <v>1</v>
      </c>
      <c r="B4" s="27" t="s">
        <v>72</v>
      </c>
      <c r="C4" s="106">
        <v>38441</v>
      </c>
      <c r="D4" s="106">
        <v>38625</v>
      </c>
      <c r="E4" s="100">
        <v>-0.03909652222784432</v>
      </c>
      <c r="F4" s="100">
        <v>-0.05737495084876121</v>
      </c>
      <c r="G4" s="100">
        <v>-0.016043274754279024</v>
      </c>
      <c r="H4" s="100">
        <v>-0.206381925990327</v>
      </c>
      <c r="I4" s="100">
        <v>-0.015907786231718735</v>
      </c>
      <c r="J4" s="107">
        <v>-0.31605808541973457</v>
      </c>
      <c r="K4" s="167">
        <v>-0.03201720035744704</v>
      </c>
    </row>
    <row r="5" spans="1:11" ht="14.25" collapsed="1">
      <c r="A5" s="21">
        <v>2</v>
      </c>
      <c r="B5" s="27" t="s">
        <v>110</v>
      </c>
      <c r="C5" s="106">
        <v>39048</v>
      </c>
      <c r="D5" s="106">
        <v>39140</v>
      </c>
      <c r="E5" s="100">
        <v>-0.005362197472892571</v>
      </c>
      <c r="F5" s="100">
        <v>0.1809992151671398</v>
      </c>
      <c r="G5" s="100">
        <v>0.2542659781597012</v>
      </c>
      <c r="H5" s="100">
        <v>0.19658734674261824</v>
      </c>
      <c r="I5" s="100">
        <v>0.2570049256818223</v>
      </c>
      <c r="J5" s="107">
        <v>-0.5256767358041493</v>
      </c>
      <c r="K5" s="168">
        <v>-0.0700971525723929</v>
      </c>
    </row>
    <row r="6" spans="1:11" ht="14.25">
      <c r="A6" s="21">
        <v>3</v>
      </c>
      <c r="B6" s="27" t="s">
        <v>35</v>
      </c>
      <c r="C6" s="106">
        <v>39100</v>
      </c>
      <c r="D6" s="106">
        <v>39268</v>
      </c>
      <c r="E6" s="100">
        <v>0.02101509283383396</v>
      </c>
      <c r="F6" s="100">
        <v>0.07129751605117263</v>
      </c>
      <c r="G6" s="100">
        <v>0.10877366521734344</v>
      </c>
      <c r="H6" s="100">
        <v>0.20854358522224392</v>
      </c>
      <c r="I6" s="100">
        <v>0.12398509156381166</v>
      </c>
      <c r="J6" s="107">
        <v>0.8345454699739339</v>
      </c>
      <c r="K6" s="168">
        <v>0.06312891477144933</v>
      </c>
    </row>
    <row r="7" spans="1:11" ht="15.75" thickBot="1">
      <c r="A7" s="151"/>
      <c r="B7" s="156" t="s">
        <v>107</v>
      </c>
      <c r="C7" s="157" t="s">
        <v>52</v>
      </c>
      <c r="D7" s="157" t="s">
        <v>52</v>
      </c>
      <c r="E7" s="158">
        <f>AVERAGE(E4:E6)</f>
        <v>-0.007814542288967644</v>
      </c>
      <c r="F7" s="158">
        <f>AVERAGE(F4:F6)</f>
        <v>0.06497392678985041</v>
      </c>
      <c r="G7" s="158">
        <f>AVERAGE(G4:G6)</f>
        <v>0.11566545620758854</v>
      </c>
      <c r="H7" s="158">
        <f>AVERAGE(H4:H6)</f>
        <v>0.06624966865817838</v>
      </c>
      <c r="I7" s="158">
        <f>AVERAGE(I4:I6)</f>
        <v>0.12169407700463841</v>
      </c>
      <c r="J7" s="157" t="s">
        <v>52</v>
      </c>
      <c r="K7" s="157" t="s">
        <v>52</v>
      </c>
    </row>
    <row r="8" spans="1:11" ht="14.25">
      <c r="A8" s="197" t="s">
        <v>96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</row>
    <row r="9" spans="1:11" ht="15" thickBot="1">
      <c r="A9" s="195"/>
      <c r="B9" s="195"/>
      <c r="C9" s="195"/>
      <c r="D9" s="195"/>
      <c r="E9" s="195"/>
      <c r="F9" s="195"/>
      <c r="G9" s="195"/>
      <c r="H9" s="195"/>
      <c r="I9" s="195"/>
      <c r="J9" s="195"/>
      <c r="K9" s="195"/>
    </row>
    <row r="10" spans="2:9" ht="14.25">
      <c r="B10" s="29"/>
      <c r="C10" s="30"/>
      <c r="D10" s="30"/>
      <c r="E10" s="29"/>
      <c r="F10" s="29"/>
      <c r="G10" s="29"/>
      <c r="H10" s="29"/>
      <c r="I10" s="29"/>
    </row>
    <row r="11" spans="2:9" ht="14.25">
      <c r="B11" s="29"/>
      <c r="C11" s="30"/>
      <c r="D11" s="30"/>
      <c r="E11" s="121"/>
      <c r="F11" s="29"/>
      <c r="G11" s="29"/>
      <c r="H11" s="29"/>
      <c r="I11" s="29"/>
    </row>
    <row r="12" spans="2:9" ht="14.25">
      <c r="B12" s="29"/>
      <c r="C12" s="30"/>
      <c r="D12" s="30"/>
      <c r="E12" s="29"/>
      <c r="F12" s="29"/>
      <c r="G12" s="29"/>
      <c r="H12" s="29"/>
      <c r="I12" s="2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17" spans="2:9" ht="14.25">
      <c r="B17" s="29"/>
      <c r="C17" s="30"/>
      <c r="D17" s="30"/>
      <c r="E17" s="29"/>
      <c r="F17" s="29"/>
      <c r="G17" s="29"/>
      <c r="H17" s="29"/>
      <c r="I17" s="29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  <row r="27" ht="14.25">
      <c r="C27" s="5"/>
    </row>
    <row r="28" ht="14.25">
      <c r="C28" s="5"/>
    </row>
  </sheetData>
  <mergeCells count="5">
    <mergeCell ref="A9:K9"/>
    <mergeCell ref="A2:A3"/>
    <mergeCell ref="A1:J1"/>
    <mergeCell ref="E2:K2"/>
    <mergeCell ref="A8:K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K38"/>
  <sheetViews>
    <sheetView zoomScale="85" zoomScaleNormal="85" workbookViewId="0" topLeftCell="A1">
      <selection activeCell="C7" sqref="C7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92" t="s">
        <v>121</v>
      </c>
      <c r="B1" s="192"/>
      <c r="C1" s="192"/>
      <c r="D1" s="192"/>
      <c r="E1" s="192"/>
      <c r="F1" s="192"/>
      <c r="G1" s="192"/>
    </row>
    <row r="2" spans="1:7" s="31" customFormat="1" ht="15.75" customHeight="1" thickBot="1">
      <c r="A2" s="187" t="s">
        <v>42</v>
      </c>
      <c r="B2" s="90"/>
      <c r="C2" s="193" t="s">
        <v>27</v>
      </c>
      <c r="D2" s="194"/>
      <c r="E2" s="193" t="s">
        <v>28</v>
      </c>
      <c r="F2" s="194"/>
      <c r="G2" s="91"/>
    </row>
    <row r="3" spans="1:7" s="31" customFormat="1" ht="45.75" thickBot="1">
      <c r="A3" s="188"/>
      <c r="B3" s="35" t="s">
        <v>26</v>
      </c>
      <c r="C3" s="35" t="s">
        <v>54</v>
      </c>
      <c r="D3" s="35" t="s">
        <v>29</v>
      </c>
      <c r="E3" s="35" t="s">
        <v>30</v>
      </c>
      <c r="F3" s="35" t="s">
        <v>29</v>
      </c>
      <c r="G3" s="36" t="s">
        <v>101</v>
      </c>
    </row>
    <row r="4" spans="1:7" s="31" customFormat="1" ht="14.25">
      <c r="A4" s="21">
        <v>1</v>
      </c>
      <c r="B4" s="37" t="s">
        <v>35</v>
      </c>
      <c r="C4" s="38">
        <v>28.92387000000011</v>
      </c>
      <c r="D4" s="100">
        <v>0.02101509283373984</v>
      </c>
      <c r="E4" s="39">
        <v>0</v>
      </c>
      <c r="F4" s="100">
        <v>0</v>
      </c>
      <c r="G4" s="40">
        <v>0</v>
      </c>
    </row>
    <row r="5" spans="1:7" s="31" customFormat="1" ht="14.25">
      <c r="A5" s="21">
        <v>2</v>
      </c>
      <c r="B5" s="37" t="s">
        <v>110</v>
      </c>
      <c r="C5" s="38">
        <v>-7.52051000000001</v>
      </c>
      <c r="D5" s="100">
        <v>-0.005362197472875027</v>
      </c>
      <c r="E5" s="39">
        <v>0</v>
      </c>
      <c r="F5" s="100">
        <v>0</v>
      </c>
      <c r="G5" s="40">
        <v>0</v>
      </c>
    </row>
    <row r="6" spans="1:7" s="31" customFormat="1" ht="14.25">
      <c r="A6" s="21">
        <v>3</v>
      </c>
      <c r="B6" s="37" t="s">
        <v>72</v>
      </c>
      <c r="C6" s="38">
        <v>-18.89502000000002</v>
      </c>
      <c r="D6" s="100">
        <v>-0.039096522227844356</v>
      </c>
      <c r="E6" s="39">
        <v>0</v>
      </c>
      <c r="F6" s="100">
        <v>0</v>
      </c>
      <c r="G6" s="40">
        <v>0</v>
      </c>
    </row>
    <row r="7" spans="1:7" s="31" customFormat="1" ht="15.75" thickBot="1">
      <c r="A7" s="117"/>
      <c r="B7" s="92" t="s">
        <v>51</v>
      </c>
      <c r="C7" s="118">
        <v>2.508340000000082</v>
      </c>
      <c r="D7" s="97">
        <v>0.0007689259263804365</v>
      </c>
      <c r="E7" s="94">
        <v>0</v>
      </c>
      <c r="F7" s="97">
        <v>0</v>
      </c>
      <c r="G7" s="95">
        <v>0</v>
      </c>
    </row>
    <row r="8" spans="1:11" s="31" customFormat="1" ht="15" customHeight="1" thickBot="1">
      <c r="A8" s="195"/>
      <c r="B8" s="195"/>
      <c r="C8" s="195"/>
      <c r="D8" s="195"/>
      <c r="E8" s="195"/>
      <c r="F8" s="195"/>
      <c r="G8" s="195"/>
      <c r="H8" s="7"/>
      <c r="I8" s="7"/>
      <c r="J8" s="7"/>
      <c r="K8" s="7"/>
    </row>
    <row r="9" s="31" customFormat="1" ht="14.25">
      <c r="D9" s="41"/>
    </row>
    <row r="10" s="31" customFormat="1" ht="14.25">
      <c r="D10" s="41"/>
    </row>
    <row r="11" s="31" customFormat="1" ht="14.25"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/>
    <row r="30" s="31" customFormat="1" ht="14.25"/>
    <row r="31" spans="8:9" s="31" customFormat="1" ht="14.25">
      <c r="H31" s="22"/>
      <c r="I31" s="22"/>
    </row>
    <row r="34" spans="2:5" ht="30.75" thickBot="1">
      <c r="B34" s="42" t="s">
        <v>26</v>
      </c>
      <c r="C34" s="35" t="s">
        <v>58</v>
      </c>
      <c r="D34" s="35" t="s">
        <v>59</v>
      </c>
      <c r="E34" s="36" t="s">
        <v>55</v>
      </c>
    </row>
    <row r="35" spans="1:5" ht="14.25">
      <c r="A35" s="22">
        <v>1</v>
      </c>
      <c r="B35" s="37" t="str">
        <f aca="true" t="shared" si="0" ref="B35:D36">B4</f>
        <v>Збалансований фонд "Паритет"</v>
      </c>
      <c r="C35" s="122">
        <f t="shared" si="0"/>
        <v>28.92387000000011</v>
      </c>
      <c r="D35" s="100">
        <f t="shared" si="0"/>
        <v>0.02101509283373984</v>
      </c>
      <c r="E35" s="123">
        <f>G4</f>
        <v>0</v>
      </c>
    </row>
    <row r="36" spans="1:5" ht="14.25">
      <c r="A36" s="22">
        <v>2</v>
      </c>
      <c r="B36" s="37" t="str">
        <f t="shared" si="0"/>
        <v>ТАСК Український Капітал</v>
      </c>
      <c r="C36" s="122">
        <f t="shared" si="0"/>
        <v>-7.52051000000001</v>
      </c>
      <c r="D36" s="100">
        <f t="shared" si="0"/>
        <v>-0.005362197472875027</v>
      </c>
      <c r="E36" s="123">
        <f>G5</f>
        <v>0</v>
      </c>
    </row>
    <row r="37" spans="1:5" ht="14.25">
      <c r="A37" s="22">
        <v>3</v>
      </c>
      <c r="B37" s="37" t="str">
        <f>B6</f>
        <v>Оптімум</v>
      </c>
      <c r="C37" s="122">
        <f>C6</f>
        <v>-18.89502000000002</v>
      </c>
      <c r="D37" s="100">
        <f>D6</f>
        <v>-0.039096522227844356</v>
      </c>
      <c r="E37" s="123">
        <f>G6</f>
        <v>0</v>
      </c>
    </row>
    <row r="38" spans="2:5" ht="14.25">
      <c r="B38" s="37"/>
      <c r="C38" s="122"/>
      <c r="D38" s="100"/>
      <c r="E38" s="123"/>
    </row>
  </sheetData>
  <mergeCells count="5">
    <mergeCell ref="A8:G8"/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4"/>
  <sheetViews>
    <sheetView zoomScale="85" zoomScaleNormal="85" workbookViewId="0" topLeftCell="A1">
      <selection activeCell="A3" sqref="A3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26</v>
      </c>
      <c r="B1" s="68" t="s">
        <v>90</v>
      </c>
      <c r="C1" s="10"/>
      <c r="D1" s="10"/>
    </row>
    <row r="2" spans="1:4" ht="14.25">
      <c r="A2" s="27" t="s">
        <v>72</v>
      </c>
      <c r="B2" s="144">
        <v>-0.03909652222784432</v>
      </c>
      <c r="C2" s="10"/>
      <c r="D2" s="10"/>
    </row>
    <row r="3" spans="1:4" ht="14.25">
      <c r="A3" s="27" t="s">
        <v>110</v>
      </c>
      <c r="B3" s="144">
        <v>-0.005362197472892571</v>
      </c>
      <c r="C3" s="10"/>
      <c r="D3" s="10"/>
    </row>
    <row r="4" spans="1:4" ht="14.25">
      <c r="A4" s="27" t="s">
        <v>35</v>
      </c>
      <c r="B4" s="144">
        <v>0.02101509283383396</v>
      </c>
      <c r="C4" s="10"/>
      <c r="D4" s="10"/>
    </row>
    <row r="5" spans="1:4" ht="14.25">
      <c r="A5" s="27" t="s">
        <v>31</v>
      </c>
      <c r="B5" s="145">
        <v>-0.007814542288967644</v>
      </c>
      <c r="C5" s="10"/>
      <c r="D5" s="10"/>
    </row>
    <row r="6" spans="1:4" ht="14.25">
      <c r="A6" s="27" t="s">
        <v>1</v>
      </c>
      <c r="B6" s="145">
        <v>-0.017134581323208442</v>
      </c>
      <c r="C6" s="10"/>
      <c r="D6" s="10"/>
    </row>
    <row r="7" spans="1:4" ht="14.25">
      <c r="A7" s="27" t="s">
        <v>0</v>
      </c>
      <c r="B7" s="145">
        <v>0.012634856273984418</v>
      </c>
      <c r="C7" s="10"/>
      <c r="D7" s="10"/>
    </row>
    <row r="8" spans="1:4" ht="14.25">
      <c r="A8" s="27" t="s">
        <v>32</v>
      </c>
      <c r="B8" s="145">
        <v>0.022838031765203493</v>
      </c>
      <c r="C8" s="10"/>
      <c r="D8" s="10"/>
    </row>
    <row r="9" spans="1:4" ht="14.25">
      <c r="A9" s="27" t="s">
        <v>33</v>
      </c>
      <c r="B9" s="145">
        <v>-0.0025472468085947497</v>
      </c>
      <c r="C9" s="10"/>
      <c r="D9" s="10"/>
    </row>
    <row r="10" spans="1:4" ht="14.25">
      <c r="A10" s="27" t="s">
        <v>34</v>
      </c>
      <c r="B10" s="145">
        <v>0.00904109589041096</v>
      </c>
      <c r="C10" s="10"/>
      <c r="D10" s="10"/>
    </row>
    <row r="11" spans="1:4" ht="15" thickBot="1">
      <c r="A11" s="76" t="s">
        <v>109</v>
      </c>
      <c r="B11" s="146">
        <v>-0.005486291104166319</v>
      </c>
      <c r="C11" s="10"/>
      <c r="D11" s="10"/>
    </row>
    <row r="12" spans="2:4" ht="12.75">
      <c r="B12" s="10"/>
      <c r="C12" s="10"/>
      <c r="D12" s="10"/>
    </row>
    <row r="13" spans="1:4" ht="14.25">
      <c r="A13" s="55"/>
      <c r="B13" s="56"/>
      <c r="C13" s="10"/>
      <c r="D13" s="10"/>
    </row>
    <row r="14" spans="1:4" ht="14.25">
      <c r="A14" s="55"/>
      <c r="B14" s="56"/>
      <c r="C14" s="10"/>
      <c r="D14" s="10"/>
    </row>
    <row r="15" spans="1:4" ht="14.25">
      <c r="A15" s="55"/>
      <c r="B15" s="56"/>
      <c r="C15" s="10"/>
      <c r="D15" s="10"/>
    </row>
    <row r="16" spans="1:4" ht="14.25">
      <c r="A16" s="55"/>
      <c r="B16" s="56"/>
      <c r="C16" s="10"/>
      <c r="D16" s="10"/>
    </row>
    <row r="17" spans="1:4" ht="14.25">
      <c r="A17" s="55"/>
      <c r="B17" s="56"/>
      <c r="C17" s="10"/>
      <c r="D17" s="10"/>
    </row>
    <row r="18" ht="12.75">
      <c r="B18" s="10"/>
    </row>
    <row r="22" spans="1:2" ht="12.75">
      <c r="A22" s="7"/>
      <c r="B22" s="8"/>
    </row>
    <row r="23" ht="12.75">
      <c r="B23" s="8"/>
    </row>
    <row r="24" ht="12.75">
      <c r="B24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2017-06-13T09:30:57Z</dcterms:modified>
  <cp:category/>
  <cp:version/>
  <cp:contentType/>
  <cp:contentStatus/>
</cp:coreProperties>
</file>