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<sst xmlns="http://schemas.openxmlformats.org/spreadsheetml/2006/main" count="637" uniqueCount="194">
  <si>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</si>
  <si>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</si>
  <si>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</si>
  <si>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</si>
  <si>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</si>
  <si>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</si>
  <si>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</si>
  <si>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</si>
  <si>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</si>
  <si>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</si>
  <si>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</si>
  <si>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</si>
  <si>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</si>
  <si>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</si>
  <si>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</si>
  <si>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</si>
  <si>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</si>
  <si>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</si>
  <si>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</si>
  <si>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</si>
  <si>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</si>
  <si>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</si>
  <si>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</si>
  <si>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</si>
  <si>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</si>
  <si>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</si>
  <si>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</si>
  <si>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</si>
  <si>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</si>
  <si>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</si>
  <si>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</si>
  <si>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</si>
  <si>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</si>
  <si>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</si>
  <si>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</si>
  <si>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</si>
  <si>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</si>
  <si>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</si>
  <si>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</si>
  <si>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</si>
  <si>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</si>
  <si>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</si>
  <si>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</si>
  <si>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</si>
  <si>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</si>
  <si>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</si>
  <si>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</si>
  <si>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</si>
  <si>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</si>
  <si>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</si>
  <si>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</si>
  <si>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</si>
  <si>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</si>
  <si>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</si>
  <si>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</si>
  <si>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</si>
  <si>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</si>
  <si>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</si>
  <si>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</si>
  <si>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</si>
  <si>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</si>
  <si>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</si>
  <si>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</si>
  <si>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</si>
  <si>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</si>
  <si>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</si>
  <si>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</si>
  <si>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</si>
  <si>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</si>
  <si>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</si>
  <si>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</si>
  <si>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</si>
  <si>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</si>
  <si>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</si>
  <si>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</si>
  <si>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</si>
  <si>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</si>
  <si>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</si>
  <si>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</si>
  <si>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</si>
  <si>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</si>
  <si>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</si>
  <si>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</si>
  <si>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</si>
  <si>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</si>
  <si>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</si>
  <si>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</si>
  <si>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</si>
  <si>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</si>
  <si>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</si>
  <si>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</si>
  <si>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</si>
  <si>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</si>
  <si>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</si>
  <si>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</si>
  <si>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</si>
  <si>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</si>
  <si>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</si>
  <si>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</si>
  <si>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</si>
  <si>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</si>
  <si>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</si>
  <si>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</si>
  <si>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</si>
  <si>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</si>
  <si>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</si>
  <si>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</si>
  <si>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</si>
  <si>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</si>
  <si>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</si>
  <si>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</si>
  <si>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</si>
  <si>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</si>
  <si>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</si>
  <si>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</si>
  <si>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</si>
  <si>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</si>
  <si>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</si>
  <si>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</si>
  <si>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</si>
  <si>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</si>
  <si>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</si>
  <si>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</si>
  <si>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</si>
  <si>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</si>
  <si>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</si>
  <si>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Перший золотий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</si>
  <si>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</si>
  <si>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</si>
  <si>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</si>
  <si>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</si>
  <si>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</si>
  <si>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</si>
  <si>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</si>
  <si>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</si>
  <si>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</si>
  <si>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</si>
  <si>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</si>
  <si>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</si>
  <si>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</si>
  <si>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</si>
  <si>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</si>
  <si>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</si>
  <si>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</si>
  <si>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</si>
  <si>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</si>
  <si>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</si>
  <si>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</si>
  <si>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</si>
  <si>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</si>
  <si>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</si>
  <si>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</si>
  <si>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</si>
  <si>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</si>
  <si>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</si>
  <si>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</si>
  <si>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</si>
  <si>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</si>
  <si>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</si>
  <si>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</si>
  <si>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</si>
  <si>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/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</si>
  <si>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</si>
  <si>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</si>
  <si>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</si>
  <si>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</si>
  <si>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</si>
  <si>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</si>
  <si>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</si>
  <si>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</si>
  <si>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</si>
  <si>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</si>
  <si>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</si>
  <si>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</si>
  <si>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</si>
  <si>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</si>
  <si>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2013 року</t>
  </si>
  <si>
    <t>"Золотий" депозит (за офіційним курсом золота)</t>
  </si>
  <si>
    <t>ОТП Облігаційний</t>
  </si>
  <si>
    <t>ФІДО Фонд Облігаційний</t>
  </si>
  <si>
    <t>Конкорд Перспектива</t>
  </si>
  <si>
    <t>серпень</t>
  </si>
  <si>
    <t>WIG20 (Польща)</t>
  </si>
  <si>
    <t>вересень</t>
  </si>
  <si>
    <t>Автоальянс-Портфоліо</t>
  </si>
  <si>
    <t>ВАТ "Автоальянс - ХХІ сторіччя"</t>
  </si>
  <si>
    <t>http://www.avtoalians.com/</t>
  </si>
  <si>
    <t>Форвард-фонд Збалансований</t>
  </si>
  <si>
    <t>ТОВ КУА "Форвард"</t>
  </si>
  <si>
    <t>http://www.kua-forward.com/</t>
  </si>
  <si>
    <t>Форвард-фонд Динамічний</t>
  </si>
  <si>
    <t>Запорізькі феросплави</t>
  </si>
  <si>
    <t>ЗАТ КУА "СЛАВУТИЧ-ІНВЕСТ"</t>
  </si>
  <si>
    <t>http://www.universalna-am.com/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</si>
</sst>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0" fillId="0" borderId="21" xfId="0" applyNumberFormat="1" applyBorder="1" applyAlignment="1">
      <alignment horizontal="right" vertical="center" indent="1"/>
    </xf>
    <xf numFmtId="10" fontId="0" fillId="0" borderId="39" xfId="0" applyNumberForma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0525891"/>
        <c:axId val="7862108"/>
      </c:barChart>
      <c:catAx>
        <c:axId val="605258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7862108"/>
        <c:crosses val="autoZero"/>
        <c:auto val="1"/>
        <c:lblOffset val="0"/>
        <c:noMultiLvlLbl val="0"/>
      </c:catAx>
      <c:valAx>
        <c:axId val="7862108"/>
        <c:scaling>
          <c:orientation val="minMax"/>
          <c:max val="0.07"/>
          <c:min val="-0.11"/>
        </c:scaling>
        <c:axPos val="l"/>
        <c:delete val="0"/>
        <c:numFmt formatCode="0%" sourceLinked="0"/>
        <c:majorTickMark val="out"/>
        <c:minorTickMark val="none"/>
        <c:tickLblPos val="nextTo"/>
        <c:crossAx val="60525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650109"/>
        <c:axId val="32850982"/>
      </c:barChart>
      <c:catAx>
        <c:axId val="36501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50982"/>
        <c:crosses val="autoZero"/>
        <c:auto val="0"/>
        <c:lblOffset val="100"/>
        <c:tickLblSkip val="1"/>
        <c:noMultiLvlLbl val="0"/>
      </c:catAx>
      <c:valAx>
        <c:axId val="32850982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0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35"/>
          <c:w val="0.44475"/>
          <c:h val="0.365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В_ВЧА!$B$41:$B$51</c:f>
              <c:strCache>
                <c:ptCount val="11"/>
                <c:pt idx="0">
                  <c:v>Інші</c:v>
                </c:pt>
                <c:pt idx="1">
                  <c:v>ОТП Класичний</c:v>
                </c:pt>
                <c:pt idx="2">
                  <c:v>КІНТО-Класичний</c:v>
                </c:pt>
                <c:pt idx="3">
                  <c:v>Спарта Збалансований</c:v>
                </c:pt>
                <c:pt idx="4">
                  <c:v>ОТП Фонд Акцій</c:v>
                </c:pt>
                <c:pt idx="5">
                  <c:v>ФІДО Фонд Облігаційний</c:v>
                </c:pt>
                <c:pt idx="6">
                  <c:v>Райффайзен грошовий ринок</c:v>
                </c:pt>
                <c:pt idx="7">
                  <c:v>Дельта-Фонд збалансований</c:v>
                </c:pt>
                <c:pt idx="8">
                  <c:v>Преміум-фонд Індексний</c:v>
                </c:pt>
                <c:pt idx="9">
                  <c:v>КІНТО-Еквіті</c:v>
                </c:pt>
                <c:pt idx="10">
                  <c:v>Софіївський</c:v>
                </c:pt>
              </c:strCache>
            </c:strRef>
          </c:cat>
          <c:val>
            <c:numRef>
              <c:f>В_ВЧА!$C$41:$C$51</c:f>
              <c:numCache>
                <c:ptCount val="11"/>
                <c:pt idx="0">
                  <c:v>30596104.057500005</c:v>
                </c:pt>
                <c:pt idx="1">
                  <c:v>35658045.81</c:v>
                </c:pt>
                <c:pt idx="2">
                  <c:v>19179996.79</c:v>
                </c:pt>
                <c:pt idx="3">
                  <c:v>9095600.2</c:v>
                </c:pt>
                <c:pt idx="4">
                  <c:v>4792845.36</c:v>
                </c:pt>
                <c:pt idx="5">
                  <c:v>4695121.5</c:v>
                </c:pt>
                <c:pt idx="6">
                  <c:v>4164211.84</c:v>
                </c:pt>
                <c:pt idx="7">
                  <c:v>3866583.09</c:v>
                </c:pt>
                <c:pt idx="8">
                  <c:v>3659814.445</c:v>
                </c:pt>
                <c:pt idx="9">
                  <c:v>3485646.36</c:v>
                </c:pt>
                <c:pt idx="10">
                  <c:v>2544610.52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В_ВЧА!$B$41:$B$51</c:f>
              <c:strCache>
                <c:ptCount val="11"/>
                <c:pt idx="0">
                  <c:v>Інші</c:v>
                </c:pt>
                <c:pt idx="1">
                  <c:v>ОТП Класичний</c:v>
                </c:pt>
                <c:pt idx="2">
                  <c:v>КІНТО-Класичний</c:v>
                </c:pt>
                <c:pt idx="3">
                  <c:v>Спарта Збалансований</c:v>
                </c:pt>
                <c:pt idx="4">
                  <c:v>ОТП Фонд Акцій</c:v>
                </c:pt>
                <c:pt idx="5">
                  <c:v>ФІДО Фонд Облігаційний</c:v>
                </c:pt>
                <c:pt idx="6">
                  <c:v>Райффайзен грошовий ринок</c:v>
                </c:pt>
                <c:pt idx="7">
                  <c:v>Дельта-Фонд збалансований</c:v>
                </c:pt>
                <c:pt idx="8">
                  <c:v>Преміум-фонд Індексний</c:v>
                </c:pt>
                <c:pt idx="9">
                  <c:v>КІНТО-Еквіті</c:v>
                </c:pt>
                <c:pt idx="10">
                  <c:v>Софіївський</c:v>
                </c:pt>
              </c:strCache>
            </c:strRef>
          </c:cat>
          <c:val>
            <c:numRef>
              <c:f>В_ВЧА!$D$41:$D$51</c:f>
              <c:numCache>
                <c:ptCount val="11"/>
                <c:pt idx="0">
                  <c:v>0.2513262768829033</c:v>
                </c:pt>
                <c:pt idx="1">
                  <c:v>0.2929067007193195</c:v>
                </c:pt>
                <c:pt idx="2">
                  <c:v>0.15755068602190567</c:v>
                </c:pt>
                <c:pt idx="3">
                  <c:v>0.07471419661749497</c:v>
                </c:pt>
                <c:pt idx="4">
                  <c:v>0.03936997918887073</c:v>
                </c:pt>
                <c:pt idx="5">
                  <c:v>0.038567243852036054</c:v>
                </c:pt>
                <c:pt idx="6">
                  <c:v>0.034206180497100176</c:v>
                </c:pt>
                <c:pt idx="7">
                  <c:v>0.03176136185318933</c:v>
                </c:pt>
                <c:pt idx="8">
                  <c:v>0.030062897446534446</c:v>
                </c:pt>
                <c:pt idx="9">
                  <c:v>0.028632224565026027</c:v>
                </c:pt>
                <c:pt idx="10">
                  <c:v>0.02090225235561982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ВЧА'!$C$73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ВЧА'!$B$74:$B$84</c:f>
              <c:strCache/>
            </c:strRef>
          </c:cat>
          <c:val>
            <c:numRef>
              <c:f>'В_динаміка ВЧА'!$C$74:$C$84</c:f>
              <c:numCache/>
            </c:numRef>
          </c:val>
        </c:ser>
        <c:ser>
          <c:idx val="0"/>
          <c:order val="1"/>
          <c:tx>
            <c:strRef>
              <c:f>'В_динаміка ВЧА'!$E$73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ВЧА'!$B$74:$B$84</c:f>
              <c:strCache/>
            </c:strRef>
          </c:cat>
          <c:val>
            <c:numRef>
              <c:f>'В_динаміка ВЧА'!$E$74:$E$84</c:f>
              <c:numCache/>
            </c:numRef>
          </c:val>
        </c:ser>
        <c:overlap val="-30"/>
        <c:axId val="27223383"/>
        <c:axId val="43683856"/>
      </c:barChart>
      <c:lineChart>
        <c:grouping val="standard"/>
        <c:varyColors val="0"/>
        <c:ser>
          <c:idx val="2"/>
          <c:order val="2"/>
          <c:tx>
            <c:strRef>
              <c:f>'В_динаміка ВЧА'!$D$73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ВЧА'!$B$74:$B$83</c:f>
              <c:strCache/>
            </c:strRef>
          </c:cat>
          <c:val>
            <c:numRef>
              <c:f>'В_динаміка ВЧА'!$D$74:$D$83</c:f>
              <c:numCache/>
            </c:numRef>
          </c:val>
          <c:smooth val="0"/>
        </c:ser>
        <c:axId val="57610385"/>
        <c:axId val="48731418"/>
      </c:lineChart>
      <c:catAx>
        <c:axId val="27223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3683856"/>
        <c:crosses val="autoZero"/>
        <c:auto val="0"/>
        <c:lblOffset val="40"/>
        <c:noMultiLvlLbl val="0"/>
      </c:catAx>
      <c:valAx>
        <c:axId val="43683856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27223383"/>
        <c:crossesAt val="1"/>
        <c:crossBetween val="between"/>
        <c:dispUnits/>
      </c:valAx>
      <c:catAx>
        <c:axId val="57610385"/>
        <c:scaling>
          <c:orientation val="minMax"/>
        </c:scaling>
        <c:axPos val="b"/>
        <c:delete val="1"/>
        <c:majorTickMark val="in"/>
        <c:minorTickMark val="none"/>
        <c:tickLblPos val="nextTo"/>
        <c:crossAx val="48731418"/>
        <c:crosses val="autoZero"/>
        <c:auto val="0"/>
        <c:lblOffset val="100"/>
        <c:noMultiLvlLbl val="0"/>
      </c:catAx>
      <c:valAx>
        <c:axId val="4873141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76103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1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'В_діаграма(дох)'!$A$2:$A$43</c:f>
              <c:strCache/>
            </c:strRef>
          </c:cat>
          <c:val>
            <c:numRef>
              <c:f>'В_діаграма(дох)'!$B$2:$B$43</c:f>
              <c:numCache/>
            </c:numRef>
          </c:val>
        </c:ser>
        <c:gapWidth val="60"/>
        <c:axId val="35929579"/>
        <c:axId val="54930756"/>
      </c:barChart>
      <c:catAx>
        <c:axId val="35929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30756"/>
        <c:crosses val="autoZero"/>
        <c:auto val="0"/>
        <c:lblOffset val="0"/>
        <c:tickLblSkip val="1"/>
        <c:noMultiLvlLbl val="0"/>
      </c:catAx>
      <c:valAx>
        <c:axId val="54930756"/>
        <c:scaling>
          <c:orientation val="minMax"/>
          <c:max val="0.04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29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ВЧА'!$B$45:$B$53</c:f>
              <c:strCache/>
            </c:strRef>
          </c:cat>
          <c:val>
            <c:numRef>
              <c:f>'І_динаміка ВЧА'!$C$45:$C$53</c:f>
              <c:numCache/>
            </c:numRef>
          </c:val>
        </c:ser>
        <c:ser>
          <c:idx val="0"/>
          <c:order val="1"/>
          <c:tx>
            <c:strRef>
              <c:f>'І_динаміка ВЧА'!$E$44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ВЧА'!$B$45:$B$53</c:f>
              <c:strCache/>
            </c:strRef>
          </c:cat>
          <c:val>
            <c:numRef>
              <c:f>'І_динаміка ВЧА'!$E$45:$E$53</c:f>
              <c:numCache/>
            </c:numRef>
          </c:val>
        </c:ser>
        <c:overlap val="-20"/>
        <c:axId val="24614757"/>
        <c:axId val="20206222"/>
      </c:barChart>
      <c:lineChart>
        <c:grouping val="standard"/>
        <c:varyColors val="0"/>
        <c:ser>
          <c:idx val="2"/>
          <c:order val="2"/>
          <c:tx>
            <c:strRef>
              <c:f>'І_динаміка ВЧА'!$D$44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ВЧА'!$D$45:$D$53</c:f>
              <c:numCache/>
            </c:numRef>
          </c:val>
          <c:smooth val="0"/>
        </c:ser>
        <c:axId val="47638271"/>
        <c:axId val="26091256"/>
      </c:lineChart>
      <c:catAx>
        <c:axId val="246147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0206222"/>
        <c:crosses val="autoZero"/>
        <c:auto val="0"/>
        <c:lblOffset val="100"/>
        <c:noMultiLvlLbl val="0"/>
      </c:catAx>
      <c:valAx>
        <c:axId val="2020622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614757"/>
        <c:crossesAt val="1"/>
        <c:crossBetween val="between"/>
        <c:dispUnits/>
      </c:valAx>
      <c:catAx>
        <c:axId val="47638271"/>
        <c:scaling>
          <c:orientation val="minMax"/>
        </c:scaling>
        <c:axPos val="b"/>
        <c:delete val="1"/>
        <c:majorTickMark val="in"/>
        <c:minorTickMark val="none"/>
        <c:tickLblPos val="nextTo"/>
        <c:crossAx val="26091256"/>
        <c:crosses val="autoZero"/>
        <c:auto val="0"/>
        <c:lblOffset val="100"/>
        <c:noMultiLvlLbl val="0"/>
      </c:catAx>
      <c:valAx>
        <c:axId val="2609125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6382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75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05"/>
          <c:w val="0.960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33494713"/>
        <c:axId val="33016962"/>
      </c:barChart>
      <c:catAx>
        <c:axId val="3349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16962"/>
        <c:crosses val="autoZero"/>
        <c:auto val="0"/>
        <c:lblOffset val="100"/>
        <c:tickLblSkip val="1"/>
        <c:noMultiLvlLbl val="0"/>
      </c:catAx>
      <c:valAx>
        <c:axId val="33016962"/>
        <c:scaling>
          <c:orientation val="minMax"/>
          <c:max val="0.05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9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ВЧА'!$B$42:$B$50</c:f>
              <c:strCache/>
            </c:strRef>
          </c:cat>
          <c:val>
            <c:numRef>
              <c:f>'3_динаміка ВЧА'!$C$42:$C$50</c:f>
              <c:numCache/>
            </c:numRef>
          </c:val>
        </c:ser>
        <c:ser>
          <c:idx val="0"/>
          <c:order val="1"/>
          <c:tx>
            <c:strRef>
              <c:f>'3_динаміка ВЧА'!$E$41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ВЧА'!$B$42:$B$50</c:f>
              <c:strCache/>
            </c:strRef>
          </c:cat>
          <c:val>
            <c:numRef>
              <c:f>'3_динаміка ВЧА'!$E$42:$E$50</c:f>
              <c:numCache/>
            </c:numRef>
          </c:val>
        </c:ser>
        <c:overlap val="-20"/>
        <c:axId val="28717203"/>
        <c:axId val="57128236"/>
      </c:barChart>
      <c:lineChart>
        <c:grouping val="standard"/>
        <c:varyColors val="0"/>
        <c:ser>
          <c:idx val="2"/>
          <c:order val="2"/>
          <c:tx>
            <c:strRef>
              <c:f>'3_динаміка ВЧА'!$D$41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ВЧА'!$D$42:$D$50</c:f>
              <c:numCache/>
            </c:numRef>
          </c:val>
          <c:smooth val="0"/>
        </c:ser>
        <c:axId val="44392077"/>
        <c:axId val="63984374"/>
      </c:lineChart>
      <c:catAx>
        <c:axId val="287172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57128236"/>
        <c:crosses val="autoZero"/>
        <c:auto val="0"/>
        <c:lblOffset val="100"/>
        <c:noMultiLvlLbl val="0"/>
      </c:catAx>
      <c:valAx>
        <c:axId val="5712823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717203"/>
        <c:crossesAt val="1"/>
        <c:crossBetween val="between"/>
        <c:dispUnits/>
      </c:valAx>
      <c:catAx>
        <c:axId val="44392077"/>
        <c:scaling>
          <c:orientation val="minMax"/>
        </c:scaling>
        <c:axPos val="b"/>
        <c:delete val="1"/>
        <c:majorTickMark val="in"/>
        <c:minorTickMark val="none"/>
        <c:tickLblPos val="nextTo"/>
        <c:crossAx val="63984374"/>
        <c:crosses val="autoZero"/>
        <c:auto val="0"/>
        <c:lblOffset val="100"/>
        <c:noMultiLvlLbl val="0"/>
      </c:catAx>
      <c:valAx>
        <c:axId val="6398437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92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1"/>
          <c:h val="0.7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'З_діаграма(дох)'!$A$2:$A$17</c:f>
              <c:strCache/>
            </c:strRef>
          </c:cat>
          <c:val>
            <c:numRef>
              <c:f>'З_діаграма(дох)'!$B$2:$B$17</c:f>
              <c:numCache/>
            </c:numRef>
          </c:val>
        </c:ser>
        <c:gapWidth val="60"/>
        <c:axId val="38988455"/>
        <c:axId val="15351776"/>
      </c:barChart>
      <c:catAx>
        <c:axId val="38988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51776"/>
        <c:crosses val="autoZero"/>
        <c:auto val="0"/>
        <c:lblOffset val="100"/>
        <c:tickLblSkip val="1"/>
        <c:noMultiLvlLbl val="0"/>
      </c:catAx>
      <c:valAx>
        <c:axId val="15351776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8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52</xdr:row>
      <xdr:rowOff>104775</xdr:rowOff>
    </xdr:from>
    <xdr:to>
      <xdr:col>4</xdr:col>
      <xdr:colOff>657225</xdr:colOff>
      <xdr:row>76</xdr:row>
      <xdr:rowOff>104775</xdr:rowOff>
    </xdr:to>
    <xdr:graphicFrame>
      <xdr:nvGraphicFramePr>
        <xdr:cNvPr id="1" name="Chart 2"/>
        <xdr:cNvGraphicFramePr/>
      </xdr:nvGraphicFramePr>
      <xdr:xfrm>
        <a:off x="352425" y="97440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104775</xdr:rowOff>
    </xdr:from>
    <xdr:to>
      <xdr:col>12</xdr:col>
      <xdr:colOff>390525</xdr:colOff>
      <xdr:row>64</xdr:row>
      <xdr:rowOff>161925</xdr:rowOff>
    </xdr:to>
    <xdr:graphicFrame>
      <xdr:nvGraphicFramePr>
        <xdr:cNvPr id="1" name="Chart 7"/>
        <xdr:cNvGraphicFramePr/>
      </xdr:nvGraphicFramePr>
      <xdr:xfrm>
        <a:off x="47625" y="7629525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19050</xdr:rowOff>
    </xdr:from>
    <xdr:to>
      <xdr:col>9</xdr:col>
      <xdr:colOff>666750</xdr:colOff>
      <xdr:row>37</xdr:row>
      <xdr:rowOff>152400</xdr:rowOff>
    </xdr:to>
    <xdr:graphicFrame>
      <xdr:nvGraphicFramePr>
        <xdr:cNvPr id="1" name="Chart 8"/>
        <xdr:cNvGraphicFramePr/>
      </xdr:nvGraphicFramePr>
      <xdr:xfrm>
        <a:off x="85725" y="37433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9525</xdr:rowOff>
    </xdr:from>
    <xdr:to>
      <xdr:col>9</xdr:col>
      <xdr:colOff>647700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323850" y="30099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pioglobal.ua/" TargetMode="External" /><Relationship Id="rId29" Type="http://schemas.openxmlformats.org/officeDocument/2006/relationships/hyperlink" Target="http://www.seb.ua/" TargetMode="External" /><Relationship Id="rId30" Type="http://schemas.openxmlformats.org/officeDocument/2006/relationships/hyperlink" Target="http://art-capital.com.ua/" TargetMode="External" /><Relationship Id="rId31" Type="http://schemas.openxmlformats.org/officeDocument/2006/relationships/hyperlink" Target="http://www.dragon-am.com/" TargetMode="External" /><Relationship Id="rId32" Type="http://schemas.openxmlformats.org/officeDocument/2006/relationships/drawing" Target="../drawings/drawing2.xm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N12" sqref="N12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151</v>
      </c>
      <c r="B1" s="82"/>
      <c r="C1" s="82"/>
      <c r="D1" s="83"/>
      <c r="E1" s="83"/>
      <c r="F1" s="83"/>
    </row>
    <row r="2" spans="1:9" ht="15.75" thickBot="1">
      <c r="A2" s="27" t="s">
        <v>79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181</v>
      </c>
      <c r="B3" s="98">
        <v>-0.024178803354139133</v>
      </c>
      <c r="C3" s="98">
        <v>-0.056235460705977625</v>
      </c>
      <c r="D3" s="98">
        <v>-0.012875542229438755</v>
      </c>
      <c r="E3" s="98">
        <v>-0.0075747670484934936</v>
      </c>
      <c r="F3" s="98">
        <v>-0.010204136775825923</v>
      </c>
      <c r="G3" s="65"/>
      <c r="H3" s="65"/>
      <c r="I3" s="2"/>
      <c r="J3" s="2"/>
      <c r="K3" s="2"/>
      <c r="L3" s="2"/>
    </row>
    <row r="4" spans="1:12" ht="14.25">
      <c r="A4" s="97" t="s">
        <v>183</v>
      </c>
      <c r="B4" s="98">
        <v>-0.03553545469229524</v>
      </c>
      <c r="C4" s="98">
        <v>0.009657176198811568</v>
      </c>
      <c r="D4" s="98">
        <v>0</v>
      </c>
      <c r="E4" s="98">
        <v>0.0078020717642923116</v>
      </c>
      <c r="F4" s="98">
        <v>-0.014674922530627287</v>
      </c>
      <c r="G4" s="65"/>
      <c r="H4" s="65"/>
      <c r="I4" s="2"/>
      <c r="J4" s="2"/>
      <c r="K4" s="2"/>
      <c r="L4" s="2"/>
    </row>
    <row r="5" spans="1:12" ht="15" thickBot="1">
      <c r="A5" s="86" t="s">
        <v>176</v>
      </c>
      <c r="B5" s="88">
        <v>-0.09169734400194707</v>
      </c>
      <c r="C5" s="88">
        <v>-0.1079994950345059</v>
      </c>
      <c r="D5" s="88">
        <v>0.013695778353209438</v>
      </c>
      <c r="E5" s="88">
        <v>0.05887336089378979</v>
      </c>
      <c r="F5" s="88">
        <v>0.00033925805617944044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121</v>
      </c>
      <c r="B22" s="18" t="s">
        <v>139</v>
      </c>
      <c r="C22" s="18" t="s">
        <v>100</v>
      </c>
      <c r="D22" s="85"/>
      <c r="E22" s="81"/>
      <c r="F22" s="81"/>
    </row>
    <row r="23" spans="1:6" ht="14.25">
      <c r="A23" s="29" t="s">
        <v>0</v>
      </c>
      <c r="B23" s="30">
        <v>-0.03553545469229524</v>
      </c>
      <c r="C23" s="72">
        <v>-0.09169734400194707</v>
      </c>
      <c r="D23" s="85"/>
      <c r="E23" s="81"/>
      <c r="F23" s="81"/>
    </row>
    <row r="24" spans="1:6" ht="14.25">
      <c r="A24" s="29" t="s">
        <v>182</v>
      </c>
      <c r="B24" s="30">
        <v>0.0030659922322606725</v>
      </c>
      <c r="C24" s="72">
        <v>-0.07411981509729071</v>
      </c>
      <c r="D24" s="85"/>
      <c r="E24" s="81"/>
      <c r="F24" s="81"/>
    </row>
    <row r="25" spans="1:6" ht="14.25">
      <c r="A25" s="29" t="s">
        <v>7</v>
      </c>
      <c r="B25" s="30">
        <v>0.007686034308810541</v>
      </c>
      <c r="C25" s="72">
        <v>0.0906019370942237</v>
      </c>
      <c r="D25" s="85"/>
      <c r="E25" s="81"/>
      <c r="F25" s="81"/>
    </row>
    <row r="26" spans="1:6" ht="14.25">
      <c r="A26" s="29" t="s">
        <v>1</v>
      </c>
      <c r="B26" s="30">
        <v>0.009657176198811568</v>
      </c>
      <c r="C26" s="72">
        <v>-0.1079994950345059</v>
      </c>
      <c r="D26" s="85"/>
      <c r="E26" s="81"/>
      <c r="F26" s="81"/>
    </row>
    <row r="27" spans="1:6" ht="14.25">
      <c r="A27" s="29" t="s">
        <v>11</v>
      </c>
      <c r="B27" s="30">
        <v>0.02156335687774269</v>
      </c>
      <c r="C27" s="72">
        <v>0.16938795542780194</v>
      </c>
      <c r="D27" s="85"/>
      <c r="E27" s="81"/>
      <c r="F27" s="81"/>
    </row>
    <row r="28" spans="1:6" ht="14.25">
      <c r="A28" s="29" t="s">
        <v>12</v>
      </c>
      <c r="B28" s="30">
        <v>0.029749474883188354</v>
      </c>
      <c r="C28" s="72">
        <v>0.19902597634106511</v>
      </c>
      <c r="D28" s="85"/>
      <c r="E28" s="81"/>
      <c r="F28" s="81"/>
    </row>
    <row r="29" spans="1:6" ht="28.5">
      <c r="A29" s="29" t="s">
        <v>5</v>
      </c>
      <c r="B29" s="30">
        <v>0.03635661796242817</v>
      </c>
      <c r="C29" s="72">
        <v>-0.026230829508563702</v>
      </c>
      <c r="D29" s="85"/>
      <c r="E29" s="81"/>
      <c r="F29" s="81"/>
    </row>
    <row r="30" spans="1:6" ht="14.25">
      <c r="A30" s="29" t="s">
        <v>8</v>
      </c>
      <c r="B30" s="30">
        <v>0.051929077642136834</v>
      </c>
      <c r="C30" s="72">
        <v>0.008526646487186706</v>
      </c>
      <c r="D30" s="85"/>
      <c r="E30" s="81"/>
      <c r="F30" s="81"/>
    </row>
    <row r="31" spans="1:6" ht="14.25">
      <c r="A31" s="29" t="s">
        <v>6</v>
      </c>
      <c r="B31" s="30">
        <v>0.05329733742100462</v>
      </c>
      <c r="C31" s="72">
        <v>0.14451764380912913</v>
      </c>
      <c r="D31" s="85"/>
      <c r="E31" s="81"/>
      <c r="F31" s="81"/>
    </row>
    <row r="32" spans="1:6" ht="14.25">
      <c r="A32" s="29" t="s">
        <v>10</v>
      </c>
      <c r="B32" s="30">
        <v>0.06062457192573256</v>
      </c>
      <c r="C32" s="72">
        <v>0.1290015356543739</v>
      </c>
      <c r="D32" s="85"/>
      <c r="E32" s="81"/>
      <c r="F32" s="81"/>
    </row>
    <row r="33" spans="1:6" ht="14.25">
      <c r="A33" s="29" t="s">
        <v>108</v>
      </c>
      <c r="B33" s="30">
        <v>0.07193785952442</v>
      </c>
      <c r="C33" s="72">
        <v>-0.008069328414885613</v>
      </c>
      <c r="D33" s="85"/>
      <c r="E33" s="81"/>
      <c r="F33" s="81"/>
    </row>
    <row r="34" spans="1:6" ht="14.25">
      <c r="A34" s="29" t="s">
        <v>9</v>
      </c>
      <c r="B34" s="30">
        <v>0.07968863667257686</v>
      </c>
      <c r="C34" s="72">
        <v>0.3906252705580855</v>
      </c>
      <c r="D34" s="85"/>
      <c r="E34" s="81"/>
      <c r="F34" s="81"/>
    </row>
    <row r="35" spans="1:6" ht="15" thickBot="1">
      <c r="A35" s="86" t="s">
        <v>75</v>
      </c>
      <c r="B35" s="87">
        <v>0.1018854186032101</v>
      </c>
      <c r="C35" s="88">
        <v>-0.0684291870227508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  <row r="37" spans="1:6" ht="14.25">
      <c r="A37" s="80"/>
      <c r="B37" s="81"/>
      <c r="C37" s="81"/>
      <c r="D37" s="85"/>
      <c r="E37" s="81"/>
      <c r="F37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0" zoomScaleNormal="80" workbookViewId="0" topLeftCell="A1">
      <selection activeCell="F12" sqref="F12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5" t="s">
        <v>165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0.75" thickBot="1">
      <c r="A2" s="15" t="s">
        <v>56</v>
      </c>
      <c r="B2" s="51" t="s">
        <v>36</v>
      </c>
      <c r="C2" s="18" t="s">
        <v>48</v>
      </c>
      <c r="D2" s="18" t="s">
        <v>49</v>
      </c>
      <c r="E2" s="17" t="s">
        <v>57</v>
      </c>
      <c r="F2" s="17" t="s">
        <v>91</v>
      </c>
      <c r="G2" s="17" t="s">
        <v>92</v>
      </c>
      <c r="H2" s="18" t="s">
        <v>93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74</v>
      </c>
      <c r="C3" s="120" t="s">
        <v>53</v>
      </c>
      <c r="D3" s="121" t="s">
        <v>54</v>
      </c>
      <c r="E3" s="122">
        <v>3335315.53</v>
      </c>
      <c r="F3" s="123">
        <v>4806</v>
      </c>
      <c r="G3" s="122">
        <v>693.9899146899709</v>
      </c>
      <c r="H3" s="58">
        <v>1000</v>
      </c>
      <c r="I3" s="119" t="s">
        <v>32</v>
      </c>
      <c r="J3" s="124" t="s">
        <v>159</v>
      </c>
      <c r="K3" s="52"/>
    </row>
    <row r="4" spans="1:11" ht="14.25">
      <c r="A4" s="21">
        <v>2</v>
      </c>
      <c r="B4" s="119" t="s">
        <v>119</v>
      </c>
      <c r="C4" s="120" t="s">
        <v>53</v>
      </c>
      <c r="D4" s="121" t="s">
        <v>50</v>
      </c>
      <c r="E4" s="122">
        <v>2590990.37</v>
      </c>
      <c r="F4" s="123">
        <v>90874</v>
      </c>
      <c r="G4" s="122">
        <v>28.511899663270025</v>
      </c>
      <c r="H4" s="58">
        <v>100</v>
      </c>
      <c r="I4" s="119" t="s">
        <v>152</v>
      </c>
      <c r="J4" s="124" t="s">
        <v>110</v>
      </c>
      <c r="K4" s="53"/>
    </row>
    <row r="5" spans="1:11" ht="14.25" customHeight="1">
      <c r="A5" s="21">
        <v>3</v>
      </c>
      <c r="B5" s="119" t="s">
        <v>126</v>
      </c>
      <c r="C5" s="120" t="s">
        <v>53</v>
      </c>
      <c r="D5" s="121" t="s">
        <v>50</v>
      </c>
      <c r="E5" s="122">
        <v>1554150.435</v>
      </c>
      <c r="F5" s="123">
        <v>6991</v>
      </c>
      <c r="G5" s="122">
        <v>222.30731440423403</v>
      </c>
      <c r="H5" s="58">
        <v>300</v>
      </c>
      <c r="I5" s="119" t="s">
        <v>35</v>
      </c>
      <c r="J5" s="124" t="s">
        <v>65</v>
      </c>
      <c r="K5" s="54"/>
    </row>
    <row r="6" spans="1:11" ht="14.25" customHeight="1">
      <c r="A6" s="21">
        <v>4</v>
      </c>
      <c r="B6" s="119" t="s">
        <v>171</v>
      </c>
      <c r="C6" s="120" t="s">
        <v>53</v>
      </c>
      <c r="D6" s="121" t="s">
        <v>54</v>
      </c>
      <c r="E6" s="122">
        <v>1462355.43</v>
      </c>
      <c r="F6" s="123">
        <v>1121</v>
      </c>
      <c r="G6" s="122">
        <v>1304.509750223015</v>
      </c>
      <c r="H6" s="58">
        <v>1000</v>
      </c>
      <c r="I6" s="119" t="s">
        <v>169</v>
      </c>
      <c r="J6" s="124" t="s">
        <v>170</v>
      </c>
      <c r="K6" s="55"/>
    </row>
    <row r="7" spans="1:11" ht="14.25" customHeight="1">
      <c r="A7" s="21">
        <v>5</v>
      </c>
      <c r="B7" s="119" t="s">
        <v>120</v>
      </c>
      <c r="C7" s="120" t="s">
        <v>53</v>
      </c>
      <c r="D7" s="121" t="s">
        <v>50</v>
      </c>
      <c r="E7" s="122">
        <v>1171479.52</v>
      </c>
      <c r="F7" s="123">
        <v>1156</v>
      </c>
      <c r="G7" s="122">
        <v>1013.3905882352941</v>
      </c>
      <c r="H7" s="58">
        <v>1000</v>
      </c>
      <c r="I7" s="119" t="s">
        <v>90</v>
      </c>
      <c r="J7" s="124" t="s">
        <v>64</v>
      </c>
      <c r="K7" s="53"/>
    </row>
    <row r="8" spans="1:11" ht="14.25">
      <c r="A8" s="21">
        <v>6</v>
      </c>
      <c r="B8" s="119" t="s">
        <v>140</v>
      </c>
      <c r="C8" s="120" t="s">
        <v>53</v>
      </c>
      <c r="D8" s="121" t="s">
        <v>50</v>
      </c>
      <c r="E8" s="122">
        <v>589188.22</v>
      </c>
      <c r="F8" s="123">
        <v>1157</v>
      </c>
      <c r="G8" s="122">
        <v>509.23787381158166</v>
      </c>
      <c r="H8" s="58">
        <v>1000</v>
      </c>
      <c r="I8" s="119" t="s">
        <v>152</v>
      </c>
      <c r="J8" s="124" t="s">
        <v>110</v>
      </c>
      <c r="K8" s="53"/>
    </row>
    <row r="9" spans="1:11" ht="14.25">
      <c r="A9" s="21">
        <v>7</v>
      </c>
      <c r="B9" s="119" t="s">
        <v>136</v>
      </c>
      <c r="C9" s="120" t="s">
        <v>53</v>
      </c>
      <c r="D9" s="121" t="s">
        <v>50</v>
      </c>
      <c r="E9" s="122">
        <v>531716.52</v>
      </c>
      <c r="F9" s="123">
        <v>1245</v>
      </c>
      <c r="G9" s="122">
        <v>427.08154216867473</v>
      </c>
      <c r="H9" s="58">
        <v>1000</v>
      </c>
      <c r="I9" s="119" t="s">
        <v>152</v>
      </c>
      <c r="J9" s="124" t="s">
        <v>110</v>
      </c>
      <c r="K9" s="54"/>
    </row>
    <row r="10" spans="1:11" ht="14.25">
      <c r="A10" s="21">
        <v>8</v>
      </c>
      <c r="B10" s="119" t="s">
        <v>137</v>
      </c>
      <c r="C10" s="120" t="s">
        <v>53</v>
      </c>
      <c r="D10" s="121" t="s">
        <v>50</v>
      </c>
      <c r="E10" s="122">
        <v>525750.45</v>
      </c>
      <c r="F10" s="123">
        <v>1381</v>
      </c>
      <c r="G10" s="122">
        <v>380.70271542360604</v>
      </c>
      <c r="H10" s="58">
        <v>1000</v>
      </c>
      <c r="I10" s="119" t="s">
        <v>152</v>
      </c>
      <c r="J10" s="124" t="s">
        <v>110</v>
      </c>
      <c r="K10" s="55"/>
    </row>
    <row r="11" spans="1:11" ht="14.25">
      <c r="A11" s="21">
        <v>9</v>
      </c>
      <c r="B11" s="119" t="s">
        <v>127</v>
      </c>
      <c r="C11" s="120" t="s">
        <v>53</v>
      </c>
      <c r="D11" s="121" t="s">
        <v>50</v>
      </c>
      <c r="E11" s="122">
        <v>512823.56</v>
      </c>
      <c r="F11" s="123">
        <v>1247</v>
      </c>
      <c r="G11" s="122">
        <v>411.24583801122697</v>
      </c>
      <c r="H11" s="58">
        <v>1000</v>
      </c>
      <c r="I11" s="119" t="s">
        <v>152</v>
      </c>
      <c r="J11" s="124" t="s">
        <v>110</v>
      </c>
      <c r="K11" s="55"/>
    </row>
    <row r="12" spans="1:10" ht="15.75" thickBot="1">
      <c r="A12" s="186" t="s">
        <v>69</v>
      </c>
      <c r="B12" s="187"/>
      <c r="C12" s="125" t="s">
        <v>70</v>
      </c>
      <c r="D12" s="125" t="s">
        <v>70</v>
      </c>
      <c r="E12" s="108">
        <f>SUM(E3:E11)</f>
        <v>12273770.035</v>
      </c>
      <c r="F12" s="109">
        <f>SUM(F3:F11)</f>
        <v>109978</v>
      </c>
      <c r="G12" s="125" t="s">
        <v>70</v>
      </c>
      <c r="H12" s="125" t="s">
        <v>70</v>
      </c>
      <c r="I12" s="125" t="s">
        <v>70</v>
      </c>
      <c r="J12" s="126" t="s">
        <v>70</v>
      </c>
    </row>
  </sheetData>
  <mergeCells count="2">
    <mergeCell ref="A1:J1"/>
    <mergeCell ref="A12:B12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2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9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198" t="s">
        <v>150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s="24" customFormat="1" ht="15.75" customHeight="1" thickBot="1">
      <c r="A2" s="191" t="s">
        <v>56</v>
      </c>
      <c r="B2" s="112"/>
      <c r="C2" s="113"/>
      <c r="D2" s="114"/>
      <c r="E2" s="193" t="s">
        <v>97</v>
      </c>
      <c r="F2" s="193"/>
      <c r="G2" s="193"/>
      <c r="H2" s="193"/>
      <c r="I2" s="193"/>
      <c r="J2" s="193"/>
      <c r="K2" s="193"/>
    </row>
    <row r="3" spans="1:11" s="24" customFormat="1" ht="60.75" thickBot="1">
      <c r="A3" s="192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s="24" customFormat="1" ht="14.25" collapsed="1">
      <c r="A4" s="21">
        <v>1</v>
      </c>
      <c r="B4" s="29" t="s">
        <v>74</v>
      </c>
      <c r="C4" s="116">
        <v>39205</v>
      </c>
      <c r="D4" s="116">
        <v>39322</v>
      </c>
      <c r="E4" s="110">
        <v>0.06589883681238828</v>
      </c>
      <c r="F4" s="110">
        <v>0.045387286980686836</v>
      </c>
      <c r="G4" s="110">
        <v>0.056663840725299286</v>
      </c>
      <c r="H4" s="110">
        <v>0.030151233854797788</v>
      </c>
      <c r="I4" s="110">
        <v>0.01933692052405034</v>
      </c>
      <c r="J4" s="117">
        <v>-0.3060100853100123</v>
      </c>
      <c r="K4" s="134">
        <v>-0.07522202071826667</v>
      </c>
    </row>
    <row r="5" spans="1:11" s="24" customFormat="1" ht="14.25" collapsed="1">
      <c r="A5" s="21">
        <v>2</v>
      </c>
      <c r="B5" s="29" t="s">
        <v>120</v>
      </c>
      <c r="C5" s="116">
        <v>40050</v>
      </c>
      <c r="D5" s="116">
        <v>40319</v>
      </c>
      <c r="E5" s="110">
        <v>0.010401077158989303</v>
      </c>
      <c r="F5" s="110">
        <v>0.022875421793962847</v>
      </c>
      <c r="G5" s="110">
        <v>0.2460352544476685</v>
      </c>
      <c r="H5" s="110">
        <v>0.302465115366352</v>
      </c>
      <c r="I5" s="110">
        <v>0.2732329071390167</v>
      </c>
      <c r="J5" s="117">
        <v>0.013390588235293599</v>
      </c>
      <c r="K5" s="135">
        <v>0.006881095284467564</v>
      </c>
    </row>
    <row r="6" spans="1:11" s="24" customFormat="1" ht="14.25" collapsed="1">
      <c r="A6" s="21">
        <v>3</v>
      </c>
      <c r="B6" s="29" t="s">
        <v>137</v>
      </c>
      <c r="C6" s="116">
        <v>40204</v>
      </c>
      <c r="D6" s="116">
        <v>40329</v>
      </c>
      <c r="E6" s="110">
        <v>-0.05848027833501501</v>
      </c>
      <c r="F6" s="110">
        <v>-0.10593921646873716</v>
      </c>
      <c r="G6" s="110">
        <v>-0.1873555538291194</v>
      </c>
      <c r="H6" s="110">
        <v>-0.22036891710885875</v>
      </c>
      <c r="I6" s="110" t="s">
        <v>30</v>
      </c>
      <c r="J6" s="117">
        <v>-0.6192972845763752</v>
      </c>
      <c r="K6" s="135">
        <v>-0.3964977241839318</v>
      </c>
    </row>
    <row r="7" spans="1:11" s="24" customFormat="1" ht="14.25" collapsed="1">
      <c r="A7" s="21">
        <v>4</v>
      </c>
      <c r="B7" s="29" t="s">
        <v>136</v>
      </c>
      <c r="C7" s="116">
        <v>40288</v>
      </c>
      <c r="D7" s="116">
        <v>40438</v>
      </c>
      <c r="E7" s="110">
        <v>-0.05044084392043502</v>
      </c>
      <c r="F7" s="110">
        <v>-0.059360474297787125</v>
      </c>
      <c r="G7" s="110">
        <v>-0.20753901393223007</v>
      </c>
      <c r="H7" s="110">
        <v>-0.2894835605414813</v>
      </c>
      <c r="I7" s="110" t="s">
        <v>30</v>
      </c>
      <c r="J7" s="117">
        <v>-0.5729184578313393</v>
      </c>
      <c r="K7" s="135">
        <v>-0.40975867295920787</v>
      </c>
    </row>
    <row r="8" spans="1:11" s="24" customFormat="1" ht="14.25">
      <c r="A8" s="21">
        <v>5</v>
      </c>
      <c r="B8" s="29" t="s">
        <v>140</v>
      </c>
      <c r="C8" s="116">
        <v>40364</v>
      </c>
      <c r="D8" s="116">
        <v>40533</v>
      </c>
      <c r="E8" s="110">
        <v>-0.047389593358803106</v>
      </c>
      <c r="F8" s="110">
        <v>-0.06826433620050354</v>
      </c>
      <c r="G8" s="110">
        <v>-0.10522885900732082</v>
      </c>
      <c r="H8" s="110">
        <v>-0.17927029789510318</v>
      </c>
      <c r="I8" s="110" t="s">
        <v>30</v>
      </c>
      <c r="J8" s="117">
        <v>-0.49076212618840964</v>
      </c>
      <c r="K8" s="135">
        <v>-0.3926297007881734</v>
      </c>
    </row>
    <row r="9" spans="1:11" s="24" customFormat="1" ht="14.25">
      <c r="A9" s="21">
        <v>6</v>
      </c>
      <c r="B9" s="29" t="s">
        <v>119</v>
      </c>
      <c r="C9" s="116">
        <v>40555</v>
      </c>
      <c r="D9" s="116">
        <v>40626</v>
      </c>
      <c r="E9" s="110">
        <v>0.013593823121645476</v>
      </c>
      <c r="F9" s="110">
        <v>-0.041889547339865385</v>
      </c>
      <c r="G9" s="110">
        <v>-0.06787497378252438</v>
      </c>
      <c r="H9" s="110">
        <v>-0.17399173981842753</v>
      </c>
      <c r="I9" s="110">
        <v>-0.11764343583731285</v>
      </c>
      <c r="J9" s="117">
        <v>-0.7148810033672999</v>
      </c>
      <c r="K9" s="135">
        <v>-0.6808818637951802</v>
      </c>
    </row>
    <row r="10" spans="1:11" s="24" customFormat="1" ht="14.25">
      <c r="A10" s="21">
        <v>7</v>
      </c>
      <c r="B10" s="29" t="s">
        <v>127</v>
      </c>
      <c r="C10" s="116">
        <v>40448</v>
      </c>
      <c r="D10" s="116">
        <v>40632</v>
      </c>
      <c r="E10" s="110">
        <v>-0.05661886579562725</v>
      </c>
      <c r="F10" s="110">
        <v>-0.06195915938063401</v>
      </c>
      <c r="G10" s="110">
        <v>-0.17124593393037313</v>
      </c>
      <c r="H10" s="110">
        <v>-0.2601467250059075</v>
      </c>
      <c r="I10" s="110">
        <v>-0.18988769749647316</v>
      </c>
      <c r="J10" s="117">
        <v>-0.5887541619887748</v>
      </c>
      <c r="K10" s="135">
        <v>-0.5600429702439942</v>
      </c>
    </row>
    <row r="11" spans="1:11" s="24" customFormat="1" ht="14.25">
      <c r="A11" s="21">
        <v>8</v>
      </c>
      <c r="B11" s="29" t="s">
        <v>126</v>
      </c>
      <c r="C11" s="116">
        <v>40735</v>
      </c>
      <c r="D11" s="116">
        <v>40809</v>
      </c>
      <c r="E11" s="110">
        <v>-0.013333545475982755</v>
      </c>
      <c r="F11" s="110">
        <v>0.03556153754439628</v>
      </c>
      <c r="G11" s="110">
        <v>-0.15026585135094706</v>
      </c>
      <c r="H11" s="110">
        <v>-0.2522604249335112</v>
      </c>
      <c r="I11" s="110">
        <v>-0.18438611374350877</v>
      </c>
      <c r="J11" s="117">
        <v>-0.2589756186525517</v>
      </c>
      <c r="K11" s="135">
        <v>-0.3945768852907108</v>
      </c>
    </row>
    <row r="12" spans="1:11" s="24" customFormat="1" ht="14.25" collapsed="1">
      <c r="A12" s="21">
        <v>9</v>
      </c>
      <c r="B12" s="29" t="s">
        <v>171</v>
      </c>
      <c r="C12" s="116">
        <v>40716</v>
      </c>
      <c r="D12" s="116">
        <v>40995</v>
      </c>
      <c r="E12" s="110">
        <v>0.004295087017194499</v>
      </c>
      <c r="F12" s="110">
        <v>0.008872321637198644</v>
      </c>
      <c r="G12" s="110">
        <v>0.08145813873406116</v>
      </c>
      <c r="H12" s="110">
        <v>0.28333707942081854</v>
      </c>
      <c r="I12" s="110">
        <v>0.20138296775130438</v>
      </c>
      <c r="J12" s="117">
        <v>0.3045097502230172</v>
      </c>
      <c r="K12" s="135" t="s">
        <v>162</v>
      </c>
    </row>
    <row r="13" spans="1:11" s="24" customFormat="1" ht="15.75" collapsed="1" thickBot="1">
      <c r="A13" s="21"/>
      <c r="B13" s="173" t="s">
        <v>175</v>
      </c>
      <c r="C13" s="174" t="s">
        <v>70</v>
      </c>
      <c r="D13" s="174" t="s">
        <v>70</v>
      </c>
      <c r="E13" s="175">
        <f>AVERAGE(E4:E12)</f>
        <v>-0.014674922530627287</v>
      </c>
      <c r="F13" s="175">
        <f>AVERAGE(F4:F12)</f>
        <v>-0.024968462859031402</v>
      </c>
      <c r="G13" s="175">
        <f>AVERAGE(G4:G12)</f>
        <v>-0.05615032799172066</v>
      </c>
      <c r="H13" s="175">
        <f>AVERAGE(H4:H12)</f>
        <v>-0.0843964707401468</v>
      </c>
      <c r="I13" s="175">
        <f>AVERAGE(I4:I12)</f>
        <v>0.00033925805617944044</v>
      </c>
      <c r="J13" s="175">
        <f>AVERAGE(J4:J12)</f>
        <v>-0.35929982216182804</v>
      </c>
      <c r="K13" s="174" t="s">
        <v>70</v>
      </c>
    </row>
    <row r="14" spans="1:11" s="24" customFormat="1" ht="14.25">
      <c r="A14" s="201" t="s">
        <v>147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</row>
    <row r="15" spans="1:11" s="24" customFormat="1" ht="15" thickBot="1">
      <c r="A15" s="200" t="s">
        <v>148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3:4" s="24" customFormat="1" ht="15.75" customHeight="1">
      <c r="C16" s="71"/>
      <c r="D16" s="71"/>
    </row>
    <row r="17" spans="2:8" ht="14.25">
      <c r="B17" s="31"/>
      <c r="C17" s="118"/>
      <c r="E17" s="118"/>
      <c r="F17" s="118"/>
      <c r="G17" s="118"/>
      <c r="H17" s="118"/>
    </row>
    <row r="18" spans="2:5" ht="14.25">
      <c r="B18" s="31"/>
      <c r="C18" s="118"/>
      <c r="E18" s="118"/>
    </row>
    <row r="19" spans="5:6" ht="14.25">
      <c r="E19" s="118"/>
      <c r="F19" s="118"/>
    </row>
  </sheetData>
  <mergeCells count="5">
    <mergeCell ref="A15:K15"/>
    <mergeCell ref="A1:J1"/>
    <mergeCell ref="A2:A3"/>
    <mergeCell ref="E2:K2"/>
    <mergeCell ref="A14:K14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0"/>
  <sheetViews>
    <sheetView zoomScale="80" zoomScaleNormal="80" workbookViewId="0" topLeftCell="A4">
      <selection activeCell="B49" sqref="B49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5" t="s">
        <v>143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205" t="s">
        <v>56</v>
      </c>
      <c r="B2" s="100"/>
      <c r="C2" s="196" t="s">
        <v>37</v>
      </c>
      <c r="D2" s="202"/>
      <c r="E2" s="203" t="s">
        <v>94</v>
      </c>
      <c r="F2" s="204"/>
      <c r="G2" s="101"/>
    </row>
    <row r="3" spans="1:7" s="31" customFormat="1" ht="45.75" thickBot="1">
      <c r="A3" s="192"/>
      <c r="B3" s="37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7" s="31" customFormat="1" ht="14.25">
      <c r="A4" s="21">
        <v>1</v>
      </c>
      <c r="B4" s="39" t="s">
        <v>119</v>
      </c>
      <c r="C4" s="40">
        <v>147.26714000000013</v>
      </c>
      <c r="D4" s="110">
        <v>0.06026342844070772</v>
      </c>
      <c r="E4" s="41">
        <v>4000</v>
      </c>
      <c r="F4" s="110">
        <v>0.04604369546699818</v>
      </c>
      <c r="G4" s="42">
        <v>110.78226350782592</v>
      </c>
    </row>
    <row r="5" spans="1:7" s="31" customFormat="1" ht="14.25">
      <c r="A5" s="21">
        <v>2</v>
      </c>
      <c r="B5" s="39" t="s">
        <v>74</v>
      </c>
      <c r="C5" s="40">
        <v>206.2047599999998</v>
      </c>
      <c r="D5" s="110">
        <v>0.06589883681235094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120</v>
      </c>
      <c r="C6" s="40">
        <v>12.059219999999973</v>
      </c>
      <c r="D6" s="110">
        <v>0.010401077158990552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136</v>
      </c>
      <c r="C7" s="40">
        <v>-28.244927999999955</v>
      </c>
      <c r="D7" s="110">
        <v>-0.050440843920383525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140</v>
      </c>
      <c r="C8" s="40">
        <v>-29.310398000000045</v>
      </c>
      <c r="D8" s="110">
        <v>-0.04738959335880043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127</v>
      </c>
      <c r="C9" s="40">
        <v>-30.778110000000048</v>
      </c>
      <c r="D9" s="110">
        <v>-0.05661886579561105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137</v>
      </c>
      <c r="C10" s="40">
        <v>-32.65575</v>
      </c>
      <c r="D10" s="110">
        <v>-0.05848027833501848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171</v>
      </c>
      <c r="C11" s="40">
        <v>-282.10854</v>
      </c>
      <c r="D11" s="110">
        <v>-0.1617164612462589</v>
      </c>
      <c r="E11" s="41">
        <v>-222</v>
      </c>
      <c r="F11" s="110">
        <v>-0.16530156366344007</v>
      </c>
      <c r="G11" s="42">
        <v>-287.74830032310535</v>
      </c>
    </row>
    <row r="12" spans="1:7" s="47" customFormat="1" ht="14.25">
      <c r="A12" s="21">
        <v>9</v>
      </c>
      <c r="B12" s="39" t="s">
        <v>126</v>
      </c>
      <c r="C12" s="40">
        <v>-2237.842375</v>
      </c>
      <c r="D12" s="110">
        <v>-0.5901494246240409</v>
      </c>
      <c r="E12" s="41">
        <v>-9839</v>
      </c>
      <c r="F12" s="110">
        <v>-0.5846108140225788</v>
      </c>
      <c r="G12" s="42">
        <v>-2190.326096114264</v>
      </c>
    </row>
    <row r="13" spans="1:7" s="31" customFormat="1" ht="15.75" thickBot="1">
      <c r="A13" s="129"/>
      <c r="B13" s="102" t="s">
        <v>69</v>
      </c>
      <c r="C13" s="103">
        <f>SUM(C4:C12)</f>
        <v>-2275.4089810000005</v>
      </c>
      <c r="D13" s="107">
        <v>-0.15639432152822447</v>
      </c>
      <c r="E13" s="104">
        <f>SUM(E4:E12)</f>
        <v>-6061</v>
      </c>
      <c r="F13" s="107">
        <v>-0.05223243909375296</v>
      </c>
      <c r="G13" s="130">
        <f>SUM(G4:G12)</f>
        <v>-2367.2921329295436</v>
      </c>
    </row>
    <row r="14" s="31" customFormat="1" ht="14.25">
      <c r="D14" s="6"/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pans="2:5" s="31" customFormat="1" ht="15" thickBot="1">
      <c r="B35" s="90"/>
      <c r="C35" s="90"/>
      <c r="D35" s="91"/>
      <c r="E35" s="90"/>
    </row>
    <row r="36" s="31" customFormat="1" ht="14.25"/>
    <row r="37" s="31" customFormat="1" ht="14.25"/>
    <row r="38" s="31" customFormat="1" ht="14.25"/>
    <row r="39" s="31" customFormat="1" ht="14.25"/>
    <row r="40" s="31" customFormat="1" ht="14.25"/>
    <row r="41" spans="2:5" s="31" customFormat="1" ht="30.75" thickBot="1">
      <c r="B41" s="50" t="s">
        <v>36</v>
      </c>
      <c r="C41" s="37" t="s">
        <v>77</v>
      </c>
      <c r="D41" s="37" t="s">
        <v>78</v>
      </c>
      <c r="E41" s="38" t="s">
        <v>73</v>
      </c>
    </row>
    <row r="42" spans="2:5" s="31" customFormat="1" ht="14.25">
      <c r="B42" s="148" t="str">
        <f>B4</f>
        <v>Індекс Української Біржі</v>
      </c>
      <c r="C42" s="149">
        <f>C4</f>
        <v>147.26714000000013</v>
      </c>
      <c r="D42" s="179">
        <f>D4</f>
        <v>0.06026342844070772</v>
      </c>
      <c r="E42" s="150">
        <f>G4</f>
        <v>110.78226350782592</v>
      </c>
    </row>
    <row r="43" spans="2:5" s="31" customFormat="1" ht="14.25">
      <c r="B43" s="39" t="str">
        <f>B5</f>
        <v>АнтиБанк</v>
      </c>
      <c r="C43" s="40">
        <f>C5</f>
        <v>206.2047599999998</v>
      </c>
      <c r="D43" s="180">
        <f>D5</f>
        <v>0.06589883681235094</v>
      </c>
      <c r="E43" s="42">
        <f>G5</f>
        <v>0</v>
      </c>
    </row>
    <row r="44" spans="2:5" s="31" customFormat="1" ht="14.25">
      <c r="B44" s="39" t="str">
        <f>B6</f>
        <v>УНІВЕР.УА/Скiф: Фонд Нерухомостi</v>
      </c>
      <c r="C44" s="40">
        <f>C6</f>
        <v>12.059219999999973</v>
      </c>
      <c r="D44" s="180">
        <f>D6</f>
        <v>0.010401077158990552</v>
      </c>
      <c r="E44" s="42">
        <f>G6</f>
        <v>0</v>
      </c>
    </row>
    <row r="45" spans="2:5" s="31" customFormat="1" ht="14.25">
      <c r="B45" s="39" t="str">
        <f>B7</f>
        <v>КІНТО-Літо</v>
      </c>
      <c r="C45" s="40">
        <f>C7</f>
        <v>-28.244927999999955</v>
      </c>
      <c r="D45" s="180">
        <f>D7</f>
        <v>-0.050440843920383525</v>
      </c>
      <c r="E45" s="42">
        <f>G7</f>
        <v>0</v>
      </c>
    </row>
    <row r="46" spans="2:5" s="31" customFormat="1" ht="14.25">
      <c r="B46" s="143" t="str">
        <f>B8</f>
        <v>КІНТО-Осінь</v>
      </c>
      <c r="C46" s="144">
        <f>C8</f>
        <v>-29.310398000000045</v>
      </c>
      <c r="D46" s="183">
        <f>D8</f>
        <v>-0.04738959335880043</v>
      </c>
      <c r="E46" s="146">
        <f>G8</f>
        <v>0</v>
      </c>
    </row>
    <row r="47" spans="2:6" ht="14.25">
      <c r="B47" s="139" t="str">
        <f>B9</f>
        <v>КІНТО-Зима</v>
      </c>
      <c r="C47" s="140">
        <f>C9</f>
        <v>-30.778110000000048</v>
      </c>
      <c r="D47" s="182">
        <f>D9</f>
        <v>-0.05661886579561105</v>
      </c>
      <c r="E47" s="142">
        <f>G9</f>
        <v>0</v>
      </c>
      <c r="F47" s="19"/>
    </row>
    <row r="48" spans="2:6" ht="14.25">
      <c r="B48" s="39" t="str">
        <f>B10</f>
        <v>КІНТО-Весна</v>
      </c>
      <c r="C48" s="40">
        <f>C10</f>
        <v>-32.65575</v>
      </c>
      <c r="D48" s="180">
        <f>D10</f>
        <v>-0.05848027833501848</v>
      </c>
      <c r="E48" s="42">
        <f>G10</f>
        <v>0</v>
      </c>
      <c r="F48" s="19"/>
    </row>
    <row r="49" spans="2:6" ht="14.25">
      <c r="B49" s="39" t="str">
        <f>B11</f>
        <v>Центавр</v>
      </c>
      <c r="C49" s="40">
        <f>C11</f>
        <v>-282.10854</v>
      </c>
      <c r="D49" s="180">
        <f>D11</f>
        <v>-0.1617164612462589</v>
      </c>
      <c r="E49" s="42">
        <f>G11</f>
        <v>-287.74830032310535</v>
      </c>
      <c r="F49" s="19"/>
    </row>
    <row r="50" spans="2:6" ht="14.25">
      <c r="B50" s="39" t="str">
        <f>B12</f>
        <v>Перший золотий</v>
      </c>
      <c r="C50" s="40">
        <f>C12</f>
        <v>-2237.842375</v>
      </c>
      <c r="D50" s="180">
        <f>D12</f>
        <v>-0.5901494246240409</v>
      </c>
      <c r="E50" s="42">
        <f>G12</f>
        <v>-2190.326096114264</v>
      </c>
      <c r="F50" s="19"/>
    </row>
    <row r="51" spans="2:6" ht="14.25">
      <c r="B51" s="31"/>
      <c r="C51" s="181"/>
      <c r="D51" s="6"/>
      <c r="F51" s="19"/>
    </row>
    <row r="52" spans="2:6" ht="14.25">
      <c r="B52" s="31"/>
      <c r="C52" s="31"/>
      <c r="D52" s="6"/>
      <c r="F52" s="19"/>
    </row>
    <row r="53" spans="2:6" ht="14.25">
      <c r="B53" s="31"/>
      <c r="C53" s="31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4" ht="14.25">
      <c r="B58" s="31"/>
      <c r="C58" s="31"/>
      <c r="D58" s="6"/>
    </row>
    <row r="59" spans="2:4" ht="14.25">
      <c r="B59" s="31"/>
      <c r="C59" s="31"/>
      <c r="D59" s="6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1"/>
  <sheetViews>
    <sheetView zoomScale="80" zoomScaleNormal="80" workbookViewId="0" topLeftCell="A1">
      <selection activeCell="B12" sqref="B12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36</v>
      </c>
      <c r="B1" s="74" t="s">
        <v>132</v>
      </c>
      <c r="C1" s="10"/>
      <c r="D1" s="10"/>
    </row>
    <row r="2" spans="1:4" ht="14.25">
      <c r="A2" s="29" t="s">
        <v>137</v>
      </c>
      <c r="B2" s="160">
        <v>-0.05848027833501501</v>
      </c>
      <c r="C2" s="10"/>
      <c r="D2" s="10"/>
    </row>
    <row r="3" spans="1:4" ht="14.25">
      <c r="A3" s="29" t="s">
        <v>127</v>
      </c>
      <c r="B3" s="160">
        <v>-0.05661886579562725</v>
      </c>
      <c r="C3" s="10"/>
      <c r="D3" s="10"/>
    </row>
    <row r="4" spans="1:4" ht="14.25">
      <c r="A4" s="29" t="s">
        <v>136</v>
      </c>
      <c r="B4" s="160">
        <v>-0.05044084392043502</v>
      </c>
      <c r="C4" s="10"/>
      <c r="D4" s="10"/>
    </row>
    <row r="5" spans="1:4" ht="14.25">
      <c r="A5" s="29" t="s">
        <v>140</v>
      </c>
      <c r="B5" s="160">
        <v>-0.047389593358803106</v>
      </c>
      <c r="C5" s="10"/>
      <c r="D5" s="10"/>
    </row>
    <row r="6" spans="1:4" ht="14.25">
      <c r="A6" s="29" t="s">
        <v>126</v>
      </c>
      <c r="B6" s="160">
        <v>-0.013333545475982755</v>
      </c>
      <c r="C6" s="10"/>
      <c r="D6" s="10"/>
    </row>
    <row r="7" spans="1:4" ht="14.25">
      <c r="A7" s="29" t="s">
        <v>171</v>
      </c>
      <c r="B7" s="160">
        <v>0.004295087017194499</v>
      </c>
      <c r="C7" s="10"/>
      <c r="D7" s="10"/>
    </row>
    <row r="8" spans="1:4" ht="14.25">
      <c r="A8" s="29" t="s">
        <v>120</v>
      </c>
      <c r="B8" s="160">
        <v>0.010401077158989303</v>
      </c>
      <c r="C8" s="10"/>
      <c r="D8" s="10"/>
    </row>
    <row r="9" spans="1:4" ht="14.25">
      <c r="A9" s="29" t="s">
        <v>119</v>
      </c>
      <c r="B9" s="160">
        <v>0.013593823121645476</v>
      </c>
      <c r="C9" s="10"/>
      <c r="D9" s="10"/>
    </row>
    <row r="10" spans="1:4" ht="14.25">
      <c r="A10" s="29" t="s">
        <v>74</v>
      </c>
      <c r="B10" s="160">
        <v>0.06589883681238828</v>
      </c>
      <c r="C10" s="10"/>
      <c r="D10" s="10"/>
    </row>
    <row r="11" spans="1:4" ht="14.25">
      <c r="A11" s="29" t="s">
        <v>41</v>
      </c>
      <c r="B11" s="161">
        <v>-0.0146749225306273</v>
      </c>
      <c r="C11" s="10"/>
      <c r="D11" s="10"/>
    </row>
    <row r="12" spans="1:4" ht="14.25">
      <c r="A12" s="29" t="s">
        <v>1</v>
      </c>
      <c r="B12" s="161">
        <v>0.009657176198811568</v>
      </c>
      <c r="C12" s="10"/>
      <c r="D12" s="10"/>
    </row>
    <row r="13" spans="1:4" ht="14.25">
      <c r="A13" s="29" t="s">
        <v>0</v>
      </c>
      <c r="B13" s="161">
        <v>-0.0355354546922952</v>
      </c>
      <c r="C13" s="10"/>
      <c r="D13" s="10"/>
    </row>
    <row r="14" spans="1:4" ht="14.25">
      <c r="A14" s="29" t="s">
        <v>42</v>
      </c>
      <c r="B14" s="161">
        <v>0.027361453462438456</v>
      </c>
      <c r="C14" s="10"/>
      <c r="D14" s="10"/>
    </row>
    <row r="15" spans="1:4" ht="14.25">
      <c r="A15" s="29" t="s">
        <v>43</v>
      </c>
      <c r="B15" s="161">
        <v>0.005945205479451987</v>
      </c>
      <c r="C15" s="10"/>
      <c r="D15" s="10"/>
    </row>
    <row r="16" spans="1:4" ht="14.25">
      <c r="A16" s="29" t="s">
        <v>44</v>
      </c>
      <c r="B16" s="161">
        <v>0.016986301369863017</v>
      </c>
      <c r="C16" s="10"/>
      <c r="D16" s="10"/>
    </row>
    <row r="17" spans="1:4" ht="15" thickBot="1">
      <c r="A17" s="86" t="s">
        <v>177</v>
      </c>
      <c r="B17" s="162">
        <v>-0.0580495565016702</v>
      </c>
      <c r="C17" s="10"/>
      <c r="D17" s="10"/>
    </row>
    <row r="18" spans="3:4" ht="12.75">
      <c r="C18" s="10"/>
      <c r="D18" s="10"/>
    </row>
    <row r="19" spans="1:4" ht="12.75">
      <c r="A19" s="10"/>
      <c r="B19" s="10"/>
      <c r="C19" s="10"/>
      <c r="D19" s="10"/>
    </row>
    <row r="20" spans="2:4" ht="12.75">
      <c r="B20" s="10"/>
      <c r="C20" s="10"/>
      <c r="D20" s="10"/>
    </row>
    <row r="21" ht="12.75">
      <c r="C2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51"/>
  <sheetViews>
    <sheetView zoomScale="80" zoomScaleNormal="80" workbookViewId="0" topLeftCell="A1">
      <selection activeCell="C41" sqref="C41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5" t="s">
        <v>163</v>
      </c>
      <c r="B1" s="185"/>
      <c r="C1" s="185"/>
      <c r="D1" s="185"/>
      <c r="E1" s="185"/>
      <c r="F1" s="185"/>
      <c r="G1" s="185"/>
      <c r="H1" s="185"/>
      <c r="I1" s="13"/>
    </row>
    <row r="2" spans="1:9" ht="30.75" thickBot="1">
      <c r="A2" s="15" t="s">
        <v>56</v>
      </c>
      <c r="B2" s="16" t="s">
        <v>133</v>
      </c>
      <c r="C2" s="17" t="s">
        <v>57</v>
      </c>
      <c r="D2" s="17" t="s">
        <v>58</v>
      </c>
      <c r="E2" s="17" t="s">
        <v>59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24</v>
      </c>
      <c r="C3" s="94">
        <v>35261315.68</v>
      </c>
      <c r="D3" s="95">
        <v>21835</v>
      </c>
      <c r="E3" s="94">
        <v>1614.8988174948477</v>
      </c>
      <c r="F3" s="95">
        <v>1000</v>
      </c>
      <c r="G3" s="93" t="s">
        <v>25</v>
      </c>
      <c r="H3" s="96" t="s">
        <v>68</v>
      </c>
      <c r="I3" s="19"/>
    </row>
    <row r="4" spans="1:9" ht="14.25">
      <c r="A4" s="21">
        <v>2</v>
      </c>
      <c r="B4" s="93" t="s">
        <v>109</v>
      </c>
      <c r="C4" s="94">
        <v>19914332.96</v>
      </c>
      <c r="D4" s="95">
        <v>57723</v>
      </c>
      <c r="E4" s="94">
        <v>344.9982322471112</v>
      </c>
      <c r="F4" s="95">
        <v>100</v>
      </c>
      <c r="G4" s="93" t="s">
        <v>152</v>
      </c>
      <c r="H4" s="96" t="s">
        <v>110</v>
      </c>
      <c r="I4" s="19"/>
    </row>
    <row r="5" spans="1:9" ht="14.25" customHeight="1">
      <c r="A5" s="21">
        <v>3</v>
      </c>
      <c r="B5" s="93" t="s">
        <v>155</v>
      </c>
      <c r="C5" s="94">
        <v>9095600.2</v>
      </c>
      <c r="D5" s="95">
        <v>68625</v>
      </c>
      <c r="E5" s="94">
        <v>132.54062222222223</v>
      </c>
      <c r="F5" s="95">
        <v>100</v>
      </c>
      <c r="G5" s="93" t="s">
        <v>156</v>
      </c>
      <c r="H5" s="96" t="s">
        <v>157</v>
      </c>
      <c r="I5" s="19"/>
    </row>
    <row r="6" spans="1:9" ht="14.25">
      <c r="A6" s="21">
        <v>4</v>
      </c>
      <c r="B6" s="93" t="s">
        <v>83</v>
      </c>
      <c r="C6" s="94">
        <v>4852739.58</v>
      </c>
      <c r="D6" s="95">
        <v>8091156</v>
      </c>
      <c r="E6" s="94">
        <v>0.5997584992799546</v>
      </c>
      <c r="F6" s="95">
        <v>1</v>
      </c>
      <c r="G6" s="93" t="s">
        <v>25</v>
      </c>
      <c r="H6" s="96" t="s">
        <v>68</v>
      </c>
      <c r="I6" s="19"/>
    </row>
    <row r="7" spans="1:9" ht="14.25" customHeight="1">
      <c r="A7" s="21">
        <v>5</v>
      </c>
      <c r="B7" s="93" t="s">
        <v>179</v>
      </c>
      <c r="C7" s="94">
        <v>4599600.21</v>
      </c>
      <c r="D7" s="95">
        <v>2185</v>
      </c>
      <c r="E7" s="94">
        <v>2105.0801876430205</v>
      </c>
      <c r="F7" s="95">
        <v>1000</v>
      </c>
      <c r="G7" s="93" t="s">
        <v>172</v>
      </c>
      <c r="H7" s="96" t="s">
        <v>173</v>
      </c>
      <c r="I7" s="19"/>
    </row>
    <row r="8" spans="1:9" ht="14.25">
      <c r="A8" s="21">
        <v>6</v>
      </c>
      <c r="B8" s="93" t="s">
        <v>21</v>
      </c>
      <c r="C8" s="94">
        <v>3786031.27</v>
      </c>
      <c r="D8" s="95">
        <v>3779</v>
      </c>
      <c r="E8" s="94">
        <v>1001.860616565229</v>
      </c>
      <c r="F8" s="95">
        <v>1000</v>
      </c>
      <c r="G8" s="93" t="s">
        <v>63</v>
      </c>
      <c r="H8" s="96" t="s">
        <v>55</v>
      </c>
      <c r="I8" s="19"/>
    </row>
    <row r="9" spans="1:9" ht="14.25">
      <c r="A9" s="21">
        <v>7</v>
      </c>
      <c r="B9" s="93" t="s">
        <v>111</v>
      </c>
      <c r="C9" s="94">
        <v>3577052.42</v>
      </c>
      <c r="D9" s="95">
        <v>5325</v>
      </c>
      <c r="E9" s="94">
        <v>671.7469333333333</v>
      </c>
      <c r="F9" s="95">
        <v>1000</v>
      </c>
      <c r="G9" s="93" t="s">
        <v>152</v>
      </c>
      <c r="H9" s="96" t="s">
        <v>110</v>
      </c>
      <c r="I9" s="19"/>
    </row>
    <row r="10" spans="1:9" ht="14.25">
      <c r="A10" s="21">
        <v>8</v>
      </c>
      <c r="B10" s="93" t="s">
        <v>34</v>
      </c>
      <c r="C10" s="94">
        <v>3560185.88</v>
      </c>
      <c r="D10" s="95">
        <v>2123</v>
      </c>
      <c r="E10" s="94">
        <v>1676.9599057936882</v>
      </c>
      <c r="F10" s="95">
        <v>1000</v>
      </c>
      <c r="G10" s="93" t="s">
        <v>35</v>
      </c>
      <c r="H10" s="96" t="s">
        <v>65</v>
      </c>
      <c r="I10" s="19"/>
    </row>
    <row r="11" spans="1:9" ht="14.25">
      <c r="A11" s="21">
        <v>9</v>
      </c>
      <c r="B11" s="93" t="s">
        <v>23</v>
      </c>
      <c r="C11" s="94">
        <v>3517736.11</v>
      </c>
      <c r="D11" s="95">
        <v>10833</v>
      </c>
      <c r="E11" s="94">
        <v>324.7240939721222</v>
      </c>
      <c r="F11" s="95">
        <v>1000</v>
      </c>
      <c r="G11" s="93" t="s">
        <v>51</v>
      </c>
      <c r="H11" s="96" t="s">
        <v>52</v>
      </c>
      <c r="I11" s="19"/>
    </row>
    <row r="12" spans="1:9" ht="14.25">
      <c r="A12" s="21">
        <v>10</v>
      </c>
      <c r="B12" s="93" t="s">
        <v>84</v>
      </c>
      <c r="C12" s="94">
        <v>2557884.48</v>
      </c>
      <c r="D12" s="95">
        <v>4633</v>
      </c>
      <c r="E12" s="94">
        <v>552.1011180660479</v>
      </c>
      <c r="F12" s="95">
        <v>1000</v>
      </c>
      <c r="G12" s="93" t="s">
        <v>112</v>
      </c>
      <c r="H12" s="96" t="s">
        <v>128</v>
      </c>
      <c r="I12" s="19"/>
    </row>
    <row r="13" spans="1:9" ht="14.25">
      <c r="A13" s="21">
        <v>11</v>
      </c>
      <c r="B13" s="93" t="s">
        <v>113</v>
      </c>
      <c r="C13" s="94">
        <v>2302192.83</v>
      </c>
      <c r="D13" s="95">
        <v>2602</v>
      </c>
      <c r="E13" s="94">
        <v>884.7781821675634</v>
      </c>
      <c r="F13" s="95">
        <v>1000</v>
      </c>
      <c r="G13" s="93" t="s">
        <v>63</v>
      </c>
      <c r="H13" s="96" t="s">
        <v>55</v>
      </c>
      <c r="I13" s="19"/>
    </row>
    <row r="14" spans="1:9" ht="14.25">
      <c r="A14" s="21">
        <v>12</v>
      </c>
      <c r="B14" s="93" t="s">
        <v>87</v>
      </c>
      <c r="C14" s="94">
        <v>2021650.48</v>
      </c>
      <c r="D14" s="95">
        <v>1306</v>
      </c>
      <c r="E14" s="94">
        <v>1547.9712710566616</v>
      </c>
      <c r="F14" s="95">
        <v>1000</v>
      </c>
      <c r="G14" s="93" t="s">
        <v>62</v>
      </c>
      <c r="H14" s="96" t="s">
        <v>86</v>
      </c>
      <c r="I14" s="19"/>
    </row>
    <row r="15" spans="1:9" ht="14.25">
      <c r="A15" s="21">
        <v>13</v>
      </c>
      <c r="B15" s="93" t="s">
        <v>33</v>
      </c>
      <c r="C15" s="94">
        <v>1773061.37</v>
      </c>
      <c r="D15" s="95">
        <v>50193</v>
      </c>
      <c r="E15" s="94">
        <v>35.324873388719546</v>
      </c>
      <c r="F15" s="95">
        <v>100</v>
      </c>
      <c r="G15" s="93" t="s">
        <v>60</v>
      </c>
      <c r="H15" s="96" t="s">
        <v>61</v>
      </c>
      <c r="I15" s="19"/>
    </row>
    <row r="16" spans="1:9" ht="14.25">
      <c r="A16" s="21">
        <v>14</v>
      </c>
      <c r="B16" s="93" t="s">
        <v>115</v>
      </c>
      <c r="C16" s="94">
        <v>1729130.19</v>
      </c>
      <c r="D16" s="95">
        <v>1350</v>
      </c>
      <c r="E16" s="94">
        <v>1280.8371777777777</v>
      </c>
      <c r="F16" s="95">
        <v>1000</v>
      </c>
      <c r="G16" s="93" t="s">
        <v>20</v>
      </c>
      <c r="H16" s="96" t="s">
        <v>64</v>
      </c>
      <c r="I16" s="19"/>
    </row>
    <row r="17" spans="1:9" ht="14.25">
      <c r="A17" s="21">
        <v>15</v>
      </c>
      <c r="B17" s="93" t="s">
        <v>107</v>
      </c>
      <c r="C17" s="94">
        <v>1679596.96</v>
      </c>
      <c r="D17" s="95">
        <v>1226</v>
      </c>
      <c r="E17" s="94">
        <v>1369.981207177814</v>
      </c>
      <c r="F17" s="95">
        <v>1000</v>
      </c>
      <c r="G17" s="93" t="s">
        <v>105</v>
      </c>
      <c r="H17" s="96" t="s">
        <v>106</v>
      </c>
      <c r="I17" s="19"/>
    </row>
    <row r="18" spans="1:9" ht="14.25">
      <c r="A18" s="21">
        <v>16</v>
      </c>
      <c r="B18" s="93" t="s">
        <v>85</v>
      </c>
      <c r="C18" s="94">
        <v>1675549.37</v>
      </c>
      <c r="D18" s="95">
        <v>762</v>
      </c>
      <c r="E18" s="94">
        <v>2198.883687664042</v>
      </c>
      <c r="F18" s="95">
        <v>1000</v>
      </c>
      <c r="G18" s="93" t="s">
        <v>19</v>
      </c>
      <c r="H18" s="96" t="s">
        <v>86</v>
      </c>
      <c r="I18" s="19"/>
    </row>
    <row r="19" spans="1:9" ht="14.25">
      <c r="A19" s="21">
        <v>17</v>
      </c>
      <c r="B19" s="93" t="s">
        <v>101</v>
      </c>
      <c r="C19" s="94">
        <v>1598919.1</v>
      </c>
      <c r="D19" s="95">
        <v>2164</v>
      </c>
      <c r="E19" s="94">
        <v>738.8720425138632</v>
      </c>
      <c r="F19" s="95">
        <v>1000</v>
      </c>
      <c r="G19" s="93" t="s">
        <v>102</v>
      </c>
      <c r="H19" s="96" t="s">
        <v>103</v>
      </c>
      <c r="I19" s="19"/>
    </row>
    <row r="20" spans="1:9" ht="14.25">
      <c r="A20" s="21">
        <v>18</v>
      </c>
      <c r="B20" s="93" t="s">
        <v>178</v>
      </c>
      <c r="C20" s="94">
        <v>1534779.62</v>
      </c>
      <c r="D20" s="95">
        <v>1352</v>
      </c>
      <c r="E20" s="94">
        <v>1135.192026627219</v>
      </c>
      <c r="F20" s="95">
        <v>1000</v>
      </c>
      <c r="G20" s="93" t="s">
        <v>25</v>
      </c>
      <c r="H20" s="96" t="s">
        <v>68</v>
      </c>
      <c r="I20" s="19"/>
    </row>
    <row r="21" spans="1:9" ht="14.25">
      <c r="A21" s="21">
        <v>19</v>
      </c>
      <c r="B21" s="93" t="s">
        <v>129</v>
      </c>
      <c r="C21" s="94">
        <v>1463088.95</v>
      </c>
      <c r="D21" s="95">
        <v>821</v>
      </c>
      <c r="E21" s="94">
        <v>1782.0815468940316</v>
      </c>
      <c r="F21" s="95">
        <v>1000</v>
      </c>
      <c r="G21" s="93" t="s">
        <v>130</v>
      </c>
      <c r="H21" s="96" t="s">
        <v>131</v>
      </c>
      <c r="I21" s="19"/>
    </row>
    <row r="22" spans="1:9" ht="14.25">
      <c r="A22" s="21">
        <v>20</v>
      </c>
      <c r="B22" s="93" t="s">
        <v>174</v>
      </c>
      <c r="C22" s="94">
        <v>1405311.5799</v>
      </c>
      <c r="D22" s="95">
        <v>14788</v>
      </c>
      <c r="E22" s="94">
        <v>95.03053691506626</v>
      </c>
      <c r="F22" s="95">
        <v>100</v>
      </c>
      <c r="G22" s="93" t="s">
        <v>152</v>
      </c>
      <c r="H22" s="96" t="s">
        <v>110</v>
      </c>
      <c r="I22" s="19"/>
    </row>
    <row r="23" spans="1:9" ht="14.25">
      <c r="A23" s="21">
        <v>21</v>
      </c>
      <c r="B23" s="93" t="s">
        <v>22</v>
      </c>
      <c r="C23" s="94">
        <v>1351197.39</v>
      </c>
      <c r="D23" s="95">
        <v>28756</v>
      </c>
      <c r="E23" s="94">
        <v>46.988363819724576</v>
      </c>
      <c r="F23" s="95">
        <v>100</v>
      </c>
      <c r="G23" s="93" t="s">
        <v>51</v>
      </c>
      <c r="H23" s="96" t="s">
        <v>52</v>
      </c>
      <c r="I23" s="19"/>
    </row>
    <row r="24" spans="1:9" ht="14.25">
      <c r="A24" s="21">
        <v>22</v>
      </c>
      <c r="B24" s="93" t="s">
        <v>116</v>
      </c>
      <c r="C24" s="94">
        <v>1179802.21</v>
      </c>
      <c r="D24" s="95">
        <v>1197</v>
      </c>
      <c r="E24" s="94">
        <v>985.6325898078529</v>
      </c>
      <c r="F24" s="95">
        <v>1000</v>
      </c>
      <c r="G24" s="93" t="s">
        <v>20</v>
      </c>
      <c r="H24" s="96" t="s">
        <v>64</v>
      </c>
      <c r="I24" s="19"/>
    </row>
    <row r="25" spans="1:9" ht="14.25">
      <c r="A25" s="21">
        <v>23</v>
      </c>
      <c r="B25" s="93" t="s">
        <v>158</v>
      </c>
      <c r="C25" s="94">
        <v>1157376.36</v>
      </c>
      <c r="D25" s="95">
        <v>125</v>
      </c>
      <c r="E25" s="94">
        <v>9259.010880000002</v>
      </c>
      <c r="F25" s="95">
        <v>10000</v>
      </c>
      <c r="G25" s="93" t="s">
        <v>156</v>
      </c>
      <c r="H25" s="96" t="s">
        <v>157</v>
      </c>
      <c r="I25" s="19"/>
    </row>
    <row r="26" spans="1:9" ht="14.25">
      <c r="A26" s="21">
        <v>24</v>
      </c>
      <c r="B26" s="93" t="s">
        <v>26</v>
      </c>
      <c r="C26" s="94">
        <v>935607.51</v>
      </c>
      <c r="D26" s="95">
        <v>983</v>
      </c>
      <c r="E26" s="94">
        <v>951.7879043743642</v>
      </c>
      <c r="F26" s="95">
        <v>1000</v>
      </c>
      <c r="G26" s="93" t="s">
        <v>27</v>
      </c>
      <c r="H26" s="96" t="s">
        <v>47</v>
      </c>
      <c r="I26" s="19"/>
    </row>
    <row r="27" spans="1:9" ht="14.25">
      <c r="A27" s="21">
        <v>25</v>
      </c>
      <c r="B27" s="93" t="s">
        <v>88</v>
      </c>
      <c r="C27" s="94">
        <v>899659.07</v>
      </c>
      <c r="D27" s="95">
        <v>536</v>
      </c>
      <c r="E27" s="94">
        <v>1678.4684141791045</v>
      </c>
      <c r="F27" s="95">
        <v>1000</v>
      </c>
      <c r="G27" s="93" t="s">
        <v>62</v>
      </c>
      <c r="H27" s="96" t="s">
        <v>86</v>
      </c>
      <c r="I27" s="19"/>
    </row>
    <row r="28" spans="1:9" ht="14.25">
      <c r="A28" s="21">
        <v>26</v>
      </c>
      <c r="B28" s="93" t="s">
        <v>18</v>
      </c>
      <c r="C28" s="94">
        <v>889949.19</v>
      </c>
      <c r="D28" s="95">
        <v>2624</v>
      </c>
      <c r="E28" s="94">
        <v>339.1574657012195</v>
      </c>
      <c r="F28" s="95">
        <v>1000</v>
      </c>
      <c r="G28" s="93" t="s">
        <v>51</v>
      </c>
      <c r="H28" s="96" t="s">
        <v>52</v>
      </c>
      <c r="I28" s="19"/>
    </row>
    <row r="29" spans="1:9" ht="14.25">
      <c r="A29" s="21">
        <v>27</v>
      </c>
      <c r="B29" s="93" t="s">
        <v>117</v>
      </c>
      <c r="C29" s="94">
        <v>774297.6</v>
      </c>
      <c r="D29" s="95">
        <v>621</v>
      </c>
      <c r="E29" s="94">
        <v>1246.856038647343</v>
      </c>
      <c r="F29" s="95">
        <v>1000</v>
      </c>
      <c r="G29" s="93" t="s">
        <v>20</v>
      </c>
      <c r="H29" s="96" t="s">
        <v>64</v>
      </c>
      <c r="I29" s="19"/>
    </row>
    <row r="30" spans="1:9" ht="14.25">
      <c r="A30" s="21">
        <v>28</v>
      </c>
      <c r="B30" s="93" t="s">
        <v>114</v>
      </c>
      <c r="C30" s="94">
        <v>704368.29</v>
      </c>
      <c r="D30" s="95">
        <v>1263</v>
      </c>
      <c r="E30" s="94">
        <v>557.6946080760096</v>
      </c>
      <c r="F30" s="95">
        <v>1000</v>
      </c>
      <c r="G30" s="93" t="s">
        <v>20</v>
      </c>
      <c r="H30" s="96" t="s">
        <v>64</v>
      </c>
      <c r="I30" s="19"/>
    </row>
    <row r="31" spans="1:9" ht="14.25">
      <c r="A31" s="21">
        <v>29</v>
      </c>
      <c r="B31" s="93" t="s">
        <v>122</v>
      </c>
      <c r="C31" s="94">
        <v>648326.13</v>
      </c>
      <c r="D31" s="95">
        <v>19651</v>
      </c>
      <c r="E31" s="94">
        <v>32.992017200142485</v>
      </c>
      <c r="F31" s="95">
        <v>100</v>
      </c>
      <c r="G31" s="93" t="s">
        <v>51</v>
      </c>
      <c r="H31" s="96" t="s">
        <v>52</v>
      </c>
      <c r="I31" s="19"/>
    </row>
    <row r="32" spans="1:9" ht="14.25">
      <c r="A32" s="21">
        <v>30</v>
      </c>
      <c r="B32" s="93" t="s">
        <v>28</v>
      </c>
      <c r="C32" s="94">
        <v>642113.14</v>
      </c>
      <c r="D32" s="95">
        <v>1148</v>
      </c>
      <c r="E32" s="94">
        <v>559.3320034843206</v>
      </c>
      <c r="F32" s="95">
        <v>1000</v>
      </c>
      <c r="G32" s="93" t="s">
        <v>29</v>
      </c>
      <c r="H32" s="96" t="s">
        <v>67</v>
      </c>
      <c r="I32" s="19"/>
    </row>
    <row r="33" spans="1:9" ht="14.25">
      <c r="A33" s="21">
        <v>31</v>
      </c>
      <c r="B33" s="93" t="s">
        <v>31</v>
      </c>
      <c r="C33" s="94">
        <v>618180.54</v>
      </c>
      <c r="D33" s="95">
        <v>10445</v>
      </c>
      <c r="E33" s="94">
        <v>59.18435040689325</v>
      </c>
      <c r="F33" s="95">
        <v>100</v>
      </c>
      <c r="G33" s="93" t="s">
        <v>66</v>
      </c>
      <c r="H33" s="96" t="s">
        <v>159</v>
      </c>
      <c r="I33" s="19"/>
    </row>
    <row r="34" spans="1:9" s="23" customFormat="1" ht="14.25">
      <c r="A34" s="21">
        <v>32</v>
      </c>
      <c r="B34" s="93" t="s">
        <v>123</v>
      </c>
      <c r="C34" s="94">
        <v>478846.787</v>
      </c>
      <c r="D34" s="95">
        <v>8937</v>
      </c>
      <c r="E34" s="94">
        <v>53.58026037820298</v>
      </c>
      <c r="F34" s="95">
        <v>100</v>
      </c>
      <c r="G34" s="93" t="s">
        <v>124</v>
      </c>
      <c r="H34" s="96" t="s">
        <v>125</v>
      </c>
      <c r="I34" s="22"/>
    </row>
    <row r="35" spans="1:9" s="23" customFormat="1" ht="15" customHeight="1">
      <c r="A35" s="21">
        <v>33</v>
      </c>
      <c r="B35" s="93" t="s">
        <v>104</v>
      </c>
      <c r="C35" s="94">
        <v>436227.65</v>
      </c>
      <c r="D35" s="95">
        <v>1303</v>
      </c>
      <c r="E35" s="94">
        <v>334.7871450498849</v>
      </c>
      <c r="F35" s="95">
        <v>1000</v>
      </c>
      <c r="G35" s="93" t="s">
        <v>105</v>
      </c>
      <c r="H35" s="96" t="s">
        <v>106</v>
      </c>
      <c r="I35" s="22"/>
    </row>
    <row r="36" spans="1:9" ht="14.25">
      <c r="A36" s="21">
        <v>34</v>
      </c>
      <c r="B36" s="93" t="s">
        <v>96</v>
      </c>
      <c r="C36" s="94">
        <v>370382.36</v>
      </c>
      <c r="D36" s="95">
        <v>2096</v>
      </c>
      <c r="E36" s="94">
        <v>176.70914122137404</v>
      </c>
      <c r="F36" s="95">
        <v>500</v>
      </c>
      <c r="G36" s="93" t="s">
        <v>35</v>
      </c>
      <c r="H36" s="96" t="s">
        <v>65</v>
      </c>
      <c r="I36" s="19"/>
    </row>
    <row r="37" spans="1:8" ht="14.25" customHeight="1">
      <c r="A37" s="21">
        <v>35</v>
      </c>
      <c r="B37" s="93" t="s">
        <v>89</v>
      </c>
      <c r="C37" s="94">
        <v>155672.51</v>
      </c>
      <c r="D37" s="95">
        <v>4797</v>
      </c>
      <c r="E37" s="94">
        <v>32.452055451323744</v>
      </c>
      <c r="F37" s="95">
        <v>100</v>
      </c>
      <c r="G37" s="93" t="s">
        <v>66</v>
      </c>
      <c r="H37" s="96" t="s">
        <v>159</v>
      </c>
    </row>
    <row r="38" spans="1:8" ht="15" customHeight="1" thickBot="1">
      <c r="A38" s="186" t="s">
        <v>69</v>
      </c>
      <c r="B38" s="187"/>
      <c r="C38" s="108">
        <f>SUM(C3:C37)</f>
        <v>119147765.9769</v>
      </c>
      <c r="D38" s="109">
        <f>SUM(D3:D37)</f>
        <v>8429263</v>
      </c>
      <c r="E38" s="62" t="s">
        <v>70</v>
      </c>
      <c r="F38" s="62" t="s">
        <v>70</v>
      </c>
      <c r="G38" s="62" t="s">
        <v>70</v>
      </c>
      <c r="H38" s="63" t="s">
        <v>70</v>
      </c>
    </row>
    <row r="39" spans="1:8" ht="15" customHeight="1" thickBot="1">
      <c r="A39" s="188" t="s">
        <v>153</v>
      </c>
      <c r="B39" s="188"/>
      <c r="C39" s="188"/>
      <c r="D39" s="188"/>
      <c r="E39" s="188"/>
      <c r="F39" s="188"/>
      <c r="G39" s="188"/>
      <c r="H39" s="188"/>
    </row>
    <row r="41" spans="2:4" ht="14.25">
      <c r="B41" s="20" t="s">
        <v>76</v>
      </c>
      <c r="C41" s="25">
        <f>C38-SUM(C3:C12)</f>
        <v>28425287.186900005</v>
      </c>
      <c r="D41" s="147">
        <f>C41/$C$38</f>
        <v>0.2385717176804726</v>
      </c>
    </row>
    <row r="42" spans="2:8" ht="14.25">
      <c r="B42" s="93" t="str">
        <f aca="true" t="shared" si="0" ref="B42:C51">B3</f>
        <v>ОТП Класичний</v>
      </c>
      <c r="C42" s="94">
        <f t="shared" si="0"/>
        <v>35261315.68</v>
      </c>
      <c r="D42" s="147">
        <f>C42/$C$38</f>
        <v>0.2959460917365111</v>
      </c>
      <c r="H42" s="19"/>
    </row>
    <row r="43" spans="2:8" ht="14.25">
      <c r="B43" s="93" t="str">
        <f t="shared" si="0"/>
        <v>КІНТО-Класичний</v>
      </c>
      <c r="C43" s="94">
        <f t="shared" si="0"/>
        <v>19914332.96</v>
      </c>
      <c r="D43" s="147">
        <f aca="true" t="shared" si="1" ref="D43:D51">C43/$C$38</f>
        <v>0.1671397931528228</v>
      </c>
      <c r="H43" s="19"/>
    </row>
    <row r="44" spans="2:8" ht="14.25">
      <c r="B44" s="93" t="str">
        <f t="shared" si="0"/>
        <v>Спарта Збалансований</v>
      </c>
      <c r="C44" s="94">
        <f t="shared" si="0"/>
        <v>9095600.2</v>
      </c>
      <c r="D44" s="147">
        <f t="shared" si="1"/>
        <v>0.07633882285097504</v>
      </c>
      <c r="H44" s="19"/>
    </row>
    <row r="45" spans="2:8" ht="14.25">
      <c r="B45" s="93" t="str">
        <f t="shared" si="0"/>
        <v>ОТП Фонд Акцій</v>
      </c>
      <c r="C45" s="94">
        <f t="shared" si="0"/>
        <v>4852739.58</v>
      </c>
      <c r="D45" s="147">
        <f t="shared" si="1"/>
        <v>0.04072875005428834</v>
      </c>
      <c r="H45" s="19"/>
    </row>
    <row r="46" spans="2:8" ht="14.25">
      <c r="B46" s="93" t="str">
        <f t="shared" si="0"/>
        <v>ФІДО Фонд Облігаційний</v>
      </c>
      <c r="C46" s="94">
        <f t="shared" si="0"/>
        <v>4599600.21</v>
      </c>
      <c r="D46" s="147">
        <f t="shared" si="1"/>
        <v>0.038604166618547896</v>
      </c>
      <c r="H46" s="19"/>
    </row>
    <row r="47" spans="2:8" ht="14.25">
      <c r="B47" s="93" t="str">
        <f t="shared" si="0"/>
        <v>Дельта-Фонд збалансований</v>
      </c>
      <c r="C47" s="94">
        <f t="shared" si="0"/>
        <v>3786031.27</v>
      </c>
      <c r="D47" s="147">
        <f t="shared" si="1"/>
        <v>0.03177593166735517</v>
      </c>
      <c r="H47" s="19"/>
    </row>
    <row r="48" spans="2:8" ht="14.25">
      <c r="B48" s="93" t="str">
        <f t="shared" si="0"/>
        <v>КІНТО-Еквіті</v>
      </c>
      <c r="C48" s="94">
        <f t="shared" si="0"/>
        <v>3577052.42</v>
      </c>
      <c r="D48" s="147">
        <f t="shared" si="1"/>
        <v>0.03002198480744916</v>
      </c>
      <c r="H48" s="19"/>
    </row>
    <row r="49" spans="2:8" ht="14.25">
      <c r="B49" s="93" t="str">
        <f t="shared" si="0"/>
        <v>Райффайзен грошовий ринок</v>
      </c>
      <c r="C49" s="94">
        <f t="shared" si="0"/>
        <v>3560185.88</v>
      </c>
      <c r="D49" s="147">
        <f t="shared" si="1"/>
        <v>0.029880424956438025</v>
      </c>
      <c r="H49" s="19"/>
    </row>
    <row r="50" spans="2:4" ht="14.25">
      <c r="B50" s="93" t="str">
        <f t="shared" si="0"/>
        <v>Преміум-фонд Індексний</v>
      </c>
      <c r="C50" s="94">
        <f t="shared" si="0"/>
        <v>3517736.11</v>
      </c>
      <c r="D50" s="147">
        <f t="shared" si="1"/>
        <v>0.02952414660197664</v>
      </c>
    </row>
    <row r="51" spans="2:4" ht="14.25">
      <c r="B51" s="93" t="str">
        <f t="shared" si="0"/>
        <v>Софіївський</v>
      </c>
      <c r="C51" s="94">
        <f t="shared" si="0"/>
        <v>2557884.48</v>
      </c>
      <c r="D51" s="147">
        <f t="shared" si="1"/>
        <v>0.021468169873163336</v>
      </c>
    </row>
  </sheetData>
  <mergeCells count="3">
    <mergeCell ref="A1:H1"/>
    <mergeCell ref="A38:B38"/>
    <mergeCell ref="A39:H39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8" r:id="rId17" display="http://upicapital.com/"/>
    <hyperlink ref="H31" r:id="rId18" display="http://www.task.ua/"/>
    <hyperlink ref="H36" r:id="rId19" display="http://univer.ua/"/>
    <hyperlink ref="H32" r:id="rId20" display="http://www.am.troika.ua/"/>
    <hyperlink ref="H33" r:id="rId21" display="http://univer.ua/"/>
    <hyperlink ref="H35" r:id="rId22" display="http://www.altus.ua/"/>
    <hyperlink ref="H23" r:id="rId23" display="http://ukrsibfunds.com"/>
    <hyperlink ref="H37" r:id="rId24" display="http://www.art-capital.com.ua/"/>
    <hyperlink ref="H22" r:id="rId25" display="http://am.concorde.ua/"/>
    <hyperlink ref="H12" r:id="rId26" display="http://www.vseswit.com.ua/"/>
    <hyperlink ref="H34" r:id="rId27" display="http://univer.ua/"/>
    <hyperlink ref="H20" r:id="rId28" display="http://pioglobal.ua/"/>
    <hyperlink ref="H18" r:id="rId29" display="http://www.seb.ua/"/>
    <hyperlink ref="H38" r:id="rId30" display="http://art-capital.com.ua/"/>
    <hyperlink ref="H19" r:id="rId31" display="http://www.dragon-am.com/"/>
  </hyperlinks>
  <printOptions/>
  <pageMargins left="0.75" right="0.75" top="1" bottom="1" header="0.5" footer="0.5"/>
  <pageSetup horizontalDpi="600" verticalDpi="600" orientation="portrait" paperSize="9" scale="29" r:id="rId33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90" t="s">
        <v>144</v>
      </c>
      <c r="B1" s="190"/>
      <c r="C1" s="190"/>
      <c r="D1" s="190"/>
      <c r="E1" s="190"/>
      <c r="F1" s="190"/>
      <c r="G1" s="190"/>
      <c r="H1" s="190"/>
      <c r="I1" s="190"/>
      <c r="J1" s="111"/>
    </row>
    <row r="2" spans="1:11" s="20" customFormat="1" ht="15.75" customHeight="1" thickBot="1">
      <c r="A2" s="191" t="s">
        <v>56</v>
      </c>
      <c r="B2" s="112"/>
      <c r="C2" s="113"/>
      <c r="D2" s="114"/>
      <c r="E2" s="193" t="s">
        <v>97</v>
      </c>
      <c r="F2" s="193"/>
      <c r="G2" s="193"/>
      <c r="H2" s="193"/>
      <c r="I2" s="193"/>
      <c r="J2" s="193"/>
      <c r="K2" s="193"/>
    </row>
    <row r="3" spans="1:11" s="24" customFormat="1" ht="60.75" thickBot="1">
      <c r="A3" s="192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s="20" customFormat="1" ht="14.25" collapsed="1">
      <c r="A4" s="21">
        <v>1</v>
      </c>
      <c r="B4" s="169" t="s">
        <v>109</v>
      </c>
      <c r="C4" s="170">
        <v>38118</v>
      </c>
      <c r="D4" s="170">
        <v>38182</v>
      </c>
      <c r="E4" s="171">
        <v>0.03965360599249834</v>
      </c>
      <c r="F4" s="171">
        <v>-0.02728424116316519</v>
      </c>
      <c r="G4" s="171">
        <v>-0.005917495526796657</v>
      </c>
      <c r="H4" s="171">
        <v>-0.0803782061611451</v>
      </c>
      <c r="I4" s="171">
        <v>-0.07165120434437988</v>
      </c>
      <c r="J4" s="172">
        <v>2.449982322470893</v>
      </c>
      <c r="K4" s="134">
        <v>0.17219361752162987</v>
      </c>
    </row>
    <row r="5" spans="1:11" s="20" customFormat="1" ht="14.25" collapsed="1">
      <c r="A5" s="21">
        <v>2</v>
      </c>
      <c r="B5" s="169" t="s">
        <v>18</v>
      </c>
      <c r="C5" s="170">
        <v>38492</v>
      </c>
      <c r="D5" s="170">
        <v>38629</v>
      </c>
      <c r="E5" s="171">
        <v>0.003960598539700877</v>
      </c>
      <c r="F5" s="171">
        <v>-0.017081652590963947</v>
      </c>
      <c r="G5" s="171">
        <v>-0.019268723258767828</v>
      </c>
      <c r="H5" s="171">
        <v>-0.4818300156616324</v>
      </c>
      <c r="I5" s="171">
        <v>-0.059549562500373354</v>
      </c>
      <c r="J5" s="172">
        <v>-0.6608425342987769</v>
      </c>
      <c r="K5" s="135">
        <v>-0.1517530397115301</v>
      </c>
    </row>
    <row r="6" spans="1:11" s="20" customFormat="1" ht="14.25" collapsed="1">
      <c r="A6" s="21">
        <v>3</v>
      </c>
      <c r="B6" s="169" t="s">
        <v>85</v>
      </c>
      <c r="C6" s="170">
        <v>38828</v>
      </c>
      <c r="D6" s="170">
        <v>39028</v>
      </c>
      <c r="E6" s="171">
        <v>0.009360383587342813</v>
      </c>
      <c r="F6" s="171">
        <v>0.021405708053749528</v>
      </c>
      <c r="G6" s="171">
        <v>0.07618601092785693</v>
      </c>
      <c r="H6" s="171">
        <v>0.15397369575388153</v>
      </c>
      <c r="I6" s="171">
        <v>0.10804047243761628</v>
      </c>
      <c r="J6" s="172">
        <v>1.198883687664055</v>
      </c>
      <c r="K6" s="135">
        <v>0.15473719117111884</v>
      </c>
    </row>
    <row r="7" spans="1:11" s="20" customFormat="1" ht="14.25" collapsed="1">
      <c r="A7" s="21">
        <v>4</v>
      </c>
      <c r="B7" s="169" t="s">
        <v>117</v>
      </c>
      <c r="C7" s="170">
        <v>38919</v>
      </c>
      <c r="D7" s="170">
        <v>39092</v>
      </c>
      <c r="E7" s="171">
        <v>0.0033059571498568197</v>
      </c>
      <c r="F7" s="171">
        <v>-0.01800825428841668</v>
      </c>
      <c r="G7" s="171">
        <v>-0.01288161952511313</v>
      </c>
      <c r="H7" s="171">
        <v>-0.035744680521937355</v>
      </c>
      <c r="I7" s="171">
        <v>-0.016512481871161944</v>
      </c>
      <c r="J7" s="172">
        <v>0.24685603864734884</v>
      </c>
      <c r="K7" s="135">
        <v>0.042494753862097445</v>
      </c>
    </row>
    <row r="8" spans="1:11" s="20" customFormat="1" ht="14.25" collapsed="1">
      <c r="A8" s="21">
        <v>5</v>
      </c>
      <c r="B8" s="169" t="s">
        <v>114</v>
      </c>
      <c r="C8" s="170">
        <v>38919</v>
      </c>
      <c r="D8" s="170">
        <v>39092</v>
      </c>
      <c r="E8" s="171">
        <v>0.032310531932058684</v>
      </c>
      <c r="F8" s="171">
        <v>-0.014213502905136899</v>
      </c>
      <c r="G8" s="171">
        <v>-0.06539072002572432</v>
      </c>
      <c r="H8" s="171">
        <v>-0.12246722937126475</v>
      </c>
      <c r="I8" s="171">
        <v>-0.10843985159732816</v>
      </c>
      <c r="J8" s="172">
        <v>-0.4423053919239902</v>
      </c>
      <c r="K8" s="135">
        <v>-0.10429987043797206</v>
      </c>
    </row>
    <row r="9" spans="1:11" s="20" customFormat="1" ht="14.25" collapsed="1">
      <c r="A9" s="21">
        <v>6</v>
      </c>
      <c r="B9" s="169" t="s">
        <v>123</v>
      </c>
      <c r="C9" s="170">
        <v>38968</v>
      </c>
      <c r="D9" s="170">
        <v>39140</v>
      </c>
      <c r="E9" s="171">
        <v>0.0007312089080693251</v>
      </c>
      <c r="F9" s="171">
        <v>0.0005063114078083242</v>
      </c>
      <c r="G9" s="171">
        <v>0.13645193714753212</v>
      </c>
      <c r="H9" s="171">
        <v>0.14410543373383655</v>
      </c>
      <c r="I9" s="171">
        <v>0.1480169429593774</v>
      </c>
      <c r="J9" s="172">
        <v>-0.4641973962179692</v>
      </c>
      <c r="K9" s="135">
        <v>-0.113697961077452</v>
      </c>
    </row>
    <row r="10" spans="1:11" s="20" customFormat="1" ht="14.25" collapsed="1">
      <c r="A10" s="21">
        <v>7</v>
      </c>
      <c r="B10" s="169" t="s">
        <v>179</v>
      </c>
      <c r="C10" s="170">
        <v>39066</v>
      </c>
      <c r="D10" s="170">
        <v>39258</v>
      </c>
      <c r="E10" s="171">
        <v>0.007453200440875829</v>
      </c>
      <c r="F10" s="171">
        <v>0.015729673268237043</v>
      </c>
      <c r="G10" s="171">
        <v>0.04979775257377406</v>
      </c>
      <c r="H10" s="171">
        <v>0.11632977449941784</v>
      </c>
      <c r="I10" s="171">
        <v>0.08472242880923031</v>
      </c>
      <c r="J10" s="172">
        <v>1.1050801876430105</v>
      </c>
      <c r="K10" s="135">
        <v>0.166005037714005</v>
      </c>
    </row>
    <row r="11" spans="1:11" s="20" customFormat="1" ht="14.25" collapsed="1">
      <c r="A11" s="21">
        <v>8</v>
      </c>
      <c r="B11" s="169" t="s">
        <v>113</v>
      </c>
      <c r="C11" s="170">
        <v>39252</v>
      </c>
      <c r="D11" s="170">
        <v>39420</v>
      </c>
      <c r="E11" s="171">
        <v>-0.013626825125428232</v>
      </c>
      <c r="F11" s="171">
        <v>0.016518440784608623</v>
      </c>
      <c r="G11" s="171">
        <v>0.04641757744831021</v>
      </c>
      <c r="H11" s="171">
        <v>0.03411945417745543</v>
      </c>
      <c r="I11" s="171">
        <v>0.0469462920882282</v>
      </c>
      <c r="J11" s="172">
        <v>-0.11522181783243746</v>
      </c>
      <c r="K11" s="135">
        <v>-0.027422027458718246</v>
      </c>
    </row>
    <row r="12" spans="1:11" s="20" customFormat="1" ht="14.25" collapsed="1">
      <c r="A12" s="21">
        <v>9</v>
      </c>
      <c r="B12" s="169" t="s">
        <v>21</v>
      </c>
      <c r="C12" s="170">
        <v>39252</v>
      </c>
      <c r="D12" s="170">
        <v>39420</v>
      </c>
      <c r="E12" s="171">
        <v>-0.020832817535545778</v>
      </c>
      <c r="F12" s="171">
        <v>0.014867811262265329</v>
      </c>
      <c r="G12" s="171">
        <v>0.023951857531214094</v>
      </c>
      <c r="H12" s="171">
        <v>0.027646364897324638</v>
      </c>
      <c r="I12" s="171">
        <v>0.057187016148086744</v>
      </c>
      <c r="J12" s="172">
        <v>0.0018606165652290674</v>
      </c>
      <c r="K12" s="135">
        <v>0.00042230073891214026</v>
      </c>
    </row>
    <row r="13" spans="1:11" s="20" customFormat="1" ht="14.25" collapsed="1">
      <c r="A13" s="21">
        <v>10</v>
      </c>
      <c r="B13" s="169" t="s">
        <v>122</v>
      </c>
      <c r="C13" s="170">
        <v>39269</v>
      </c>
      <c r="D13" s="170">
        <v>39443</v>
      </c>
      <c r="E13" s="171">
        <v>-0.004212030240431486</v>
      </c>
      <c r="F13" s="171">
        <v>-0.025849893680958025</v>
      </c>
      <c r="G13" s="171">
        <v>-0.01089583626648627</v>
      </c>
      <c r="H13" s="171">
        <v>-0.08941892244654748</v>
      </c>
      <c r="I13" s="171">
        <v>0.056272817621155546</v>
      </c>
      <c r="J13" s="172">
        <v>-0.670079827998568</v>
      </c>
      <c r="K13" s="135">
        <v>-0.22548952390798827</v>
      </c>
    </row>
    <row r="14" spans="1:11" s="20" customFormat="1" ht="14.25" collapsed="1">
      <c r="A14" s="21">
        <v>11</v>
      </c>
      <c r="B14" s="169" t="s">
        <v>22</v>
      </c>
      <c r="C14" s="170">
        <v>39269</v>
      </c>
      <c r="D14" s="170">
        <v>39471</v>
      </c>
      <c r="E14" s="171">
        <v>-0.0028135361619359145</v>
      </c>
      <c r="F14" s="171">
        <v>-0.009242958775378063</v>
      </c>
      <c r="G14" s="171">
        <v>-0.03359766370063555</v>
      </c>
      <c r="H14" s="171">
        <v>-0.03413980028695662</v>
      </c>
      <c r="I14" s="171">
        <v>-0.0016511579281730526</v>
      </c>
      <c r="J14" s="172">
        <v>-0.5301163618027522</v>
      </c>
      <c r="K14" s="135">
        <v>-0.16236106506994008</v>
      </c>
    </row>
    <row r="15" spans="1:11" s="20" customFormat="1" ht="14.25" collapsed="1">
      <c r="A15" s="21">
        <v>12</v>
      </c>
      <c r="B15" s="169" t="s">
        <v>23</v>
      </c>
      <c r="C15" s="170">
        <v>39378</v>
      </c>
      <c r="D15" s="170">
        <v>39478</v>
      </c>
      <c r="E15" s="171">
        <v>-0.033941204314669404</v>
      </c>
      <c r="F15" s="171">
        <v>-0.044197504840990054</v>
      </c>
      <c r="G15" s="171">
        <v>-0.04140003617847621</v>
      </c>
      <c r="H15" s="171">
        <v>-0.21195044151023357</v>
      </c>
      <c r="I15" s="171">
        <v>-0.1010469923877233</v>
      </c>
      <c r="J15" s="172">
        <v>-0.6752759060278769</v>
      </c>
      <c r="K15" s="135">
        <v>-0.2328235096586143</v>
      </c>
    </row>
    <row r="16" spans="1:11" s="20" customFormat="1" ht="14.25" collapsed="1">
      <c r="A16" s="21">
        <v>13</v>
      </c>
      <c r="B16" s="169" t="s">
        <v>24</v>
      </c>
      <c r="C16" s="170">
        <v>39413</v>
      </c>
      <c r="D16" s="170">
        <v>39589</v>
      </c>
      <c r="E16" s="171">
        <v>0.00961616153163214</v>
      </c>
      <c r="F16" s="171">
        <v>0.027915851928312252</v>
      </c>
      <c r="G16" s="171">
        <v>0.0875013530483133</v>
      </c>
      <c r="H16" s="171">
        <v>0.15299560924121858</v>
      </c>
      <c r="I16" s="171">
        <v>0.1326820686557948</v>
      </c>
      <c r="J16" s="172">
        <v>0.614898817494802</v>
      </c>
      <c r="K16" s="135">
        <v>0.12936008477525007</v>
      </c>
    </row>
    <row r="17" spans="1:11" s="20" customFormat="1" ht="14.25" collapsed="1">
      <c r="A17" s="21">
        <v>14</v>
      </c>
      <c r="B17" s="169" t="s">
        <v>26</v>
      </c>
      <c r="C17" s="170">
        <v>39429</v>
      </c>
      <c r="D17" s="170">
        <v>39618</v>
      </c>
      <c r="E17" s="171">
        <v>-0.006130360954702763</v>
      </c>
      <c r="F17" s="171">
        <v>-0.025289797113237755</v>
      </c>
      <c r="G17" s="171">
        <v>-0.03051062003051208</v>
      </c>
      <c r="H17" s="171">
        <v>-0.006398603255392876</v>
      </c>
      <c r="I17" s="171">
        <v>-0.020451804964721543</v>
      </c>
      <c r="J17" s="172">
        <v>-0.04821209562562556</v>
      </c>
      <c r="K17" s="135">
        <v>-0.012718825259815936</v>
      </c>
    </row>
    <row r="18" spans="1:11" s="20" customFormat="1" ht="14.25" collapsed="1">
      <c r="A18" s="21">
        <v>15</v>
      </c>
      <c r="B18" s="169" t="s">
        <v>28</v>
      </c>
      <c r="C18" s="170">
        <v>39429</v>
      </c>
      <c r="D18" s="170">
        <v>39651</v>
      </c>
      <c r="E18" s="171">
        <v>0.03138908449346833</v>
      </c>
      <c r="F18" s="171">
        <v>0.03960219678746846</v>
      </c>
      <c r="G18" s="171">
        <v>-0.07981755134143798</v>
      </c>
      <c r="H18" s="171">
        <v>0.06163711503186975</v>
      </c>
      <c r="I18" s="171">
        <v>0.05831941963244325</v>
      </c>
      <c r="J18" s="172">
        <v>-0.44066799651567956</v>
      </c>
      <c r="K18" s="135">
        <v>-0.14283102065419107</v>
      </c>
    </row>
    <row r="19" spans="1:11" s="20" customFormat="1" ht="14.25" collapsed="1">
      <c r="A19" s="21">
        <v>16</v>
      </c>
      <c r="B19" s="169" t="s">
        <v>88</v>
      </c>
      <c r="C19" s="170">
        <v>39527</v>
      </c>
      <c r="D19" s="170">
        <v>39715</v>
      </c>
      <c r="E19" s="171">
        <v>0.009629851533102363</v>
      </c>
      <c r="F19" s="171">
        <v>0.02079152033462317</v>
      </c>
      <c r="G19" s="171">
        <v>0.07216877293219426</v>
      </c>
      <c r="H19" s="171">
        <v>0.15082846109198322</v>
      </c>
      <c r="I19" s="171">
        <v>0.11433848989185691</v>
      </c>
      <c r="J19" s="172">
        <v>0.6784684141790762</v>
      </c>
      <c r="K19" s="135">
        <v>0.1549711044785158</v>
      </c>
    </row>
    <row r="20" spans="1:11" s="20" customFormat="1" ht="14.25" collapsed="1">
      <c r="A20" s="21">
        <v>17</v>
      </c>
      <c r="B20" s="169" t="s">
        <v>155</v>
      </c>
      <c r="C20" s="170">
        <v>39630</v>
      </c>
      <c r="D20" s="170">
        <v>39717</v>
      </c>
      <c r="E20" s="171">
        <v>0</v>
      </c>
      <c r="F20" s="171">
        <v>0</v>
      </c>
      <c r="G20" s="171">
        <v>-3.6951795464590376E-06</v>
      </c>
      <c r="H20" s="171">
        <v>-0.019508518080469384</v>
      </c>
      <c r="I20" s="171">
        <v>-0.010792128653582145</v>
      </c>
      <c r="J20" s="172">
        <v>0.32540622222222426</v>
      </c>
      <c r="K20" s="135">
        <v>0.08165710735248255</v>
      </c>
    </row>
    <row r="21" spans="1:11" s="20" customFormat="1" ht="14.25">
      <c r="A21" s="21">
        <v>18</v>
      </c>
      <c r="B21" s="169" t="s">
        <v>31</v>
      </c>
      <c r="C21" s="170">
        <v>39560</v>
      </c>
      <c r="D21" s="170">
        <v>39770</v>
      </c>
      <c r="E21" s="171">
        <v>-0.0022061751306822197</v>
      </c>
      <c r="F21" s="171">
        <v>-0.03947234140196998</v>
      </c>
      <c r="G21" s="171">
        <v>-0.06333374315586504</v>
      </c>
      <c r="H21" s="171">
        <v>-0.075021486520095</v>
      </c>
      <c r="I21" s="171">
        <v>-0.07274492945238542</v>
      </c>
      <c r="J21" s="172">
        <v>-0.40815649593105274</v>
      </c>
      <c r="K21" s="135">
        <v>-0.14127358264347334</v>
      </c>
    </row>
    <row r="22" spans="1:11" s="20" customFormat="1" ht="14.25">
      <c r="A22" s="21">
        <v>19</v>
      </c>
      <c r="B22" s="169" t="s">
        <v>111</v>
      </c>
      <c r="C22" s="170">
        <v>39884</v>
      </c>
      <c r="D22" s="170">
        <v>40001</v>
      </c>
      <c r="E22" s="171">
        <v>0.029114331609797484</v>
      </c>
      <c r="F22" s="171">
        <v>-0.017714660292215023</v>
      </c>
      <c r="G22" s="171">
        <v>-0.07085541486542546</v>
      </c>
      <c r="H22" s="171">
        <v>-0.07975135785320331</v>
      </c>
      <c r="I22" s="171">
        <v>-0.08167745765356527</v>
      </c>
      <c r="J22" s="172">
        <v>-0.3282530666667157</v>
      </c>
      <c r="K22" s="135">
        <v>-0.13198278009390407</v>
      </c>
    </row>
    <row r="23" spans="1:11" s="20" customFormat="1" ht="14.25">
      <c r="A23" s="21">
        <v>20</v>
      </c>
      <c r="B23" s="169" t="s">
        <v>33</v>
      </c>
      <c r="C23" s="170">
        <v>40031</v>
      </c>
      <c r="D23" s="170">
        <v>40129</v>
      </c>
      <c r="E23" s="171">
        <v>-0.017495661209214308</v>
      </c>
      <c r="F23" s="171">
        <v>-0.04826743472753248</v>
      </c>
      <c r="G23" s="171">
        <v>-0.06062681986675822</v>
      </c>
      <c r="H23" s="171">
        <v>-0.1354909312653395</v>
      </c>
      <c r="I23" s="171">
        <v>-0.08320770333376981</v>
      </c>
      <c r="J23" s="172">
        <v>-0.6467512661128054</v>
      </c>
      <c r="K23" s="135">
        <v>-0.34489126554257254</v>
      </c>
    </row>
    <row r="24" spans="1:11" s="20" customFormat="1" ht="14.25" collapsed="1">
      <c r="A24" s="21">
        <v>21</v>
      </c>
      <c r="B24" s="169" t="s">
        <v>34</v>
      </c>
      <c r="C24" s="170">
        <v>39869</v>
      </c>
      <c r="D24" s="170">
        <v>40162</v>
      </c>
      <c r="E24" s="171">
        <v>-0.008131092588741673</v>
      </c>
      <c r="F24" s="171">
        <v>-0.03203769181980465</v>
      </c>
      <c r="G24" s="171">
        <v>0.00986310978519489</v>
      </c>
      <c r="H24" s="171">
        <v>0.07934079642604641</v>
      </c>
      <c r="I24" s="171">
        <v>0.04500930898227917</v>
      </c>
      <c r="J24" s="172">
        <v>0.6769599057936724</v>
      </c>
      <c r="K24" s="135">
        <v>0.2437720230483642</v>
      </c>
    </row>
    <row r="25" spans="1:11" s="20" customFormat="1" ht="14.25" collapsed="1">
      <c r="A25" s="21">
        <v>22</v>
      </c>
      <c r="B25" s="169" t="s">
        <v>83</v>
      </c>
      <c r="C25" s="170">
        <v>40253</v>
      </c>
      <c r="D25" s="170">
        <v>40366</v>
      </c>
      <c r="E25" s="171">
        <v>-0.00020098184890915416</v>
      </c>
      <c r="F25" s="171">
        <v>-0.022893159463737267</v>
      </c>
      <c r="G25" s="171">
        <v>-0.0037853796829161457</v>
      </c>
      <c r="H25" s="171">
        <v>-0.023020341426481017</v>
      </c>
      <c r="I25" s="171">
        <v>-0.009044226594056348</v>
      </c>
      <c r="J25" s="172">
        <v>-0.4002415007200447</v>
      </c>
      <c r="K25" s="135">
        <v>-0.24595027660385438</v>
      </c>
    </row>
    <row r="26" spans="1:11" s="20" customFormat="1" ht="14.25" collapsed="1">
      <c r="A26" s="21">
        <v>23</v>
      </c>
      <c r="B26" s="169" t="s">
        <v>84</v>
      </c>
      <c r="C26" s="170">
        <v>40114</v>
      </c>
      <c r="D26" s="170">
        <v>40401</v>
      </c>
      <c r="E26" s="171">
        <v>0.005216499694418841</v>
      </c>
      <c r="F26" s="171">
        <v>-0.04992329232686055</v>
      </c>
      <c r="G26" s="171">
        <v>-0.1222620869605876</v>
      </c>
      <c r="H26" s="171">
        <v>-0.06418834519808758</v>
      </c>
      <c r="I26" s="171">
        <v>-0.055962850103062456</v>
      </c>
      <c r="J26" s="172">
        <v>-0.4478988819339539</v>
      </c>
      <c r="K26" s="135">
        <v>-0.29273926068002554</v>
      </c>
    </row>
    <row r="27" spans="1:11" s="20" customFormat="1" ht="14.25" collapsed="1">
      <c r="A27" s="21">
        <v>24</v>
      </c>
      <c r="B27" s="169" t="s">
        <v>87</v>
      </c>
      <c r="C27" s="170">
        <v>40226</v>
      </c>
      <c r="D27" s="170">
        <v>40430</v>
      </c>
      <c r="E27" s="171">
        <v>0.008144412622287822</v>
      </c>
      <c r="F27" s="171">
        <v>0.02363983910825085</v>
      </c>
      <c r="G27" s="171">
        <v>0.0839405566538709</v>
      </c>
      <c r="H27" s="171">
        <v>0.18041991194021878</v>
      </c>
      <c r="I27" s="171">
        <v>0.12907393804329903</v>
      </c>
      <c r="J27" s="172">
        <v>0.5479712710566662</v>
      </c>
      <c r="K27" s="135">
        <v>0.30622860831085275</v>
      </c>
    </row>
    <row r="28" spans="1:11" s="20" customFormat="1" ht="14.25" collapsed="1">
      <c r="A28" s="21">
        <v>25</v>
      </c>
      <c r="B28" s="169" t="s">
        <v>89</v>
      </c>
      <c r="C28" s="170">
        <v>40268</v>
      </c>
      <c r="D28" s="170">
        <v>40430</v>
      </c>
      <c r="E28" s="171">
        <v>0.014905776707238916</v>
      </c>
      <c r="F28" s="171">
        <v>-0.04067261895666896</v>
      </c>
      <c r="G28" s="171">
        <v>-0.08592482507387866</v>
      </c>
      <c r="H28" s="171">
        <v>-0.20302642088677414</v>
      </c>
      <c r="I28" s="171">
        <v>-0.12716034463459802</v>
      </c>
      <c r="J28" s="172">
        <v>-0.675479445486766</v>
      </c>
      <c r="K28" s="135">
        <v>-0.49745120588054603</v>
      </c>
    </row>
    <row r="29" spans="1:11" s="20" customFormat="1" ht="14.25" collapsed="1">
      <c r="A29" s="21">
        <v>26</v>
      </c>
      <c r="B29" s="169" t="s">
        <v>96</v>
      </c>
      <c r="C29" s="170">
        <v>40269</v>
      </c>
      <c r="D29" s="170">
        <v>40513</v>
      </c>
      <c r="E29" s="171">
        <v>-0.07612037043268005</v>
      </c>
      <c r="F29" s="171">
        <v>-0.15498620781760608</v>
      </c>
      <c r="G29" s="171">
        <v>-0.20423966480328426</v>
      </c>
      <c r="H29" s="171">
        <v>-0.19078174838602724</v>
      </c>
      <c r="I29" s="171">
        <v>-0.15602755611563335</v>
      </c>
      <c r="J29" s="172">
        <v>-0.6465817175572475</v>
      </c>
      <c r="K29" s="135">
        <v>-0.5222150455834083</v>
      </c>
    </row>
    <row r="30" spans="1:11" s="20" customFormat="1" ht="14.25" collapsed="1">
      <c r="A30" s="21">
        <v>27</v>
      </c>
      <c r="B30" s="169" t="s">
        <v>116</v>
      </c>
      <c r="C30" s="170">
        <v>40427</v>
      </c>
      <c r="D30" s="170">
        <v>40543</v>
      </c>
      <c r="E30" s="171">
        <v>8.41737348900029E-05</v>
      </c>
      <c r="F30" s="171">
        <v>0.004949062474481236</v>
      </c>
      <c r="G30" s="171">
        <v>0.017918542355798373</v>
      </c>
      <c r="H30" s="171">
        <v>0.03204541369210756</v>
      </c>
      <c r="I30" s="171">
        <v>0.019379299051117904</v>
      </c>
      <c r="J30" s="172">
        <v>-0.014367410192148933</v>
      </c>
      <c r="K30" s="135">
        <v>-0.010854179319868096</v>
      </c>
    </row>
    <row r="31" spans="1:11" s="20" customFormat="1" ht="14.25" collapsed="1">
      <c r="A31" s="21">
        <v>28</v>
      </c>
      <c r="B31" s="169" t="s">
        <v>158</v>
      </c>
      <c r="C31" s="170">
        <v>40333</v>
      </c>
      <c r="D31" s="170">
        <v>40572</v>
      </c>
      <c r="E31" s="171">
        <v>0</v>
      </c>
      <c r="F31" s="171">
        <v>0</v>
      </c>
      <c r="G31" s="171">
        <v>0</v>
      </c>
      <c r="H31" s="171">
        <v>-0.041855930683986964</v>
      </c>
      <c r="I31" s="171">
        <v>-0.013482897404170857</v>
      </c>
      <c r="J31" s="172">
        <v>-0.07409891200000207</v>
      </c>
      <c r="K31" s="135">
        <v>-0.05989104162146164</v>
      </c>
    </row>
    <row r="32" spans="1:11" s="20" customFormat="1" ht="14.25" collapsed="1">
      <c r="A32" s="21">
        <v>29</v>
      </c>
      <c r="B32" s="169" t="s">
        <v>107</v>
      </c>
      <c r="C32" s="170">
        <v>40368</v>
      </c>
      <c r="D32" s="170">
        <v>40633</v>
      </c>
      <c r="E32" s="171">
        <v>0.010211162663491313</v>
      </c>
      <c r="F32" s="171">
        <v>0.0227885196883848</v>
      </c>
      <c r="G32" s="171">
        <v>0.07263798681502176</v>
      </c>
      <c r="H32" s="171">
        <v>0.15665159018411234</v>
      </c>
      <c r="I32" s="171">
        <v>0.12003353873598388</v>
      </c>
      <c r="J32" s="172">
        <v>0.3699812071778139</v>
      </c>
      <c r="K32" s="135">
        <v>0.338603201217583</v>
      </c>
    </row>
    <row r="33" spans="1:11" s="20" customFormat="1" ht="14.25">
      <c r="A33" s="21">
        <v>30</v>
      </c>
      <c r="B33" s="169" t="s">
        <v>104</v>
      </c>
      <c r="C33" s="170">
        <v>40368</v>
      </c>
      <c r="D33" s="170">
        <v>40633</v>
      </c>
      <c r="E33" s="171">
        <v>-0.015073144584962672</v>
      </c>
      <c r="F33" s="171">
        <v>-0.05575749250714801</v>
      </c>
      <c r="G33" s="171">
        <v>-0.06807401074219144</v>
      </c>
      <c r="H33" s="171">
        <v>-0.045203658400285285</v>
      </c>
      <c r="I33" s="171">
        <v>-0.03898519963429026</v>
      </c>
      <c r="J33" s="172">
        <v>-0.6652128549501154</v>
      </c>
      <c r="K33" s="135">
        <v>-0.6371327929741184</v>
      </c>
    </row>
    <row r="34" spans="1:11" s="20" customFormat="1" ht="14.25" collapsed="1">
      <c r="A34" s="21">
        <v>31</v>
      </c>
      <c r="B34" s="169" t="s">
        <v>101</v>
      </c>
      <c r="C34" s="170">
        <v>40444</v>
      </c>
      <c r="D34" s="170">
        <v>40638</v>
      </c>
      <c r="E34" s="171">
        <v>-0.04026067348977058</v>
      </c>
      <c r="F34" s="171">
        <v>-0.02274298762360072</v>
      </c>
      <c r="G34" s="171">
        <v>-0.10664223152240171</v>
      </c>
      <c r="H34" s="171">
        <v>-0.1513286185527779</v>
      </c>
      <c r="I34" s="171">
        <v>-0.09562541152130521</v>
      </c>
      <c r="J34" s="172">
        <v>-0.2611279574861388</v>
      </c>
      <c r="K34" s="135">
        <v>-0.2472026648651422</v>
      </c>
    </row>
    <row r="35" spans="1:11" s="20" customFormat="1" ht="14.25" collapsed="1">
      <c r="A35" s="21">
        <v>32</v>
      </c>
      <c r="B35" s="169" t="s">
        <v>115</v>
      </c>
      <c r="C35" s="170">
        <v>40427</v>
      </c>
      <c r="D35" s="170">
        <v>40708</v>
      </c>
      <c r="E35" s="171">
        <v>-0.00032492486047597247</v>
      </c>
      <c r="F35" s="171">
        <v>0.006189960161338437</v>
      </c>
      <c r="G35" s="171">
        <v>0.040913408308417276</v>
      </c>
      <c r="H35" s="171">
        <v>0.1252066740099944</v>
      </c>
      <c r="I35" s="171">
        <v>0.06718192197059136</v>
      </c>
      <c r="J35" s="172">
        <v>0.2808371777777787</v>
      </c>
      <c r="K35" s="135">
        <v>0.3273780031003819</v>
      </c>
    </row>
    <row r="36" spans="1:11" s="20" customFormat="1" ht="14.25">
      <c r="A36" s="21">
        <v>33</v>
      </c>
      <c r="B36" s="169" t="s">
        <v>129</v>
      </c>
      <c r="C36" s="170">
        <v>40716</v>
      </c>
      <c r="D36" s="170">
        <v>40897</v>
      </c>
      <c r="E36" s="171">
        <v>0.010435859196542552</v>
      </c>
      <c r="F36" s="171">
        <v>0.017474058327567876</v>
      </c>
      <c r="G36" s="171">
        <v>0.055717580185885573</v>
      </c>
      <c r="H36" s="171">
        <v>0.5585769275408146</v>
      </c>
      <c r="I36" s="171">
        <v>0.461744597432741</v>
      </c>
      <c r="J36" s="172">
        <v>0.7820815468940356</v>
      </c>
      <c r="K36" s="135">
        <v>4.064393200521513</v>
      </c>
    </row>
    <row r="37" spans="1:11" s="20" customFormat="1" ht="14.25" collapsed="1">
      <c r="A37" s="21">
        <v>34</v>
      </c>
      <c r="B37" s="169" t="s">
        <v>174</v>
      </c>
      <c r="C37" s="170">
        <v>41026</v>
      </c>
      <c r="D37" s="170">
        <v>41242</v>
      </c>
      <c r="E37" s="171">
        <v>0.0044859083667863064</v>
      </c>
      <c r="F37" s="171">
        <v>0.0027923812588570573</v>
      </c>
      <c r="G37" s="171">
        <v>-0.045452667992382456</v>
      </c>
      <c r="H37" s="171" t="s">
        <v>30</v>
      </c>
      <c r="I37" s="171">
        <v>-0.05927832775640052</v>
      </c>
      <c r="J37" s="172">
        <v>-0.04969463084933645</v>
      </c>
      <c r="K37" s="135" t="s">
        <v>162</v>
      </c>
    </row>
    <row r="38" spans="1:11" ht="14.25" collapsed="1">
      <c r="A38" s="21">
        <v>35</v>
      </c>
      <c r="B38" s="169" t="s">
        <v>178</v>
      </c>
      <c r="C38" s="170">
        <v>41127</v>
      </c>
      <c r="D38" s="170">
        <v>41332</v>
      </c>
      <c r="E38" s="171">
        <v>0.010629830955946051</v>
      </c>
      <c r="F38" s="171">
        <v>0.025056586904142364</v>
      </c>
      <c r="G38" s="171">
        <v>0.10943739289991461</v>
      </c>
      <c r="H38" s="171" t="s">
        <v>30</v>
      </c>
      <c r="I38" s="171" t="s">
        <v>30</v>
      </c>
      <c r="J38" s="172">
        <v>0.13519202662721974</v>
      </c>
      <c r="K38" s="135" t="s">
        <v>162</v>
      </c>
    </row>
    <row r="39" spans="1:12" s="20" customFormat="1" ht="15.75" thickBot="1">
      <c r="A39" s="168"/>
      <c r="B39" s="173" t="s">
        <v>175</v>
      </c>
      <c r="C39" s="174" t="s">
        <v>70</v>
      </c>
      <c r="D39" s="174" t="s">
        <v>70</v>
      </c>
      <c r="E39" s="175">
        <f>AVERAGE(E4:E38)</f>
        <v>-2.089310908986849E-05</v>
      </c>
      <c r="F39" s="175">
        <f>AVERAGE(F4:F38)</f>
        <v>-0.011583079158437</v>
      </c>
      <c r="G39" s="175">
        <f>AVERAGE(G4:G38)</f>
        <v>-0.007085056202453975</v>
      </c>
      <c r="H39" s="175">
        <f>AVERAGE(H4:H38)</f>
        <v>-0.0035644858863138145</v>
      </c>
      <c r="I39" s="175">
        <f>AVERAGE(I4:I38)</f>
        <v>0.013695778353209438</v>
      </c>
      <c r="J39" s="175">
        <f>AVERAGE(J4:J38)</f>
        <v>0.021419313545252075</v>
      </c>
      <c r="K39" s="174" t="s">
        <v>70</v>
      </c>
      <c r="L39" s="176"/>
    </row>
    <row r="40" spans="1:11" s="20" customFormat="1" ht="14.25">
      <c r="A40" s="194" t="s">
        <v>147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</row>
    <row r="41" spans="1:11" s="20" customFormat="1" ht="15" thickBot="1">
      <c r="A41" s="189" t="s">
        <v>148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/>
    <row r="52" s="20" customFormat="1" ht="14.25"/>
    <row r="53" spans="3:8" s="31" customFormat="1" ht="14.25">
      <c r="C53" s="32"/>
      <c r="D53" s="32"/>
      <c r="E53" s="33"/>
      <c r="F53" s="33"/>
      <c r="G53" s="33"/>
      <c r="H53" s="33"/>
    </row>
    <row r="54" spans="3:8" s="31" customFormat="1" ht="14.25">
      <c r="C54" s="32"/>
      <c r="D54" s="32"/>
      <c r="E54" s="33"/>
      <c r="F54" s="33"/>
      <c r="G54" s="33"/>
      <c r="H54" s="33"/>
    </row>
    <row r="55" spans="3:8" s="31" customFormat="1" ht="14.25">
      <c r="C55" s="32"/>
      <c r="D55" s="32"/>
      <c r="E55" s="33"/>
      <c r="F55" s="33"/>
      <c r="G55" s="33"/>
      <c r="H55" s="33"/>
    </row>
    <row r="56" spans="3:8" s="31" customFormat="1" ht="14.25">
      <c r="C56" s="32"/>
      <c r="D56" s="32"/>
      <c r="E56" s="33"/>
      <c r="F56" s="33"/>
      <c r="G56" s="33"/>
      <c r="H56" s="33"/>
    </row>
    <row r="57" spans="3:8" s="31" customFormat="1" ht="14.25">
      <c r="C57" s="32"/>
      <c r="D57" s="32"/>
      <c r="E57" s="33"/>
      <c r="F57" s="33"/>
      <c r="G57" s="33"/>
      <c r="H57" s="33"/>
    </row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</sheetData>
  <mergeCells count="5">
    <mergeCell ref="A41:K41"/>
    <mergeCell ref="A1:I1"/>
    <mergeCell ref="A2:A3"/>
    <mergeCell ref="E2:K2"/>
    <mergeCell ref="A40:K4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5"/>
  <sheetViews>
    <sheetView zoomScale="80" zoomScaleNormal="80" workbookViewId="0" topLeftCell="A1">
      <selection activeCell="F39" sqref="F39"/>
    </sheetView>
  </sheetViews>
  <sheetFormatPr defaultColWidth="9.00390625" defaultRowHeight="12.75"/>
  <cols>
    <col min="1" max="1" width="3.875" style="31" customWidth="1"/>
    <col min="2" max="2" width="64.3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5" t="s">
        <v>141</v>
      </c>
      <c r="B1" s="195"/>
      <c r="C1" s="195"/>
      <c r="D1" s="195"/>
      <c r="E1" s="195"/>
      <c r="F1" s="195"/>
      <c r="G1" s="195"/>
    </row>
    <row r="2" spans="1:7" ht="15.75" thickBot="1">
      <c r="A2" s="191" t="s">
        <v>56</v>
      </c>
      <c r="B2" s="100"/>
      <c r="C2" s="196" t="s">
        <v>37</v>
      </c>
      <c r="D2" s="197"/>
      <c r="E2" s="196" t="s">
        <v>38</v>
      </c>
      <c r="F2" s="197"/>
      <c r="G2" s="101"/>
    </row>
    <row r="3" spans="1:7" ht="45.75" thickBot="1">
      <c r="A3" s="192"/>
      <c r="B3" s="44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8" ht="15" customHeight="1">
      <c r="A4" s="21">
        <v>1</v>
      </c>
      <c r="B4" s="39" t="s">
        <v>83</v>
      </c>
      <c r="C4" s="40">
        <v>59.89421999999975</v>
      </c>
      <c r="D4" s="106">
        <v>0.012496589291167896</v>
      </c>
      <c r="E4" s="41">
        <v>101470</v>
      </c>
      <c r="F4" s="106">
        <v>0.012700123634395644</v>
      </c>
      <c r="G4" s="42">
        <v>60.78439214212659</v>
      </c>
      <c r="H4" s="59"/>
    </row>
    <row r="5" spans="1:8" ht="14.25" customHeight="1">
      <c r="A5" s="21">
        <v>2</v>
      </c>
      <c r="B5" s="39" t="s">
        <v>174</v>
      </c>
      <c r="C5" s="40">
        <v>15.736559899999994</v>
      </c>
      <c r="D5" s="106">
        <v>0.01132472854902069</v>
      </c>
      <c r="E5" s="41">
        <v>100</v>
      </c>
      <c r="F5" s="106">
        <v>0.006808278867102397</v>
      </c>
      <c r="G5" s="42">
        <v>9.364688248910744</v>
      </c>
      <c r="H5" s="59"/>
    </row>
    <row r="6" spans="1:7" ht="14.25">
      <c r="A6" s="21">
        <v>3</v>
      </c>
      <c r="B6" s="39" t="s">
        <v>114</v>
      </c>
      <c r="C6" s="40">
        <v>22.04619000000006</v>
      </c>
      <c r="D6" s="106">
        <v>0.032310531932059745</v>
      </c>
      <c r="E6" s="41">
        <v>0</v>
      </c>
      <c r="F6" s="106">
        <v>0</v>
      </c>
      <c r="G6" s="42">
        <v>0</v>
      </c>
    </row>
    <row r="7" spans="1:7" ht="14.25">
      <c r="A7" s="21">
        <v>4</v>
      </c>
      <c r="B7" s="39" t="s">
        <v>28</v>
      </c>
      <c r="C7" s="40">
        <v>19.541940000000057</v>
      </c>
      <c r="D7" s="106">
        <v>0.03138908449346847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107</v>
      </c>
      <c r="C8" s="40">
        <v>16.97728000000003</v>
      </c>
      <c r="D8" s="106">
        <v>0.010211162663490203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87</v>
      </c>
      <c r="C9" s="40">
        <v>16.3321399999999</v>
      </c>
      <c r="D9" s="106">
        <v>0.008144412622287142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85</v>
      </c>
      <c r="C10" s="40">
        <v>15.538340000000083</v>
      </c>
      <c r="D10" s="106">
        <v>0.009360383587330792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84</v>
      </c>
      <c r="C11" s="40">
        <v>13.273959999999963</v>
      </c>
      <c r="D11" s="106">
        <v>0.005216499694420804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88</v>
      </c>
      <c r="C12" s="40">
        <v>8.580949999999953</v>
      </c>
      <c r="D12" s="106">
        <v>0.009629851533106831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117</v>
      </c>
      <c r="C13" s="40">
        <v>2.551359999999986</v>
      </c>
      <c r="D13" s="106">
        <v>0.0033059571498527626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89</v>
      </c>
      <c r="C14" s="40">
        <v>2.2863399999999965</v>
      </c>
      <c r="D14" s="106">
        <v>0.014905776707248094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123</v>
      </c>
      <c r="C15" s="40">
        <v>0.34988120000000345</v>
      </c>
      <c r="D15" s="106">
        <v>0.0007312089080597843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116</v>
      </c>
      <c r="C16" s="40">
        <v>0.09930000000004656</v>
      </c>
      <c r="D16" s="106">
        <v>8.417373489402223E-05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155</v>
      </c>
      <c r="C17" s="40">
        <v>0</v>
      </c>
      <c r="D17" s="106">
        <v>0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158</v>
      </c>
      <c r="C18" s="40">
        <v>0</v>
      </c>
      <c r="D18" s="106">
        <v>0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115</v>
      </c>
      <c r="C19" s="40">
        <v>-0.5620200000000186</v>
      </c>
      <c r="D19" s="106">
        <v>-0.0003249248604756211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31</v>
      </c>
      <c r="C20" s="40">
        <v>-1.366829999999958</v>
      </c>
      <c r="D20" s="106">
        <v>-0.0022061751307248033</v>
      </c>
      <c r="E20" s="41">
        <v>0</v>
      </c>
      <c r="F20" s="106">
        <v>0</v>
      </c>
      <c r="G20" s="42">
        <v>0</v>
      </c>
    </row>
    <row r="21" spans="1:7" ht="14.25">
      <c r="A21" s="21">
        <v>18</v>
      </c>
      <c r="B21" s="39" t="s">
        <v>122</v>
      </c>
      <c r="C21" s="40">
        <v>-2.742319999999949</v>
      </c>
      <c r="D21" s="106">
        <v>-0.004212030240445454</v>
      </c>
      <c r="E21" s="41">
        <v>0</v>
      </c>
      <c r="F21" s="106">
        <v>0</v>
      </c>
      <c r="G21" s="42">
        <v>0</v>
      </c>
    </row>
    <row r="22" spans="1:7" ht="13.5" customHeight="1">
      <c r="A22" s="21">
        <v>19</v>
      </c>
      <c r="B22" s="39" t="s">
        <v>26</v>
      </c>
      <c r="C22" s="40">
        <v>-5.770989999999991</v>
      </c>
      <c r="D22" s="106">
        <v>-0.0061303609547063076</v>
      </c>
      <c r="E22" s="41">
        <v>0</v>
      </c>
      <c r="F22" s="106">
        <v>0</v>
      </c>
      <c r="G22" s="42">
        <v>0</v>
      </c>
    </row>
    <row r="23" spans="1:7" ht="14.25">
      <c r="A23" s="21">
        <v>20</v>
      </c>
      <c r="B23" s="39" t="s">
        <v>104</v>
      </c>
      <c r="C23" s="40">
        <v>-6.675949999999953</v>
      </c>
      <c r="D23" s="106">
        <v>-0.0150731445849615</v>
      </c>
      <c r="E23" s="41">
        <v>0</v>
      </c>
      <c r="F23" s="106">
        <v>0</v>
      </c>
      <c r="G23" s="42">
        <v>0</v>
      </c>
    </row>
    <row r="24" spans="1:7" ht="14.25">
      <c r="A24" s="21">
        <v>21</v>
      </c>
      <c r="B24" s="39" t="s">
        <v>113</v>
      </c>
      <c r="C24" s="40">
        <v>-31.804979999999986</v>
      </c>
      <c r="D24" s="106">
        <v>-0.013626825125427167</v>
      </c>
      <c r="E24" s="41">
        <v>0</v>
      </c>
      <c r="F24" s="106">
        <v>0</v>
      </c>
      <c r="G24" s="42">
        <v>0</v>
      </c>
    </row>
    <row r="25" spans="1:7" ht="14.25">
      <c r="A25" s="21">
        <v>22</v>
      </c>
      <c r="B25" s="39" t="s">
        <v>21</v>
      </c>
      <c r="C25" s="40">
        <v>-80.55181999999984</v>
      </c>
      <c r="D25" s="106">
        <v>-0.02083281753554657</v>
      </c>
      <c r="E25" s="41">
        <v>0</v>
      </c>
      <c r="F25" s="106">
        <v>0</v>
      </c>
      <c r="G25" s="42">
        <v>0</v>
      </c>
    </row>
    <row r="26" spans="1:7" ht="14.25">
      <c r="A26" s="21">
        <v>23</v>
      </c>
      <c r="B26" s="39" t="s">
        <v>18</v>
      </c>
      <c r="C26" s="40">
        <v>1.1460899999999674</v>
      </c>
      <c r="D26" s="106">
        <v>0.00128947570052351</v>
      </c>
      <c r="E26" s="41">
        <v>-7</v>
      </c>
      <c r="F26" s="106">
        <v>-0.0026605853287723297</v>
      </c>
      <c r="G26" s="42">
        <v>-2.370237620676554</v>
      </c>
    </row>
    <row r="27" spans="1:7" ht="14.25">
      <c r="A27" s="21">
        <v>24</v>
      </c>
      <c r="B27" s="39" t="s">
        <v>22</v>
      </c>
      <c r="C27" s="40">
        <v>-10.880510000000008</v>
      </c>
      <c r="D27" s="106">
        <v>-0.007988170133294144</v>
      </c>
      <c r="E27" s="41">
        <v>-150</v>
      </c>
      <c r="F27" s="106">
        <v>-0.005189234069051408</v>
      </c>
      <c r="G27" s="42">
        <v>-7.045701653635861</v>
      </c>
    </row>
    <row r="28" spans="1:7" ht="14.25">
      <c r="A28" s="21">
        <v>25</v>
      </c>
      <c r="B28" s="39" t="s">
        <v>111</v>
      </c>
      <c r="C28" s="40">
        <v>91.40606000000005</v>
      </c>
      <c r="D28" s="106">
        <v>0.026223561015524265</v>
      </c>
      <c r="E28" s="41">
        <v>-15</v>
      </c>
      <c r="F28" s="106">
        <v>-0.0028089887640449437</v>
      </c>
      <c r="G28" s="42">
        <v>-9.657672462711327</v>
      </c>
    </row>
    <row r="29" spans="1:7" ht="14.25">
      <c r="A29" s="21">
        <v>26</v>
      </c>
      <c r="B29" s="39" t="s">
        <v>23</v>
      </c>
      <c r="C29" s="40">
        <v>-142.07833499999995</v>
      </c>
      <c r="D29" s="106">
        <v>-0.038821185372964986</v>
      </c>
      <c r="E29" s="41">
        <v>-55</v>
      </c>
      <c r="F29" s="106">
        <v>-0.0050514327700220425</v>
      </c>
      <c r="G29" s="42">
        <v>-17.84445892221337</v>
      </c>
    </row>
    <row r="30" spans="1:7" ht="14.25">
      <c r="A30" s="21">
        <v>27</v>
      </c>
      <c r="B30" s="39" t="s">
        <v>101</v>
      </c>
      <c r="C30" s="40">
        <v>-86.32068999999994</v>
      </c>
      <c r="D30" s="106">
        <v>-0.05122160686699662</v>
      </c>
      <c r="E30" s="41">
        <v>-25</v>
      </c>
      <c r="F30" s="106">
        <v>-0.011420740063956145</v>
      </c>
      <c r="G30" s="42">
        <v>-18.42618433074456</v>
      </c>
    </row>
    <row r="31" spans="1:7" ht="14.25">
      <c r="A31" s="21">
        <v>28</v>
      </c>
      <c r="B31" s="39" t="s">
        <v>33</v>
      </c>
      <c r="C31" s="40">
        <v>-57.532000000000004</v>
      </c>
      <c r="D31" s="106">
        <v>-0.031428060946161955</v>
      </c>
      <c r="E31" s="41">
        <v>-722</v>
      </c>
      <c r="F31" s="106">
        <v>-0.014180496906609054</v>
      </c>
      <c r="G31" s="42">
        <v>-25.703741896508653</v>
      </c>
    </row>
    <row r="32" spans="1:7" ht="14.25">
      <c r="A32" s="21">
        <v>29</v>
      </c>
      <c r="B32" s="39" t="s">
        <v>109</v>
      </c>
      <c r="C32" s="40">
        <v>734.3361700000017</v>
      </c>
      <c r="D32" s="106">
        <v>0.03828656375911739</v>
      </c>
      <c r="E32" s="41">
        <v>-76</v>
      </c>
      <c r="F32" s="106">
        <v>-0.0013149016418969187</v>
      </c>
      <c r="G32" s="42">
        <v>-26.113592820637848</v>
      </c>
    </row>
    <row r="33" spans="1:7" ht="14.25">
      <c r="A33" s="21">
        <v>30</v>
      </c>
      <c r="B33" s="39" t="s">
        <v>178</v>
      </c>
      <c r="C33" s="40">
        <v>-34.40348999999999</v>
      </c>
      <c r="D33" s="106">
        <v>-0.021924458516507987</v>
      </c>
      <c r="E33" s="41">
        <v>-45</v>
      </c>
      <c r="F33" s="106">
        <v>-0.03221188260558339</v>
      </c>
      <c r="G33" s="42">
        <v>-50.59911119157237</v>
      </c>
    </row>
    <row r="34" spans="1:7" ht="14.25">
      <c r="A34" s="21">
        <v>31</v>
      </c>
      <c r="B34" s="39" t="s">
        <v>179</v>
      </c>
      <c r="C34" s="40">
        <v>-95.52129000000004</v>
      </c>
      <c r="D34" s="106">
        <v>-0.02034479618898042</v>
      </c>
      <c r="E34" s="41">
        <v>-62</v>
      </c>
      <c r="F34" s="106">
        <v>-0.027592345349354695</v>
      </c>
      <c r="G34" s="42">
        <v>-129.88120747625652</v>
      </c>
    </row>
    <row r="35" spans="1:7" ht="14.25">
      <c r="A35" s="21">
        <v>32</v>
      </c>
      <c r="B35" s="39" t="s">
        <v>96</v>
      </c>
      <c r="C35" s="40">
        <v>-303.83937069999996</v>
      </c>
      <c r="D35" s="106">
        <v>-0.45065199898636255</v>
      </c>
      <c r="E35" s="41">
        <v>-1429</v>
      </c>
      <c r="F35" s="106">
        <v>-0.4053900709219858</v>
      </c>
      <c r="G35" s="42">
        <v>-263.0269160873974</v>
      </c>
    </row>
    <row r="36" spans="1:7" ht="14.25">
      <c r="A36" s="21">
        <v>33</v>
      </c>
      <c r="B36" s="39" t="s">
        <v>129</v>
      </c>
      <c r="C36" s="40">
        <v>-552.7928</v>
      </c>
      <c r="D36" s="106">
        <v>-0.27421886229189785</v>
      </c>
      <c r="E36" s="41">
        <v>-322</v>
      </c>
      <c r="F36" s="106">
        <v>-0.28171478565179353</v>
      </c>
      <c r="G36" s="42">
        <v>-568.1472105929232</v>
      </c>
    </row>
    <row r="37" spans="1:7" ht="14.25">
      <c r="A37" s="21">
        <v>34</v>
      </c>
      <c r="B37" s="39" t="s">
        <v>34</v>
      </c>
      <c r="C37" s="40">
        <v>-604.0259599999999</v>
      </c>
      <c r="D37" s="106">
        <v>-0.14505168882090302</v>
      </c>
      <c r="E37" s="41">
        <v>-340</v>
      </c>
      <c r="F37" s="106">
        <v>-0.13804303694681283</v>
      </c>
      <c r="G37" s="42">
        <v>-572.8609656159315</v>
      </c>
    </row>
    <row r="38" spans="1:7" ht="14.25">
      <c r="A38" s="21">
        <v>35</v>
      </c>
      <c r="B38" s="39" t="s">
        <v>24</v>
      </c>
      <c r="C38" s="40">
        <v>-396.7301300000027</v>
      </c>
      <c r="D38" s="106">
        <v>-0.01112596388803626</v>
      </c>
      <c r="E38" s="41">
        <v>-458</v>
      </c>
      <c r="F38" s="106">
        <v>-0.020544565558695556</v>
      </c>
      <c r="G38" s="42">
        <v>-738.2758378609064</v>
      </c>
    </row>
    <row r="39" spans="1:8" ht="15.75" thickBot="1">
      <c r="A39" s="99"/>
      <c r="B39" s="102" t="s">
        <v>69</v>
      </c>
      <c r="C39" s="103">
        <f>SUM(C4:C38)</f>
        <v>-1393.5027046000007</v>
      </c>
      <c r="D39" s="107">
        <v>-0.011560378614248544</v>
      </c>
      <c r="E39" s="104">
        <f>SUM(E4:E38)</f>
        <v>97864</v>
      </c>
      <c r="F39" s="107">
        <v>0.011746406575894397</v>
      </c>
      <c r="G39" s="105">
        <f>SUM(G4:G38)</f>
        <v>-2359.803758141078</v>
      </c>
      <c r="H39" s="59"/>
    </row>
    <row r="40" spans="2:8" ht="14.25">
      <c r="B40" s="75"/>
      <c r="C40" s="76"/>
      <c r="D40" s="77"/>
      <c r="E40" s="78"/>
      <c r="F40" s="77"/>
      <c r="G40" s="76"/>
      <c r="H40" s="59"/>
    </row>
    <row r="59" spans="2:5" ht="15">
      <c r="B59" s="67"/>
      <c r="C59" s="68"/>
      <c r="D59" s="69"/>
      <c r="E59" s="70"/>
    </row>
    <row r="60" spans="2:5" ht="15">
      <c r="B60" s="67"/>
      <c r="C60" s="68"/>
      <c r="D60" s="69"/>
      <c r="E60" s="70"/>
    </row>
    <row r="61" spans="2:5" ht="15">
      <c r="B61" s="67"/>
      <c r="C61" s="68"/>
      <c r="D61" s="69"/>
      <c r="E61" s="70"/>
    </row>
    <row r="62" spans="2:5" ht="15">
      <c r="B62" s="67"/>
      <c r="C62" s="68"/>
      <c r="D62" s="69"/>
      <c r="E62" s="70"/>
    </row>
    <row r="63" spans="2:5" ht="15">
      <c r="B63" s="67"/>
      <c r="C63" s="68"/>
      <c r="D63" s="69"/>
      <c r="E63" s="70"/>
    </row>
    <row r="64" spans="2:5" ht="15">
      <c r="B64" s="67"/>
      <c r="C64" s="68"/>
      <c r="D64" s="69"/>
      <c r="E64" s="70"/>
    </row>
    <row r="65" spans="2:5" ht="15.75" thickBot="1">
      <c r="B65" s="89"/>
      <c r="C65" s="89"/>
      <c r="D65" s="89"/>
      <c r="E65" s="89"/>
    </row>
    <row r="68" ht="14.25" customHeight="1"/>
    <row r="69" ht="14.25">
      <c r="F69" s="59"/>
    </row>
    <row r="71" ht="14.25">
      <c r="F71"/>
    </row>
    <row r="72" ht="14.25">
      <c r="F72"/>
    </row>
    <row r="73" spans="2:6" ht="30.75" thickBot="1">
      <c r="B73" s="44" t="s">
        <v>36</v>
      </c>
      <c r="C73" s="37" t="s">
        <v>77</v>
      </c>
      <c r="D73" s="37" t="s">
        <v>78</v>
      </c>
      <c r="E73" s="66" t="s">
        <v>73</v>
      </c>
      <c r="F73"/>
    </row>
    <row r="74" spans="2:5" ht="14.25">
      <c r="B74" s="39" t="str">
        <f aca="true" t="shared" si="0" ref="B74:D78">B4</f>
        <v>ОТП Фонд Акцій</v>
      </c>
      <c r="C74" s="40">
        <f t="shared" si="0"/>
        <v>59.89421999999975</v>
      </c>
      <c r="D74" s="106">
        <f t="shared" si="0"/>
        <v>0.012496589291167896</v>
      </c>
      <c r="E74" s="42">
        <f>G4</f>
        <v>60.78439214212659</v>
      </c>
    </row>
    <row r="75" spans="2:5" ht="14.25">
      <c r="B75" s="39" t="str">
        <f t="shared" si="0"/>
        <v>КІНТО-Казначейський</v>
      </c>
      <c r="C75" s="40">
        <f t="shared" si="0"/>
        <v>15.736559899999994</v>
      </c>
      <c r="D75" s="106">
        <f t="shared" si="0"/>
        <v>0.01132472854902069</v>
      </c>
      <c r="E75" s="42">
        <f>G5</f>
        <v>9.364688248910744</v>
      </c>
    </row>
    <row r="76" spans="2:5" ht="14.25">
      <c r="B76" s="39" t="str">
        <f t="shared" si="0"/>
        <v>УНІВЕР.УА/Ярослав Мудрий: Фонд Акцiй</v>
      </c>
      <c r="C76" s="40">
        <f t="shared" si="0"/>
        <v>22.04619000000006</v>
      </c>
      <c r="D76" s="106">
        <f t="shared" si="0"/>
        <v>0.032310531932059745</v>
      </c>
      <c r="E76" s="42">
        <f>G6</f>
        <v>0</v>
      </c>
    </row>
    <row r="77" spans="2:5" ht="14.25">
      <c r="B77" s="39" t="str">
        <f t="shared" si="0"/>
        <v>СЕМ Ажіо</v>
      </c>
      <c r="C77" s="40">
        <f t="shared" si="0"/>
        <v>19.541940000000057</v>
      </c>
      <c r="D77" s="106">
        <f t="shared" si="0"/>
        <v>0.03138908449346847</v>
      </c>
      <c r="E77" s="42">
        <f>G7</f>
        <v>0</v>
      </c>
    </row>
    <row r="78" spans="2:5" ht="14.25">
      <c r="B78" s="143" t="str">
        <f t="shared" si="0"/>
        <v>Тройка Діалог Облігації</v>
      </c>
      <c r="C78" s="144">
        <f t="shared" si="0"/>
        <v>16.97728000000003</v>
      </c>
      <c r="D78" s="145">
        <f t="shared" si="0"/>
        <v>0.010211162663490203</v>
      </c>
      <c r="E78" s="146">
        <f>G8</f>
        <v>0</v>
      </c>
    </row>
    <row r="79" spans="2:5" ht="14.25">
      <c r="B79" s="139" t="str">
        <f aca="true" t="shared" si="1" ref="B79:D82">B34</f>
        <v>ФІДО Фонд Облігаційний</v>
      </c>
      <c r="C79" s="140">
        <f t="shared" si="1"/>
        <v>-95.52129000000004</v>
      </c>
      <c r="D79" s="141">
        <f t="shared" si="1"/>
        <v>-0.02034479618898042</v>
      </c>
      <c r="E79" s="142">
        <f>G34</f>
        <v>-129.88120747625652</v>
      </c>
    </row>
    <row r="80" spans="2:5" ht="14.25">
      <c r="B80" s="139" t="str">
        <f t="shared" si="1"/>
        <v>Райффайзен Акції</v>
      </c>
      <c r="C80" s="140">
        <f t="shared" si="1"/>
        <v>-303.83937069999996</v>
      </c>
      <c r="D80" s="141">
        <f t="shared" si="1"/>
        <v>-0.45065199898636255</v>
      </c>
      <c r="E80" s="142">
        <f>G35</f>
        <v>-263.0269160873974</v>
      </c>
    </row>
    <row r="81" spans="2:5" ht="14.25">
      <c r="B81" s="139" t="str">
        <f t="shared" si="1"/>
        <v>Андромеда</v>
      </c>
      <c r="C81" s="140">
        <f t="shared" si="1"/>
        <v>-552.7928</v>
      </c>
      <c r="D81" s="141">
        <f t="shared" si="1"/>
        <v>-0.27421886229189785</v>
      </c>
      <c r="E81" s="142">
        <f>G36</f>
        <v>-568.1472105929232</v>
      </c>
    </row>
    <row r="82" spans="2:5" ht="14.25">
      <c r="B82" s="139" t="str">
        <f t="shared" si="1"/>
        <v>Райффайзен грошовий ринок</v>
      </c>
      <c r="C82" s="140">
        <f t="shared" si="1"/>
        <v>-604.0259599999999</v>
      </c>
      <c r="D82" s="141">
        <f t="shared" si="1"/>
        <v>-0.14505168882090302</v>
      </c>
      <c r="E82" s="142">
        <f>G37</f>
        <v>-572.8609656159315</v>
      </c>
    </row>
    <row r="83" spans="2:5" ht="14.25">
      <c r="B83" s="139" t="str">
        <f>B38</f>
        <v>ОТП Класичний</v>
      </c>
      <c r="C83" s="140">
        <f>C38</f>
        <v>-396.7301300000027</v>
      </c>
      <c r="D83" s="141">
        <f>D38</f>
        <v>-0.01112596388803626</v>
      </c>
      <c r="E83" s="142">
        <f>G38</f>
        <v>-738.2758378609064</v>
      </c>
    </row>
    <row r="84" spans="2:5" ht="14.25">
      <c r="B84" s="153" t="s">
        <v>76</v>
      </c>
      <c r="C84" s="154">
        <f>C39-SUM(C74:C83)</f>
        <v>425.21065620000195</v>
      </c>
      <c r="D84" s="155"/>
      <c r="E84" s="154">
        <f>G39-SUM(E74:E83)</f>
        <v>-157.76070089870063</v>
      </c>
    </row>
    <row r="85" spans="2:5" ht="15">
      <c r="B85" s="151" t="s">
        <v>69</v>
      </c>
      <c r="C85" s="152">
        <f>SUM(C74:C84)</f>
        <v>-1393.5027046000007</v>
      </c>
      <c r="D85" s="152"/>
      <c r="E85" s="152">
        <f>SUM(E74:E84)</f>
        <v>-2359.803758141078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5"/>
  <sheetViews>
    <sheetView zoomScale="80" zoomScaleNormal="80" workbookViewId="0" topLeftCell="A1">
      <selection activeCell="B37" sqref="B37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36</v>
      </c>
      <c r="B1" s="74" t="s">
        <v>132</v>
      </c>
      <c r="C1" s="10"/>
    </row>
    <row r="2" spans="1:3" ht="14.25">
      <c r="A2" s="177" t="s">
        <v>96</v>
      </c>
      <c r="B2" s="178">
        <v>-0.07612037043268005</v>
      </c>
      <c r="C2" s="10"/>
    </row>
    <row r="3" spans="1:3" ht="14.25">
      <c r="A3" s="156" t="s">
        <v>101</v>
      </c>
      <c r="B3" s="164">
        <v>-0.04026067348977058</v>
      </c>
      <c r="C3" s="10"/>
    </row>
    <row r="4" spans="1:3" ht="14.25">
      <c r="A4" s="156" t="s">
        <v>23</v>
      </c>
      <c r="B4" s="164">
        <v>-0.033941204314669404</v>
      </c>
      <c r="C4" s="10"/>
    </row>
    <row r="5" spans="1:3" ht="14.25">
      <c r="A5" s="156" t="s">
        <v>21</v>
      </c>
      <c r="B5" s="165">
        <v>-0.020832817535545778</v>
      </c>
      <c r="C5" s="10"/>
    </row>
    <row r="6" spans="1:3" ht="14.25">
      <c r="A6" s="156" t="s">
        <v>33</v>
      </c>
      <c r="B6" s="165">
        <v>-0.017495661209214308</v>
      </c>
      <c r="C6" s="10"/>
    </row>
    <row r="7" spans="1:3" ht="14.25">
      <c r="A7" s="156" t="s">
        <v>104</v>
      </c>
      <c r="B7" s="165">
        <v>-0.015073144584962672</v>
      </c>
      <c r="C7" s="10"/>
    </row>
    <row r="8" spans="1:3" ht="14.25">
      <c r="A8" s="156" t="s">
        <v>113</v>
      </c>
      <c r="B8" s="165">
        <v>-0.013626825125428232</v>
      </c>
      <c r="C8" s="10"/>
    </row>
    <row r="9" spans="1:3" ht="14.25">
      <c r="A9" s="156" t="s">
        <v>34</v>
      </c>
      <c r="B9" s="165">
        <v>-0.008131092588741673</v>
      </c>
      <c r="C9" s="10"/>
    </row>
    <row r="10" spans="1:3" ht="14.25">
      <c r="A10" s="156" t="s">
        <v>26</v>
      </c>
      <c r="B10" s="165">
        <v>-0.006130360954702763</v>
      </c>
      <c r="C10" s="10"/>
    </row>
    <row r="11" spans="1:3" ht="14.25">
      <c r="A11" s="156" t="s">
        <v>122</v>
      </c>
      <c r="B11" s="165">
        <v>-0.004212030240431486</v>
      </c>
      <c r="C11" s="10"/>
    </row>
    <row r="12" spans="1:3" ht="14.25">
      <c r="A12" s="156" t="s">
        <v>22</v>
      </c>
      <c r="B12" s="165">
        <v>-0.0028135361619359145</v>
      </c>
      <c r="C12" s="10"/>
    </row>
    <row r="13" spans="1:3" ht="14.25">
      <c r="A13" s="157" t="s">
        <v>31</v>
      </c>
      <c r="B13" s="166">
        <v>-0.0022061751306822197</v>
      </c>
      <c r="C13" s="10"/>
    </row>
    <row r="14" spans="1:3" ht="14.25">
      <c r="A14" s="156" t="s">
        <v>115</v>
      </c>
      <c r="B14" s="165">
        <v>-0.00032492486047597247</v>
      </c>
      <c r="C14" s="10"/>
    </row>
    <row r="15" spans="1:3" ht="14.25">
      <c r="A15" s="156" t="s">
        <v>83</v>
      </c>
      <c r="B15" s="165">
        <v>-0.00020098184890915416</v>
      </c>
      <c r="C15" s="10"/>
    </row>
    <row r="16" spans="1:3" ht="14.25">
      <c r="A16" s="156" t="s">
        <v>155</v>
      </c>
      <c r="B16" s="165">
        <v>0</v>
      </c>
      <c r="C16" s="10"/>
    </row>
    <row r="17" spans="1:3" ht="14.25">
      <c r="A17" s="156" t="s">
        <v>158</v>
      </c>
      <c r="B17" s="165">
        <v>0</v>
      </c>
      <c r="C17" s="10"/>
    </row>
    <row r="18" spans="1:3" ht="14.25">
      <c r="A18" s="156" t="s">
        <v>116</v>
      </c>
      <c r="B18" s="165">
        <v>8.41737348900029E-05</v>
      </c>
      <c r="C18" s="10"/>
    </row>
    <row r="19" spans="1:3" ht="14.25">
      <c r="A19" s="157" t="s">
        <v>123</v>
      </c>
      <c r="B19" s="166">
        <v>0.0007312089080693251</v>
      </c>
      <c r="C19" s="10"/>
    </row>
    <row r="20" spans="1:3" ht="14.25">
      <c r="A20" s="156" t="s">
        <v>117</v>
      </c>
      <c r="B20" s="165">
        <v>0.0033059571498568197</v>
      </c>
      <c r="C20" s="10"/>
    </row>
    <row r="21" spans="1:3" ht="14.25">
      <c r="A21" s="156" t="s">
        <v>18</v>
      </c>
      <c r="B21" s="165">
        <v>0.003960598539700877</v>
      </c>
      <c r="C21" s="10"/>
    </row>
    <row r="22" spans="1:3" ht="14.25">
      <c r="A22" s="156" t="s">
        <v>174</v>
      </c>
      <c r="B22" s="165">
        <v>0.0044859083667863064</v>
      </c>
      <c r="C22" s="10"/>
    </row>
    <row r="23" spans="1:3" ht="14.25">
      <c r="A23" s="156" t="s">
        <v>84</v>
      </c>
      <c r="B23" s="165">
        <v>0.005216499694418841</v>
      </c>
      <c r="C23" s="10"/>
    </row>
    <row r="24" spans="1:3" ht="14.25">
      <c r="A24" s="156" t="s">
        <v>179</v>
      </c>
      <c r="B24" s="165">
        <v>0.007453200440875829</v>
      </c>
      <c r="C24" s="10"/>
    </row>
    <row r="25" spans="1:3" ht="14.25">
      <c r="A25" s="156" t="s">
        <v>87</v>
      </c>
      <c r="B25" s="165">
        <v>0.008144412622287822</v>
      </c>
      <c r="C25" s="10"/>
    </row>
    <row r="26" spans="1:3" ht="14.25">
      <c r="A26" s="156" t="s">
        <v>85</v>
      </c>
      <c r="B26" s="165">
        <v>0.009360383587342813</v>
      </c>
      <c r="C26" s="10"/>
    </row>
    <row r="27" spans="1:3" ht="14.25">
      <c r="A27" s="156" t="s">
        <v>24</v>
      </c>
      <c r="B27" s="165">
        <v>0.00961616153163214</v>
      </c>
      <c r="C27" s="10"/>
    </row>
    <row r="28" spans="1:3" ht="14.25">
      <c r="A28" s="156" t="s">
        <v>88</v>
      </c>
      <c r="B28" s="165">
        <v>0.009629851533102363</v>
      </c>
      <c r="C28" s="10"/>
    </row>
    <row r="29" spans="1:3" ht="14.25">
      <c r="A29" s="156" t="s">
        <v>107</v>
      </c>
      <c r="B29" s="165">
        <v>0.010211162663491313</v>
      </c>
      <c r="C29" s="10"/>
    </row>
    <row r="30" spans="1:3" ht="14.25">
      <c r="A30" s="156" t="s">
        <v>129</v>
      </c>
      <c r="B30" s="165">
        <v>0.010435859196542552</v>
      </c>
      <c r="C30" s="10"/>
    </row>
    <row r="31" spans="1:3" ht="14.25">
      <c r="A31" s="157" t="s">
        <v>178</v>
      </c>
      <c r="B31" s="166">
        <v>0.010629830955946051</v>
      </c>
      <c r="C31" s="10"/>
    </row>
    <row r="32" spans="1:3" ht="14.25">
      <c r="A32" s="156" t="s">
        <v>89</v>
      </c>
      <c r="B32" s="165">
        <v>0.014905776707238916</v>
      </c>
      <c r="C32" s="10"/>
    </row>
    <row r="33" spans="1:3" ht="14.25">
      <c r="A33" s="156" t="s">
        <v>111</v>
      </c>
      <c r="B33" s="165">
        <v>0.029114331609797484</v>
      </c>
      <c r="C33" s="10"/>
    </row>
    <row r="34" spans="1:3" ht="14.25">
      <c r="A34" s="156" t="s">
        <v>28</v>
      </c>
      <c r="B34" s="165">
        <v>0.03138908449346833</v>
      </c>
      <c r="C34" s="10"/>
    </row>
    <row r="35" spans="1:3" ht="14.25">
      <c r="A35" s="156" t="s">
        <v>114</v>
      </c>
      <c r="B35" s="165">
        <v>0.032310531932058684</v>
      </c>
      <c r="C35" s="10"/>
    </row>
    <row r="36" spans="1:3" ht="14.25">
      <c r="A36" s="156" t="s">
        <v>109</v>
      </c>
      <c r="B36" s="165">
        <v>0.03965360599249834</v>
      </c>
      <c r="C36" s="10"/>
    </row>
    <row r="37" spans="1:3" ht="14.25">
      <c r="A37" s="158" t="s">
        <v>41</v>
      </c>
      <c r="B37" s="164">
        <v>-2.089310908986849E-05</v>
      </c>
      <c r="C37" s="10"/>
    </row>
    <row r="38" spans="1:3" ht="14.25">
      <c r="A38" s="158" t="s">
        <v>1</v>
      </c>
      <c r="B38" s="164">
        <v>0.009657176198811568</v>
      </c>
      <c r="C38" s="10"/>
    </row>
    <row r="39" spans="1:3" ht="14.25">
      <c r="A39" s="158" t="s">
        <v>0</v>
      </c>
      <c r="B39" s="164">
        <v>-0.0355354546922952</v>
      </c>
      <c r="C39" s="64"/>
    </row>
    <row r="40" spans="1:3" ht="14.25">
      <c r="A40" s="158" t="s">
        <v>42</v>
      </c>
      <c r="B40" s="164">
        <v>0.027361453462438456</v>
      </c>
      <c r="C40" s="9"/>
    </row>
    <row r="41" spans="1:3" ht="14.25">
      <c r="A41" s="158" t="s">
        <v>43</v>
      </c>
      <c r="B41" s="164">
        <v>0.005945205479451987</v>
      </c>
      <c r="C41" s="84"/>
    </row>
    <row r="42" spans="1:3" ht="14.25">
      <c r="A42" s="158" t="s">
        <v>44</v>
      </c>
      <c r="B42" s="164">
        <v>0.016986301369863017</v>
      </c>
      <c r="C42" s="10"/>
    </row>
    <row r="43" spans="1:3" ht="15" thickBot="1">
      <c r="A43" s="159" t="s">
        <v>177</v>
      </c>
      <c r="B43" s="167">
        <v>-0.0580495565016702</v>
      </c>
      <c r="C43" s="10"/>
    </row>
    <row r="44" spans="2:3" ht="12.75">
      <c r="B44" s="10"/>
      <c r="C44" s="10"/>
    </row>
    <row r="45" ht="12.75">
      <c r="C45" s="10"/>
    </row>
    <row r="46" spans="2:3" ht="12.75">
      <c r="B46" s="10"/>
      <c r="C46" s="10"/>
    </row>
    <row r="47" ht="12.75">
      <c r="C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6"/>
  <sheetViews>
    <sheetView zoomScale="80" zoomScaleNormal="80" workbookViewId="0" topLeftCell="A1">
      <selection activeCell="F16" sqref="F16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5" t="s">
        <v>164</v>
      </c>
      <c r="B1" s="185"/>
      <c r="C1" s="185"/>
      <c r="D1" s="185"/>
      <c r="E1" s="185"/>
      <c r="F1" s="185"/>
      <c r="G1" s="185"/>
      <c r="H1" s="185"/>
      <c r="I1" s="185"/>
      <c r="J1" s="185"/>
      <c r="K1" s="13"/>
      <c r="L1" s="14"/>
      <c r="M1" s="14"/>
    </row>
    <row r="2" spans="1:10" ht="30.75" thickBot="1">
      <c r="A2" s="15" t="s">
        <v>56</v>
      </c>
      <c r="B2" s="15" t="s">
        <v>36</v>
      </c>
      <c r="C2" s="46" t="s">
        <v>48</v>
      </c>
      <c r="D2" s="46" t="s">
        <v>49</v>
      </c>
      <c r="E2" s="46" t="s">
        <v>57</v>
      </c>
      <c r="F2" s="46" t="s">
        <v>58</v>
      </c>
      <c r="G2" s="46" t="s">
        <v>59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134</v>
      </c>
      <c r="C3" s="120" t="s">
        <v>53</v>
      </c>
      <c r="D3" s="121" t="s">
        <v>54</v>
      </c>
      <c r="E3" s="122">
        <v>11352704.14</v>
      </c>
      <c r="F3" s="123">
        <v>16438273</v>
      </c>
      <c r="G3" s="122">
        <v>0.690626329177037</v>
      </c>
      <c r="H3" s="58">
        <v>0.5</v>
      </c>
      <c r="I3" s="119" t="s">
        <v>135</v>
      </c>
      <c r="J3" s="124" t="s">
        <v>161</v>
      </c>
    </row>
    <row r="4" spans="1:10" ht="14.25" customHeight="1">
      <c r="A4" s="21">
        <v>2</v>
      </c>
      <c r="B4" s="119" t="s">
        <v>80</v>
      </c>
      <c r="C4" s="120" t="s">
        <v>53</v>
      </c>
      <c r="D4" s="121" t="s">
        <v>54</v>
      </c>
      <c r="E4" s="122">
        <v>10008814.02</v>
      </c>
      <c r="F4" s="123">
        <v>40872</v>
      </c>
      <c r="G4" s="122">
        <v>244.8819245449207</v>
      </c>
      <c r="H4" s="92">
        <v>100</v>
      </c>
      <c r="I4" s="119" t="s">
        <v>81</v>
      </c>
      <c r="J4" s="124" t="s">
        <v>82</v>
      </c>
    </row>
    <row r="5" spans="1:10" ht="14.25">
      <c r="A5" s="21">
        <v>3</v>
      </c>
      <c r="B5" s="119" t="s">
        <v>180</v>
      </c>
      <c r="C5" s="120" t="s">
        <v>53</v>
      </c>
      <c r="D5" s="121" t="s">
        <v>54</v>
      </c>
      <c r="E5" s="122">
        <v>2743011.72</v>
      </c>
      <c r="F5" s="123">
        <v>49155</v>
      </c>
      <c r="G5" s="122">
        <v>55.803310344827594</v>
      </c>
      <c r="H5" s="58">
        <v>100</v>
      </c>
      <c r="I5" s="119" t="s">
        <v>51</v>
      </c>
      <c r="J5" s="124" t="s">
        <v>52</v>
      </c>
    </row>
    <row r="6" spans="1:10" ht="14.25">
      <c r="A6" s="21">
        <v>4</v>
      </c>
      <c r="B6" s="119" t="s">
        <v>168</v>
      </c>
      <c r="C6" s="120" t="s">
        <v>53</v>
      </c>
      <c r="D6" s="121" t="s">
        <v>54</v>
      </c>
      <c r="E6" s="122">
        <v>2169026.26</v>
      </c>
      <c r="F6" s="123">
        <v>1398</v>
      </c>
      <c r="G6" s="122">
        <v>1551.5209298998568</v>
      </c>
      <c r="H6" s="58">
        <v>1000</v>
      </c>
      <c r="I6" s="119" t="s">
        <v>169</v>
      </c>
      <c r="J6" s="124" t="s">
        <v>170</v>
      </c>
    </row>
    <row r="7" spans="1:10" s="47" customFormat="1" ht="14.25" collapsed="1">
      <c r="A7" s="21">
        <v>5</v>
      </c>
      <c r="B7" s="119" t="s">
        <v>95</v>
      </c>
      <c r="C7" s="120" t="s">
        <v>53</v>
      </c>
      <c r="D7" s="121" t="s">
        <v>54</v>
      </c>
      <c r="E7" s="122">
        <v>1898808.3</v>
      </c>
      <c r="F7" s="123">
        <v>52280</v>
      </c>
      <c r="G7" s="122">
        <v>36.31997513389442</v>
      </c>
      <c r="H7" s="58">
        <v>100</v>
      </c>
      <c r="I7" s="119" t="s">
        <v>60</v>
      </c>
      <c r="J7" s="124" t="s">
        <v>61</v>
      </c>
    </row>
    <row r="8" spans="1:10" s="47" customFormat="1" ht="14.25">
      <c r="A8" s="21">
        <v>6</v>
      </c>
      <c r="B8" s="119" t="s">
        <v>184</v>
      </c>
      <c r="C8" s="120" t="s">
        <v>53</v>
      </c>
      <c r="D8" s="121" t="s">
        <v>54</v>
      </c>
      <c r="E8" s="122">
        <v>1614531.0012</v>
      </c>
      <c r="F8" s="123">
        <v>1053406</v>
      </c>
      <c r="G8" s="122">
        <v>1.532676860773529</v>
      </c>
      <c r="H8" s="58">
        <v>0.5</v>
      </c>
      <c r="I8" s="119" t="s">
        <v>185</v>
      </c>
      <c r="J8" s="124" t="s">
        <v>186</v>
      </c>
    </row>
    <row r="9" spans="1:10" s="47" customFormat="1" ht="14.25">
      <c r="A9" s="21">
        <v>7</v>
      </c>
      <c r="B9" s="119" t="s">
        <v>187</v>
      </c>
      <c r="C9" s="120" t="s">
        <v>53</v>
      </c>
      <c r="D9" s="121" t="s">
        <v>54</v>
      </c>
      <c r="E9" s="122">
        <v>1454416.69</v>
      </c>
      <c r="F9" s="123">
        <v>460</v>
      </c>
      <c r="G9" s="122">
        <v>3161.7754130434782</v>
      </c>
      <c r="H9" s="58">
        <v>1000</v>
      </c>
      <c r="I9" s="119" t="s">
        <v>188</v>
      </c>
      <c r="J9" s="124" t="s">
        <v>189</v>
      </c>
    </row>
    <row r="10" spans="1:10" s="47" customFormat="1" ht="14.25">
      <c r="A10" s="21">
        <v>8</v>
      </c>
      <c r="B10" s="119" t="s">
        <v>190</v>
      </c>
      <c r="C10" s="120" t="s">
        <v>53</v>
      </c>
      <c r="D10" s="121" t="s">
        <v>54</v>
      </c>
      <c r="E10" s="122">
        <v>1448753.0949</v>
      </c>
      <c r="F10" s="123">
        <v>450</v>
      </c>
      <c r="G10" s="122">
        <v>3219.451322</v>
      </c>
      <c r="H10" s="58">
        <v>1000</v>
      </c>
      <c r="I10" s="119" t="s">
        <v>188</v>
      </c>
      <c r="J10" s="124" t="s">
        <v>189</v>
      </c>
    </row>
    <row r="11" spans="1:10" s="47" customFormat="1" ht="14.25">
      <c r="A11" s="21">
        <v>9</v>
      </c>
      <c r="B11" s="119" t="s">
        <v>46</v>
      </c>
      <c r="C11" s="120" t="s">
        <v>53</v>
      </c>
      <c r="D11" s="121" t="s">
        <v>54</v>
      </c>
      <c r="E11" s="122">
        <v>1390616.21</v>
      </c>
      <c r="F11" s="123">
        <v>1437</v>
      </c>
      <c r="G11" s="122">
        <v>967.7217884481558</v>
      </c>
      <c r="H11" s="58">
        <v>1000</v>
      </c>
      <c r="I11" s="119" t="s">
        <v>25</v>
      </c>
      <c r="J11" s="124" t="s">
        <v>68</v>
      </c>
    </row>
    <row r="12" spans="1:10" s="47" customFormat="1" ht="14.25">
      <c r="A12" s="21">
        <v>10</v>
      </c>
      <c r="B12" s="119" t="s">
        <v>45</v>
      </c>
      <c r="C12" s="120" t="s">
        <v>53</v>
      </c>
      <c r="D12" s="121" t="s">
        <v>54</v>
      </c>
      <c r="E12" s="122">
        <v>1008408.69</v>
      </c>
      <c r="F12" s="123">
        <v>878</v>
      </c>
      <c r="G12" s="122">
        <v>1148.5292596810934</v>
      </c>
      <c r="H12" s="58">
        <v>1000</v>
      </c>
      <c r="I12" s="119" t="s">
        <v>32</v>
      </c>
      <c r="J12" s="124" t="s">
        <v>159</v>
      </c>
    </row>
    <row r="13" spans="1:10" s="47" customFormat="1" ht="14.25">
      <c r="A13" s="21">
        <v>11</v>
      </c>
      <c r="B13" s="119" t="s">
        <v>98</v>
      </c>
      <c r="C13" s="120" t="s">
        <v>53</v>
      </c>
      <c r="D13" s="121" t="s">
        <v>54</v>
      </c>
      <c r="E13" s="122">
        <v>739132.11</v>
      </c>
      <c r="F13" s="123">
        <v>684</v>
      </c>
      <c r="G13" s="122">
        <v>1080.6025</v>
      </c>
      <c r="H13" s="58">
        <v>1000</v>
      </c>
      <c r="I13" s="119" t="s">
        <v>99</v>
      </c>
      <c r="J13" s="124" t="s">
        <v>67</v>
      </c>
    </row>
    <row r="14" spans="1:10" s="47" customFormat="1" ht="14.25">
      <c r="A14" s="21">
        <v>12</v>
      </c>
      <c r="B14" s="119" t="s">
        <v>118</v>
      </c>
      <c r="C14" s="120" t="s">
        <v>53</v>
      </c>
      <c r="D14" s="121" t="s">
        <v>54</v>
      </c>
      <c r="E14" s="122">
        <v>707792.03</v>
      </c>
      <c r="F14" s="123">
        <v>920</v>
      </c>
      <c r="G14" s="122">
        <v>769.3391630434783</v>
      </c>
      <c r="H14" s="58">
        <v>1000</v>
      </c>
      <c r="I14" s="119" t="s">
        <v>20</v>
      </c>
      <c r="J14" s="124" t="s">
        <v>64</v>
      </c>
    </row>
    <row r="15" spans="1:10" ht="14.25">
      <c r="A15" s="21">
        <v>13</v>
      </c>
      <c r="B15" s="119" t="s">
        <v>191</v>
      </c>
      <c r="C15" s="120" t="s">
        <v>53</v>
      </c>
      <c r="D15" s="121" t="s">
        <v>54</v>
      </c>
      <c r="E15" s="122">
        <v>332406.761</v>
      </c>
      <c r="F15" s="123">
        <v>26873</v>
      </c>
      <c r="G15" s="122">
        <v>12.36954418933502</v>
      </c>
      <c r="H15" s="58">
        <v>10.5</v>
      </c>
      <c r="I15" s="119" t="s">
        <v>192</v>
      </c>
      <c r="J15" s="124" t="s">
        <v>193</v>
      </c>
    </row>
    <row r="16" spans="1:10" ht="15.75" thickBot="1">
      <c r="A16" s="186" t="s">
        <v>69</v>
      </c>
      <c r="B16" s="187"/>
      <c r="C16" s="125" t="s">
        <v>70</v>
      </c>
      <c r="D16" s="125" t="s">
        <v>70</v>
      </c>
      <c r="E16" s="108">
        <f>SUM(E3:E15)</f>
        <v>36868421.027100004</v>
      </c>
      <c r="F16" s="109">
        <f>SUM(F3:F15)</f>
        <v>17667086</v>
      </c>
      <c r="G16" s="125" t="s">
        <v>70</v>
      </c>
      <c r="H16" s="125" t="s">
        <v>70</v>
      </c>
      <c r="I16" s="125" t="s">
        <v>70</v>
      </c>
      <c r="J16" s="126" t="s">
        <v>70</v>
      </c>
    </row>
  </sheetData>
  <mergeCells count="2">
    <mergeCell ref="A1:J1"/>
    <mergeCell ref="A16:B16"/>
  </mergeCells>
  <hyperlinks>
    <hyperlink ref="J5" r:id="rId1" display="http://am.concorde.ua/"/>
    <hyperlink ref="J6" r:id="rId2" display="http://www.dragon-am.com/"/>
    <hyperlink ref="J7" r:id="rId3" display="http://otpcapital.com.ua/"/>
    <hyperlink ref="J15" r:id="rId4" display="http://www.art-capital.com.ua/"/>
    <hyperlink ref="J3" r:id="rId5" display="http://dragon-am.com/"/>
    <hyperlink ref="J16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0" zoomScaleNormal="80" workbookViewId="0" topLeftCell="A1">
      <selection activeCell="E17" sqref="E1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8" t="s">
        <v>149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15.75" customHeight="1" thickBot="1">
      <c r="A2" s="191" t="s">
        <v>56</v>
      </c>
      <c r="B2" s="112"/>
      <c r="C2" s="113"/>
      <c r="D2" s="114"/>
      <c r="E2" s="193" t="s">
        <v>97</v>
      </c>
      <c r="F2" s="193"/>
      <c r="G2" s="193"/>
      <c r="H2" s="193"/>
      <c r="I2" s="193"/>
      <c r="J2" s="193"/>
      <c r="K2" s="193"/>
    </row>
    <row r="3" spans="1:11" ht="45.75" thickBot="1">
      <c r="A3" s="192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ht="14.25" collapsed="1">
      <c r="A4" s="21">
        <v>1</v>
      </c>
      <c r="B4" s="29" t="s">
        <v>184</v>
      </c>
      <c r="C4" s="116">
        <v>37704</v>
      </c>
      <c r="D4" s="116">
        <v>37888</v>
      </c>
      <c r="E4" s="110" t="s">
        <v>30</v>
      </c>
      <c r="F4" s="110" t="s">
        <v>30</v>
      </c>
      <c r="G4" s="110" t="s">
        <v>30</v>
      </c>
      <c r="H4" s="110" t="s">
        <v>30</v>
      </c>
      <c r="I4" s="110" t="s">
        <v>30</v>
      </c>
      <c r="J4" s="117">
        <v>2.06535372154704</v>
      </c>
      <c r="K4" s="137">
        <v>0.1391148438795522</v>
      </c>
    </row>
    <row r="5" spans="1:11" ht="14.25" collapsed="1">
      <c r="A5" s="21">
        <v>2</v>
      </c>
      <c r="B5" s="29" t="s">
        <v>98</v>
      </c>
      <c r="C5" s="116">
        <v>38441</v>
      </c>
      <c r="D5" s="116">
        <v>38625</v>
      </c>
      <c r="E5" s="110">
        <v>-0.009407884309656667</v>
      </c>
      <c r="F5" s="110">
        <v>0.024033170971114126</v>
      </c>
      <c r="G5" s="110">
        <v>-0.038781635890591915</v>
      </c>
      <c r="H5" s="110">
        <v>0.17660529344146636</v>
      </c>
      <c r="I5" s="110">
        <v>0.12074540478713192</v>
      </c>
      <c r="J5" s="117">
        <v>0.08060249999999991</v>
      </c>
      <c r="K5" s="136">
        <v>0.011849146019647927</v>
      </c>
    </row>
    <row r="6" spans="1:11" ht="14.25">
      <c r="A6" s="21">
        <v>3</v>
      </c>
      <c r="B6" s="29" t="s">
        <v>191</v>
      </c>
      <c r="C6" s="116">
        <v>38572</v>
      </c>
      <c r="D6" s="116">
        <v>38888</v>
      </c>
      <c r="E6" s="110" t="s">
        <v>30</v>
      </c>
      <c r="F6" s="110" t="s">
        <v>30</v>
      </c>
      <c r="G6" s="110">
        <v>0.11293183480043001</v>
      </c>
      <c r="H6" s="110">
        <v>0.1291079425007129</v>
      </c>
      <c r="I6" s="110" t="s">
        <v>30</v>
      </c>
      <c r="J6" s="117">
        <v>0.17805182755572146</v>
      </c>
      <c r="K6" s="136">
        <v>0.028356097179703443</v>
      </c>
    </row>
    <row r="7" spans="1:11" ht="14.25">
      <c r="A7" s="21">
        <v>4</v>
      </c>
      <c r="B7" s="29" t="s">
        <v>80</v>
      </c>
      <c r="C7" s="116">
        <v>38862</v>
      </c>
      <c r="D7" s="116">
        <v>38958</v>
      </c>
      <c r="E7" s="110">
        <v>-0.016696734927262757</v>
      </c>
      <c r="F7" s="110">
        <v>-0.02600429388515957</v>
      </c>
      <c r="G7" s="110">
        <v>-0.14208018343454132</v>
      </c>
      <c r="H7" s="110">
        <v>-0.08429516407551507</v>
      </c>
      <c r="I7" s="110">
        <v>-0.09626979293542859</v>
      </c>
      <c r="J7" s="117">
        <v>1.4488192454492292</v>
      </c>
      <c r="K7" s="136">
        <v>0.1711628992746943</v>
      </c>
    </row>
    <row r="8" spans="1:11" ht="14.25">
      <c r="A8" s="21">
        <v>5</v>
      </c>
      <c r="B8" s="29" t="s">
        <v>134</v>
      </c>
      <c r="C8" s="116">
        <v>38989</v>
      </c>
      <c r="D8" s="116">
        <v>39128</v>
      </c>
      <c r="E8" s="110">
        <v>0.007662100870019728</v>
      </c>
      <c r="F8" s="110">
        <v>-0.007970990858286897</v>
      </c>
      <c r="G8" s="110">
        <v>-0.014146873876491273</v>
      </c>
      <c r="H8" s="110">
        <v>-0.06245649500219175</v>
      </c>
      <c r="I8" s="110" t="s">
        <v>30</v>
      </c>
      <c r="J8" s="117">
        <v>0.38125265835407607</v>
      </c>
      <c r="K8" s="136">
        <v>0.06404843221728163</v>
      </c>
    </row>
    <row r="9" spans="1:11" ht="14.25">
      <c r="A9" s="21">
        <v>6</v>
      </c>
      <c r="B9" s="29" t="s">
        <v>45</v>
      </c>
      <c r="C9" s="116">
        <v>39100</v>
      </c>
      <c r="D9" s="116">
        <v>39268</v>
      </c>
      <c r="E9" s="110">
        <v>0.035444551051319495</v>
      </c>
      <c r="F9" s="110">
        <v>0.023672236780310163</v>
      </c>
      <c r="G9" s="110">
        <v>0.04488175439554909</v>
      </c>
      <c r="H9" s="110">
        <v>0.0689552883839093</v>
      </c>
      <c r="I9" s="110">
        <v>0.0430192638690039</v>
      </c>
      <c r="J9" s="117">
        <v>0.14852925968109454</v>
      </c>
      <c r="K9" s="136">
        <v>0.029152503030483334</v>
      </c>
    </row>
    <row r="10" spans="1:11" ht="14.25">
      <c r="A10" s="21">
        <v>7</v>
      </c>
      <c r="B10" s="29" t="s">
        <v>180</v>
      </c>
      <c r="C10" s="116">
        <v>39269</v>
      </c>
      <c r="D10" s="116">
        <v>39420</v>
      </c>
      <c r="E10" s="110">
        <v>-0.0019866638554423277</v>
      </c>
      <c r="F10" s="110">
        <v>-0.00648123614124696</v>
      </c>
      <c r="G10" s="110">
        <v>-0.05414257718154325</v>
      </c>
      <c r="H10" s="110">
        <v>-0.06329806665960336</v>
      </c>
      <c r="I10" s="110">
        <v>-0.0594755893576292</v>
      </c>
      <c r="J10" s="117">
        <v>-0.4419668965517345</v>
      </c>
      <c r="K10" s="136">
        <v>-0.12409188922800773</v>
      </c>
    </row>
    <row r="11" spans="1:11" ht="14.25">
      <c r="A11" s="21">
        <v>8</v>
      </c>
      <c r="B11" s="29" t="s">
        <v>46</v>
      </c>
      <c r="C11" s="116">
        <v>39412</v>
      </c>
      <c r="D11" s="116">
        <v>39589</v>
      </c>
      <c r="E11" s="110">
        <v>0.003803088814636757</v>
      </c>
      <c r="F11" s="110">
        <v>0.014844128213583385</v>
      </c>
      <c r="G11" s="110">
        <v>0.04908377056102453</v>
      </c>
      <c r="H11" s="110">
        <v>0.08417763419192936</v>
      </c>
      <c r="I11" s="110">
        <v>0.06310548647356806</v>
      </c>
      <c r="J11" s="117">
        <v>-0.032278211551855174</v>
      </c>
      <c r="K11" s="136">
        <v>-0.008293570132689387</v>
      </c>
    </row>
    <row r="12" spans="1:11" ht="14.25">
      <c r="A12" s="21">
        <v>9</v>
      </c>
      <c r="B12" s="29" t="s">
        <v>187</v>
      </c>
      <c r="C12" s="116">
        <v>39475</v>
      </c>
      <c r="D12" s="116">
        <v>39727</v>
      </c>
      <c r="E12" s="110" t="s">
        <v>30</v>
      </c>
      <c r="F12" s="110" t="s">
        <v>30</v>
      </c>
      <c r="G12" s="110" t="s">
        <v>30</v>
      </c>
      <c r="H12" s="110">
        <v>-0.04749217471080702</v>
      </c>
      <c r="I12" s="110" t="s">
        <v>30</v>
      </c>
      <c r="J12" s="117">
        <v>2.1617754130434825</v>
      </c>
      <c r="K12" s="136">
        <v>0.38154567413765794</v>
      </c>
    </row>
    <row r="13" spans="1:11" s="20" customFormat="1" ht="14.25">
      <c r="A13" s="21">
        <v>10</v>
      </c>
      <c r="B13" s="29" t="s">
        <v>190</v>
      </c>
      <c r="C13" s="116">
        <v>39475</v>
      </c>
      <c r="D13" s="116">
        <v>39727</v>
      </c>
      <c r="E13" s="110" t="s">
        <v>30</v>
      </c>
      <c r="F13" s="110" t="s">
        <v>30</v>
      </c>
      <c r="G13" s="110" t="s">
        <v>30</v>
      </c>
      <c r="H13" s="110">
        <v>-0.04743726793490133</v>
      </c>
      <c r="I13" s="110" t="s">
        <v>30</v>
      </c>
      <c r="J13" s="117">
        <v>2.2194513220000034</v>
      </c>
      <c r="K13" s="135">
        <v>0.3885755791564287</v>
      </c>
    </row>
    <row r="14" spans="1:11" s="20" customFormat="1" ht="14.25">
      <c r="A14" s="21">
        <v>11</v>
      </c>
      <c r="B14" s="29" t="s">
        <v>118</v>
      </c>
      <c r="C14" s="116">
        <v>39647</v>
      </c>
      <c r="D14" s="116">
        <v>39861</v>
      </c>
      <c r="E14" s="110">
        <v>0.04840292945266533</v>
      </c>
      <c r="F14" s="110">
        <v>0.025531289312155314</v>
      </c>
      <c r="G14" s="110">
        <v>0.1249815439269435</v>
      </c>
      <c r="H14" s="110">
        <v>0.23981828631264235</v>
      </c>
      <c r="I14" s="110">
        <v>0.20499531212512156</v>
      </c>
      <c r="J14" s="117">
        <v>-0.23066083695652184</v>
      </c>
      <c r="K14" s="135">
        <v>-0.07880667577031641</v>
      </c>
    </row>
    <row r="15" spans="1:11" ht="14.25" collapsed="1">
      <c r="A15" s="21">
        <v>12</v>
      </c>
      <c r="B15" s="29" t="s">
        <v>95</v>
      </c>
      <c r="C15" s="116">
        <v>40253</v>
      </c>
      <c r="D15" s="116">
        <v>40445</v>
      </c>
      <c r="E15" s="110">
        <v>-0.003690966508070437</v>
      </c>
      <c r="F15" s="110">
        <v>-0.05500329204326415</v>
      </c>
      <c r="G15" s="110">
        <v>-0.08284950949938608</v>
      </c>
      <c r="H15" s="110">
        <v>-0.11955802114795044</v>
      </c>
      <c r="I15" s="110">
        <v>-0.09133746042919078</v>
      </c>
      <c r="J15" s="117">
        <v>-0.6368002486610564</v>
      </c>
      <c r="K15" s="138">
        <v>-0.470158148715611</v>
      </c>
    </row>
    <row r="16" spans="1:11" ht="14.25">
      <c r="A16" s="21">
        <v>13</v>
      </c>
      <c r="B16" s="29" t="s">
        <v>168</v>
      </c>
      <c r="C16" s="116">
        <v>40716</v>
      </c>
      <c r="D16" s="116">
        <v>40995</v>
      </c>
      <c r="E16" s="110">
        <v>0.006688225290421679</v>
      </c>
      <c r="F16" s="110">
        <v>0.007936546445399317</v>
      </c>
      <c r="G16" s="110">
        <v>0.05015078422798713</v>
      </c>
      <c r="H16" s="110">
        <v>0.40073727967234163</v>
      </c>
      <c r="I16" s="110">
        <v>0.28620426261774146</v>
      </c>
      <c r="J16" s="117">
        <v>0.5515209298998547</v>
      </c>
      <c r="K16" s="138" t="s">
        <v>162</v>
      </c>
    </row>
    <row r="17" spans="1:11" ht="15.75" thickBot="1">
      <c r="A17" s="168"/>
      <c r="B17" s="173" t="s">
        <v>175</v>
      </c>
      <c r="C17" s="174" t="s">
        <v>70</v>
      </c>
      <c r="D17" s="174" t="s">
        <v>70</v>
      </c>
      <c r="E17" s="175">
        <f aca="true" t="shared" si="0" ref="E17:J17">AVERAGE(E4:E16)</f>
        <v>0.0078020717642923116</v>
      </c>
      <c r="F17" s="175">
        <f t="shared" si="0"/>
        <v>6.195097717830321E-05</v>
      </c>
      <c r="G17" s="175">
        <f t="shared" si="0"/>
        <v>0.005002890802938043</v>
      </c>
      <c r="H17" s="175">
        <f t="shared" si="0"/>
        <v>0.05623871124766941</v>
      </c>
      <c r="I17" s="175">
        <f t="shared" si="0"/>
        <v>0.05887336089378979</v>
      </c>
      <c r="J17" s="175">
        <f t="shared" si="0"/>
        <v>0.607203898754564</v>
      </c>
      <c r="K17" s="174" t="s">
        <v>70</v>
      </c>
    </row>
    <row r="18" spans="1:11" ht="15" thickBot="1">
      <c r="A18" s="199" t="s">
        <v>147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1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4" spans="2:9" ht="14.25">
      <c r="B24" s="31"/>
      <c r="C24" s="32"/>
      <c r="D24" s="32"/>
      <c r="E24" s="31"/>
      <c r="F24" s="31"/>
      <c r="G24" s="31"/>
      <c r="H24" s="31"/>
      <c r="I24" s="31"/>
    </row>
    <row r="25" spans="2:9" ht="14.25">
      <c r="B25" s="31"/>
      <c r="C25" s="32"/>
      <c r="D25" s="32"/>
      <c r="E25" s="31"/>
      <c r="F25" s="31"/>
      <c r="G25" s="31"/>
      <c r="H25" s="31"/>
      <c r="I25" s="31"/>
    </row>
    <row r="26" spans="2:9" ht="14.25">
      <c r="B26" s="31"/>
      <c r="C26" s="32"/>
      <c r="D26" s="32"/>
      <c r="E26" s="31"/>
      <c r="F26" s="31"/>
      <c r="G26" s="31"/>
      <c r="H26" s="31"/>
      <c r="I26" s="31"/>
    </row>
    <row r="27" spans="2:9" ht="14.25">
      <c r="B27" s="31"/>
      <c r="C27" s="32"/>
      <c r="D27" s="32"/>
      <c r="E27" s="31"/>
      <c r="F27" s="31"/>
      <c r="G27" s="31"/>
      <c r="H27" s="31"/>
      <c r="I27" s="31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  <row r="37" ht="14.25">
      <c r="C37" s="5"/>
    </row>
    <row r="38" ht="14.25">
      <c r="C38" s="5"/>
    </row>
  </sheetData>
  <mergeCells count="4">
    <mergeCell ref="A2:A3"/>
    <mergeCell ref="A1:J1"/>
    <mergeCell ref="E2:K2"/>
    <mergeCell ref="A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3"/>
  <sheetViews>
    <sheetView zoomScale="80" zoomScaleNormal="80" workbookViewId="0" topLeftCell="A1">
      <selection activeCell="F17" sqref="F17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5" t="s">
        <v>142</v>
      </c>
      <c r="B1" s="195"/>
      <c r="C1" s="195"/>
      <c r="D1" s="195"/>
      <c r="E1" s="195"/>
      <c r="F1" s="195"/>
      <c r="G1" s="195"/>
    </row>
    <row r="2" spans="1:7" s="33" customFormat="1" ht="15.75" customHeight="1" thickBot="1">
      <c r="A2" s="191" t="s">
        <v>56</v>
      </c>
      <c r="B2" s="100"/>
      <c r="C2" s="196" t="s">
        <v>37</v>
      </c>
      <c r="D2" s="197"/>
      <c r="E2" s="196" t="s">
        <v>38</v>
      </c>
      <c r="F2" s="197"/>
      <c r="G2" s="101"/>
    </row>
    <row r="3" spans="1:7" s="33" customFormat="1" ht="45.75" thickBot="1">
      <c r="A3" s="192"/>
      <c r="B3" s="37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7" s="33" customFormat="1" ht="14.25">
      <c r="A4" s="21">
        <v>1</v>
      </c>
      <c r="B4" s="39" t="s">
        <v>95</v>
      </c>
      <c r="C4" s="40">
        <v>8.2765</v>
      </c>
      <c r="D4" s="110">
        <v>0.004377868703398694</v>
      </c>
      <c r="E4" s="41">
        <v>420</v>
      </c>
      <c r="F4" s="110">
        <v>0.008098727342846125</v>
      </c>
      <c r="G4" s="42">
        <v>15.36395762169227</v>
      </c>
    </row>
    <row r="5" spans="1:7" s="33" customFormat="1" ht="14.25">
      <c r="A5" s="21">
        <v>2</v>
      </c>
      <c r="B5" s="39" t="s">
        <v>168</v>
      </c>
      <c r="C5" s="40">
        <v>22.116619999999646</v>
      </c>
      <c r="D5" s="110">
        <v>0.010301607290747292</v>
      </c>
      <c r="E5" s="41">
        <v>5</v>
      </c>
      <c r="F5" s="110">
        <v>0.003589375448671931</v>
      </c>
      <c r="G5" s="42">
        <v>7.698572110552899</v>
      </c>
    </row>
    <row r="6" spans="1:7" s="33" customFormat="1" ht="14.25">
      <c r="A6" s="21">
        <v>3</v>
      </c>
      <c r="B6" s="39" t="s">
        <v>80</v>
      </c>
      <c r="C6" s="40">
        <v>-167.46175999999977</v>
      </c>
      <c r="D6" s="110">
        <v>-0.0164560949035129</v>
      </c>
      <c r="E6" s="41">
        <v>10</v>
      </c>
      <c r="F6" s="110">
        <v>0.0002447261514365425</v>
      </c>
      <c r="G6" s="42">
        <v>2.4636729430757396</v>
      </c>
    </row>
    <row r="7" spans="1:7" s="33" customFormat="1" ht="14.25">
      <c r="A7" s="21">
        <v>4</v>
      </c>
      <c r="B7" s="39" t="s">
        <v>134</v>
      </c>
      <c r="C7" s="40">
        <v>86.3241400000006</v>
      </c>
      <c r="D7" s="110">
        <v>0.0076621008700221895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45</v>
      </c>
      <c r="C8" s="40">
        <v>34.51907999999996</v>
      </c>
      <c r="D8" s="110">
        <v>0.03544455105132496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118</v>
      </c>
      <c r="C9" s="40">
        <v>32.677520000000015</v>
      </c>
      <c r="D9" s="110">
        <v>0.04840292945266428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46</v>
      </c>
      <c r="C10" s="40">
        <v>5.268599999999861</v>
      </c>
      <c r="D10" s="110">
        <v>0.003803088814654872</v>
      </c>
      <c r="E10" s="41">
        <v>0</v>
      </c>
      <c r="F10" s="110">
        <v>0</v>
      </c>
      <c r="G10" s="42">
        <v>0</v>
      </c>
    </row>
    <row r="11" spans="1:7" s="33" customFormat="1" ht="14.25">
      <c r="A11" s="21">
        <v>8</v>
      </c>
      <c r="B11" s="39" t="s">
        <v>180</v>
      </c>
      <c r="C11" s="40">
        <v>-5.4602899999995715</v>
      </c>
      <c r="D11" s="110">
        <v>-0.0019866638554560255</v>
      </c>
      <c r="E11" s="41">
        <v>0</v>
      </c>
      <c r="F11" s="110">
        <v>0</v>
      </c>
      <c r="G11" s="42">
        <v>0</v>
      </c>
    </row>
    <row r="12" spans="1:7" s="33" customFormat="1" ht="14.25">
      <c r="A12" s="21">
        <v>9</v>
      </c>
      <c r="B12" s="39" t="s">
        <v>98</v>
      </c>
      <c r="C12" s="40">
        <v>-7.019709999999962</v>
      </c>
      <c r="D12" s="110">
        <v>-0.00940788430965693</v>
      </c>
      <c r="E12" s="41">
        <v>0</v>
      </c>
      <c r="F12" s="110">
        <v>0</v>
      </c>
      <c r="G12" s="42">
        <v>0</v>
      </c>
    </row>
    <row r="13" spans="1:7" s="33" customFormat="1" ht="14.25">
      <c r="A13" s="21">
        <v>10</v>
      </c>
      <c r="B13" s="39" t="s">
        <v>184</v>
      </c>
      <c r="C13" s="40" t="s">
        <v>30</v>
      </c>
      <c r="D13" s="110" t="s">
        <v>30</v>
      </c>
      <c r="E13" s="41" t="s">
        <v>30</v>
      </c>
      <c r="F13" s="110" t="s">
        <v>30</v>
      </c>
      <c r="G13" s="42" t="s">
        <v>30</v>
      </c>
    </row>
    <row r="14" spans="1:7" s="33" customFormat="1" ht="14.25">
      <c r="A14" s="21">
        <v>11</v>
      </c>
      <c r="B14" s="39" t="s">
        <v>191</v>
      </c>
      <c r="C14" s="40" t="s">
        <v>30</v>
      </c>
      <c r="D14" s="110" t="s">
        <v>30</v>
      </c>
      <c r="E14" s="41" t="s">
        <v>30</v>
      </c>
      <c r="F14" s="110" t="s">
        <v>30</v>
      </c>
      <c r="G14" s="42" t="s">
        <v>30</v>
      </c>
    </row>
    <row r="15" spans="1:7" s="33" customFormat="1" ht="14.25">
      <c r="A15" s="21">
        <v>12</v>
      </c>
      <c r="B15" s="39" t="s">
        <v>187</v>
      </c>
      <c r="C15" s="40" t="s">
        <v>30</v>
      </c>
      <c r="D15" s="110" t="s">
        <v>30</v>
      </c>
      <c r="E15" s="41" t="s">
        <v>30</v>
      </c>
      <c r="F15" s="110" t="s">
        <v>30</v>
      </c>
      <c r="G15" s="42" t="s">
        <v>30</v>
      </c>
    </row>
    <row r="16" spans="1:7" s="33" customFormat="1" ht="14.25">
      <c r="A16" s="21">
        <v>13</v>
      </c>
      <c r="B16" s="39" t="s">
        <v>190</v>
      </c>
      <c r="C16" s="40" t="s">
        <v>30</v>
      </c>
      <c r="D16" s="110" t="s">
        <v>30</v>
      </c>
      <c r="E16" s="41" t="s">
        <v>30</v>
      </c>
      <c r="F16" s="110" t="s">
        <v>30</v>
      </c>
      <c r="G16" s="42" t="s">
        <v>30</v>
      </c>
    </row>
    <row r="17" spans="1:7" s="33" customFormat="1" ht="15.75" thickBot="1">
      <c r="A17" s="127"/>
      <c r="B17" s="102" t="s">
        <v>69</v>
      </c>
      <c r="C17" s="128">
        <f>SUM(C4:C15)</f>
        <v>9.240700000000771</v>
      </c>
      <c r="D17" s="107">
        <v>0.00028869002434130407</v>
      </c>
      <c r="E17" s="104">
        <f>SUM(E4:E15)</f>
        <v>435</v>
      </c>
      <c r="F17" s="107">
        <v>-4.244367019580157E-05</v>
      </c>
      <c r="G17" s="105">
        <f>SUM(G4:G15)</f>
        <v>25.526202675320906</v>
      </c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>
      <c r="D35" s="43"/>
    </row>
    <row r="36" s="33" customFormat="1" ht="14.25">
      <c r="D36" s="43"/>
    </row>
    <row r="37" s="33" customFormat="1" ht="14.25">
      <c r="D37" s="43"/>
    </row>
    <row r="38" s="33" customFormat="1" ht="14.25">
      <c r="D38" s="43"/>
    </row>
    <row r="39" s="33" customFormat="1" ht="14.25"/>
    <row r="40" s="33" customFormat="1" ht="14.25"/>
    <row r="41" spans="8:9" s="33" customFormat="1" ht="14.25">
      <c r="H41" s="24"/>
      <c r="I41" s="24"/>
    </row>
    <row r="44" spans="2:5" ht="30.75" thickBot="1">
      <c r="B44" s="44" t="s">
        <v>36</v>
      </c>
      <c r="C44" s="37" t="s">
        <v>77</v>
      </c>
      <c r="D44" s="37" t="s">
        <v>78</v>
      </c>
      <c r="E44" s="38" t="s">
        <v>73</v>
      </c>
    </row>
    <row r="45" spans="1:5" ht="14.25">
      <c r="A45" s="24">
        <v>1</v>
      </c>
      <c r="B45" s="39" t="str">
        <f>B4</f>
        <v>Аурум</v>
      </c>
      <c r="C45" s="132">
        <f>C4</f>
        <v>8.2765</v>
      </c>
      <c r="D45" s="110">
        <f>D4</f>
        <v>0.004377868703398694</v>
      </c>
      <c r="E45" s="133">
        <f>G4</f>
        <v>15.36395762169227</v>
      </c>
    </row>
    <row r="46" spans="1:5" ht="14.25">
      <c r="A46" s="24">
        <v>2</v>
      </c>
      <c r="B46" s="39" t="str">
        <f>B5</f>
        <v>Оріон</v>
      </c>
      <c r="C46" s="132">
        <f>C5</f>
        <v>22.116619999999646</v>
      </c>
      <c r="D46" s="110">
        <f>D5</f>
        <v>0.010301607290747292</v>
      </c>
      <c r="E46" s="133">
        <f>G5</f>
        <v>7.698572110552899</v>
      </c>
    </row>
    <row r="47" spans="1:5" ht="14.25">
      <c r="A47" s="24">
        <v>3</v>
      </c>
      <c r="B47" s="39" t="str">
        <f>B6</f>
        <v>Платинум</v>
      </c>
      <c r="C47" s="132">
        <f>C6</f>
        <v>-167.46175999999977</v>
      </c>
      <c r="D47" s="110">
        <f>D6</f>
        <v>-0.0164560949035129</v>
      </c>
      <c r="E47" s="133">
        <f>G6</f>
        <v>2.4636729430757396</v>
      </c>
    </row>
    <row r="48" spans="1:5" ht="14.25">
      <c r="A48" s="24">
        <v>4</v>
      </c>
      <c r="B48" s="39" t="str">
        <f>B7</f>
        <v>Абсолют-Інвест</v>
      </c>
      <c r="C48" s="132">
        <f>C7</f>
        <v>86.3241400000006</v>
      </c>
      <c r="D48" s="110">
        <f>D7</f>
        <v>0.0076621008700221895</v>
      </c>
      <c r="E48" s="133">
        <f>G7</f>
        <v>0</v>
      </c>
    </row>
    <row r="49" spans="1:5" ht="14.25">
      <c r="A49" s="24">
        <v>5</v>
      </c>
      <c r="B49" s="39" t="str">
        <f>B8</f>
        <v>Збалансований фонд "Паритет"</v>
      </c>
      <c r="C49" s="132">
        <f>C8</f>
        <v>34.51907999999996</v>
      </c>
      <c r="D49" s="110">
        <f>D8</f>
        <v>0.03544455105132496</v>
      </c>
      <c r="E49" s="133">
        <f>G8</f>
        <v>0</v>
      </c>
    </row>
    <row r="50" spans="1:5" ht="14.25">
      <c r="A50" s="24">
        <v>6</v>
      </c>
      <c r="B50" s="39" t="str">
        <f>B9</f>
        <v>УНІВЕР.УА/Отаман: Фонд Перспективних Акцій</v>
      </c>
      <c r="C50" s="132">
        <f>C9</f>
        <v>32.677520000000015</v>
      </c>
      <c r="D50" s="110">
        <f>D9</f>
        <v>0.04840292945266428</v>
      </c>
      <c r="E50" s="133">
        <f>G9</f>
        <v>0</v>
      </c>
    </row>
    <row r="51" spans="1:5" ht="14.25">
      <c r="A51" s="24">
        <v>7</v>
      </c>
      <c r="B51" s="39" t="str">
        <f>B10</f>
        <v>ОТП Збалансований</v>
      </c>
      <c r="C51" s="132">
        <f>C10</f>
        <v>5.268599999999861</v>
      </c>
      <c r="D51" s="110">
        <f>D10</f>
        <v>0.003803088814654872</v>
      </c>
      <c r="E51" s="133">
        <f>G10</f>
        <v>0</v>
      </c>
    </row>
    <row r="52" spans="1:5" ht="14.25">
      <c r="A52" s="24">
        <v>8</v>
      </c>
      <c r="B52" s="39" t="str">
        <f>B11</f>
        <v>Конкорд Перспектива</v>
      </c>
      <c r="C52" s="132">
        <f>C11</f>
        <v>-5.4602899999995715</v>
      </c>
      <c r="D52" s="110">
        <f>D11</f>
        <v>-0.0019866638554560255</v>
      </c>
      <c r="E52" s="133">
        <f>G11</f>
        <v>0</v>
      </c>
    </row>
    <row r="53" spans="1:5" ht="14.25">
      <c r="A53" s="24">
        <v>9</v>
      </c>
      <c r="B53" s="39" t="str">
        <f>B12</f>
        <v>Оптімум</v>
      </c>
      <c r="C53" s="132">
        <f>C12</f>
        <v>-7.019709999999962</v>
      </c>
      <c r="D53" s="110">
        <f>D12</f>
        <v>-0.00940788430965693</v>
      </c>
      <c r="E53" s="133">
        <f>G12</f>
        <v>0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0" zoomScaleNormal="80" workbookViewId="0" topLeftCell="A1">
      <selection activeCell="B11" sqref="B11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36</v>
      </c>
      <c r="B1" s="74" t="s">
        <v>132</v>
      </c>
      <c r="C1" s="10"/>
      <c r="D1" s="10"/>
    </row>
    <row r="2" spans="1:4" ht="14.25">
      <c r="A2" s="29" t="s">
        <v>80</v>
      </c>
      <c r="B2" s="160">
        <v>-0.016696734927262757</v>
      </c>
      <c r="C2" s="10"/>
      <c r="D2" s="10"/>
    </row>
    <row r="3" spans="1:4" ht="14.25">
      <c r="A3" s="29" t="s">
        <v>98</v>
      </c>
      <c r="B3" s="160">
        <v>-0.009407884309656667</v>
      </c>
      <c r="C3" s="10"/>
      <c r="D3" s="10"/>
    </row>
    <row r="4" spans="1:4" ht="14.25">
      <c r="A4" s="29" t="s">
        <v>95</v>
      </c>
      <c r="B4" s="160">
        <v>-0.003690966508070437</v>
      </c>
      <c r="C4" s="10"/>
      <c r="D4" s="10"/>
    </row>
    <row r="5" spans="1:4" ht="14.25">
      <c r="A5" s="29" t="s">
        <v>180</v>
      </c>
      <c r="B5" s="160">
        <v>-0.0019866638554423277</v>
      </c>
      <c r="C5" s="10"/>
      <c r="D5" s="10"/>
    </row>
    <row r="6" spans="1:4" ht="14.25">
      <c r="A6" s="29" t="s">
        <v>46</v>
      </c>
      <c r="B6" s="160">
        <v>0.003803088814636757</v>
      </c>
      <c r="C6" s="10"/>
      <c r="D6" s="10"/>
    </row>
    <row r="7" spans="1:4" ht="14.25">
      <c r="A7" s="29" t="s">
        <v>168</v>
      </c>
      <c r="B7" s="160">
        <v>0.006688225290421679</v>
      </c>
      <c r="C7" s="10"/>
      <c r="D7" s="10"/>
    </row>
    <row r="8" spans="1:4" ht="14.25">
      <c r="A8" s="29" t="s">
        <v>134</v>
      </c>
      <c r="B8" s="160">
        <v>0.007662100870019728</v>
      </c>
      <c r="C8" s="10"/>
      <c r="D8" s="10"/>
    </row>
    <row r="9" spans="1:4" ht="14.25">
      <c r="A9" s="97" t="s">
        <v>45</v>
      </c>
      <c r="B9" s="163">
        <v>0.035444551051319495</v>
      </c>
      <c r="C9" s="10"/>
      <c r="D9" s="10"/>
    </row>
    <row r="10" spans="1:4" ht="14.25">
      <c r="A10" s="97" t="s">
        <v>118</v>
      </c>
      <c r="B10" s="184">
        <v>0.04840292945266533</v>
      </c>
      <c r="C10" s="10"/>
      <c r="D10" s="10"/>
    </row>
    <row r="11" spans="1:4" ht="14.25">
      <c r="A11" s="29" t="s">
        <v>41</v>
      </c>
      <c r="B11" s="161">
        <v>0.0078020717642923116</v>
      </c>
      <c r="C11" s="10"/>
      <c r="D11" s="10"/>
    </row>
    <row r="12" spans="1:4" ht="14.25">
      <c r="A12" s="29" t="s">
        <v>1</v>
      </c>
      <c r="B12" s="161">
        <v>0.009657176198811568</v>
      </c>
      <c r="C12" s="10"/>
      <c r="D12" s="10"/>
    </row>
    <row r="13" spans="1:4" ht="14.25">
      <c r="A13" s="29" t="s">
        <v>0</v>
      </c>
      <c r="B13" s="161">
        <v>-0.03553545469229524</v>
      </c>
      <c r="C13" s="10"/>
      <c r="D13" s="10"/>
    </row>
    <row r="14" spans="1:4" ht="14.25">
      <c r="A14" s="29" t="s">
        <v>42</v>
      </c>
      <c r="B14" s="161">
        <v>0.027361453462438456</v>
      </c>
      <c r="C14" s="10"/>
      <c r="D14" s="10"/>
    </row>
    <row r="15" spans="1:4" ht="14.25">
      <c r="A15" s="29" t="s">
        <v>43</v>
      </c>
      <c r="B15" s="161">
        <v>0.005945205479451987</v>
      </c>
      <c r="C15" s="10"/>
      <c r="D15" s="10"/>
    </row>
    <row r="16" spans="1:4" ht="14.25">
      <c r="A16" s="29" t="s">
        <v>44</v>
      </c>
      <c r="B16" s="161">
        <v>0.016986301369863017</v>
      </c>
      <c r="C16" s="10"/>
      <c r="D16" s="10"/>
    </row>
    <row r="17" spans="1:4" ht="15" thickBot="1">
      <c r="A17" s="86" t="s">
        <v>177</v>
      </c>
      <c r="B17" s="162">
        <v>-0.05804955650167021</v>
      </c>
      <c r="C17" s="10"/>
      <c r="D17" s="10"/>
    </row>
    <row r="18" spans="2:4" ht="12.75">
      <c r="B18" s="10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spans="1:4" ht="14.25">
      <c r="A23" s="60"/>
      <c r="B23" s="61"/>
      <c r="C23" s="10"/>
      <c r="D23" s="10"/>
    </row>
    <row r="24" ht="12.75">
      <c r="B24" s="10"/>
    </row>
    <row r="28" spans="1:2" ht="12.75">
      <c r="A28" s="7"/>
      <c r="B28" s="8"/>
    </row>
    <row r="29" ht="12.75">
      <c r="B29" s="8"/>
    </row>
    <row r="30" ht="12.75">
      <c r="B30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2013-10-07T11:23:08Z</dcterms:modified>
  <cp:category/>
  <cp:version/>
  <cp:contentType/>
  <cp:contentStatus/>
</cp:coreProperties>
</file>