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firstSheet="1" activeTab="12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<sst xmlns="http://schemas.openxmlformats.org/spreadsheetml/2006/main" count="352" uniqueCount="124">
  <si>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</si>
  <si>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</si>
  <si>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</si>
  <si>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</si>
  <si>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</si>
  <si>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</si>
  <si>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</si>
  <si>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</si>
  <si>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</si>
  <si>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</si>
  <si>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</si>
  <si>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</si>
  <si>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</si>
  <si>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</si>
  <si>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</si>
  <si>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</si>
  <si>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</si>
  <si>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</si>
  <si>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</si>
  <si>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</si>
  <si>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</si>
  <si>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</si>
  <si>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</si>
  <si>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</si>
  <si>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</si>
  <si>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</si>
  <si>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</si>
  <si>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</si>
  <si>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</si>
  <si>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</si>
  <si>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</si>
  <si>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</si>
  <si>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</si>
  <si>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</si>
  <si>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</si>
  <si>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</si>
  <si>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</si>
  <si>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</si>
  <si>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</si>
  <si>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</si>
  <si>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</si>
  <si>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</si>
  <si>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</si>
  <si>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</si>
  <si>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</si>
  <si>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</si>
  <si>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</si>
  <si>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КУА "Драгон Есет Менеджмент"</t>
  </si>
  <si>
    <t>http://www.dragon-am.com/</t>
  </si>
  <si>
    <t>ТОВ КУА "Альтус Ассетс Актівітіс"</t>
  </si>
  <si>
    <t>ТОВ КУА "АРТ - КАПІТАЛ Менеджмент"</t>
  </si>
  <si>
    <t>http://www.sem.biz.ua/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</si>
  <si>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</si>
  <si>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</si>
  <si>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</si>
  <si>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</si>
  <si>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</si>
  <si>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</si>
  <si>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</si>
  <si>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</si>
  <si>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</si>
  <si>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</si>
  <si>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</si>
  <si>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</si>
  <si>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ТОВ "Драгон Есет Менеджмент"</t>
  </si>
  <si>
    <t>http://dragon-am.com/</t>
  </si>
  <si>
    <t>Альтус-Збалансований</t>
  </si>
  <si>
    <t>http://www.altus.ua/</t>
  </si>
  <si>
    <t>Альтус-Депозит</t>
  </si>
  <si>
    <t>Альтус-Стратегічний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</si>
  <si>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</si>
  <si>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</si>
  <si>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</si>
  <si>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</si>
  <si>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</si>
  <si>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</si>
  <si>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</si>
  <si>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</si>
  <si>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</si>
  <si>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</si>
  <si>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</si>
  <si>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</si>
  <si>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</si>
  <si>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</si>
  <si>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</si>
  <si>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</si>
  <si>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Індекс Української Біржі</t>
  </si>
  <si>
    <t>Індекс</t>
  </si>
  <si>
    <t>Бонум Оптімум</t>
  </si>
  <si>
    <t>ТОВ КУА "Бонум Груп"</t>
  </si>
  <si>
    <t>http://bonum-group.com/</t>
  </si>
  <si>
    <t>"Золотий" депозит (за офіційним курсом золота)</t>
  </si>
  <si>
    <t>1 місяць*</t>
  </si>
  <si>
    <t>Назва фонду*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</si>
  <si>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</si>
  <si>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</si>
  <si>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</si>
  <si>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</si>
  <si>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</si>
  <si>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</si>
  <si>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</si>
  <si>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</si>
  <si>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</si>
  <si>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</si>
  <si>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</si>
  <si>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</si>
  <si>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</si>
  <si>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</si>
  <si>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</si>
  <si>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</si>
  <si>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</si>
  <si>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</si>
  <si>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</si>
  <si>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Середнє значення</t>
  </si>
  <si>
    <t>КІНТО-Казначейський</t>
  </si>
  <si>
    <t>1 рік</t>
  </si>
  <si>
    <t>1 місяць (з початку року)</t>
  </si>
  <si>
    <t>ТАСК Український Капітал</t>
  </si>
  <si>
    <t>WIG20 (Польща)</t>
  </si>
  <si>
    <t>ТАСК Універсал</t>
  </si>
  <si>
    <t>грудень `14</t>
  </si>
  <si>
    <t>січень `15</t>
  </si>
  <si>
    <t>з початку 2015 року</t>
  </si>
  <si>
    <t>спец.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</si>
</sst>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dotted">
        <color indexed="55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4" xfId="20" applyFont="1" applyFill="1" applyBorder="1" applyAlignment="1">
      <alignment vertical="center" wrapText="1"/>
      <protection/>
    </xf>
    <xf numFmtId="10" fontId="22" fillId="0" borderId="25" xfId="21" applyNumberFormat="1" applyFont="1" applyFill="1" applyBorder="1" applyAlignment="1">
      <alignment horizontal="center" vertical="center" wrapText="1"/>
      <protection/>
    </xf>
    <xf numFmtId="0" fontId="11" fillId="0" borderId="26" xfId="0" applyFont="1" applyFill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12" fillId="0" borderId="29" xfId="0" applyFont="1" applyFill="1" applyBorder="1" applyAlignment="1">
      <alignment horizontal="center" vertical="center" wrapText="1" shrinkToFit="1"/>
    </xf>
    <xf numFmtId="4" fontId="12" fillId="0" borderId="30" xfId="0" applyNumberFormat="1" applyFont="1" applyFill="1" applyBorder="1" applyAlignment="1">
      <alignment horizontal="right" vertical="center" indent="1"/>
    </xf>
    <xf numFmtId="3" fontId="12" fillId="0" borderId="31" xfId="0" applyNumberFormat="1" applyFont="1" applyFill="1" applyBorder="1" applyAlignment="1">
      <alignment horizontal="right" vertical="center" indent="1"/>
    </xf>
    <xf numFmtId="4" fontId="12" fillId="0" borderId="32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3" xfId="0" applyFont="1" applyBorder="1" applyAlignment="1">
      <alignment vertical="center"/>
    </xf>
    <xf numFmtId="14" fontId="11" fillId="0" borderId="33" xfId="0" applyNumberFormat="1" applyFont="1" applyBorder="1" applyAlignment="1">
      <alignment horizontal="center" vertical="center"/>
    </xf>
    <xf numFmtId="14" fontId="11" fillId="0" borderId="34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5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1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10" fontId="0" fillId="0" borderId="20" xfId="0" applyNumberFormat="1" applyBorder="1" applyAlignment="1">
      <alignment horizontal="right" vertical="center" indent="1"/>
    </xf>
    <xf numFmtId="10" fontId="0" fillId="0" borderId="38" xfId="0" applyNumberFormat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4" fontId="11" fillId="0" borderId="40" xfId="0" applyNumberFormat="1" applyFont="1" applyFill="1" applyBorder="1" applyAlignment="1">
      <alignment horizontal="right" vertical="center" indent="1"/>
    </xf>
    <xf numFmtId="10" fontId="22" fillId="0" borderId="41" xfId="21" applyNumberFormat="1" applyFont="1" applyFill="1" applyBorder="1" applyAlignment="1">
      <alignment horizontal="right" vertical="center" wrapText="1" indent="1"/>
      <protection/>
    </xf>
    <xf numFmtId="4" fontId="11" fillId="0" borderId="42" xfId="0" applyNumberFormat="1" applyFont="1" applyFill="1" applyBorder="1" applyAlignment="1">
      <alignment horizontal="right" vertical="center" indent="1"/>
    </xf>
    <xf numFmtId="2" fontId="11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horizontal="right" vertical="center" indent="1"/>
    </xf>
    <xf numFmtId="2" fontId="11" fillId="0" borderId="0" xfId="0" applyNumberFormat="1" applyFont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3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4" xfId="21" applyNumberFormat="1" applyFont="1" applyFill="1" applyBorder="1" applyAlignment="1">
      <alignment horizontal="right" vertical="center" indent="1"/>
      <protection/>
    </xf>
    <xf numFmtId="10" fontId="20" fillId="0" borderId="44" xfId="0" applyNumberFormat="1" applyFont="1" applyBorder="1" applyAlignment="1">
      <alignment horizontal="right" vertical="center" indent="1"/>
    </xf>
    <xf numFmtId="10" fontId="22" fillId="0" borderId="32" xfId="21" applyNumberFormat="1" applyFont="1" applyFill="1" applyBorder="1" applyAlignment="1">
      <alignment horizontal="right" vertical="center" indent="1"/>
      <protection/>
    </xf>
    <xf numFmtId="0" fontId="41" fillId="0" borderId="5" xfId="20" applyFont="1" applyFill="1" applyBorder="1" applyAlignment="1">
      <alignment vertical="center" wrapText="1"/>
      <protection/>
    </xf>
    <xf numFmtId="14" fontId="41" fillId="0" borderId="8" xfId="20" applyNumberFormat="1" applyFont="1" applyFill="1" applyBorder="1" applyAlignment="1">
      <alignment horizontal="center" vertical="center" wrapText="1"/>
      <protection/>
    </xf>
    <xf numFmtId="10" fontId="41" fillId="0" borderId="8" xfId="21" applyNumberFormat="1" applyFont="1" applyFill="1" applyBorder="1" applyAlignment="1">
      <alignment horizontal="right" vertical="center" wrapText="1" indent="1"/>
      <protection/>
    </xf>
    <xf numFmtId="0" fontId="22" fillId="0" borderId="39" xfId="20" applyFont="1" applyFill="1" applyBorder="1" applyAlignment="1">
      <alignment horizontal="left" vertical="center" wrapText="1"/>
      <protection/>
    </xf>
    <xf numFmtId="10" fontId="22" fillId="0" borderId="42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10" fontId="41" fillId="0" borderId="8" xfId="21" applyNumberFormat="1" applyFont="1" applyFill="1" applyBorder="1" applyAlignment="1">
      <alignment horizontal="center" vertical="center" wrapText="1"/>
      <protection/>
    </xf>
    <xf numFmtId="0" fontId="22" fillId="0" borderId="45" xfId="19" applyFont="1" applyFill="1" applyBorder="1" applyAlignment="1">
      <alignment vertical="center" wrapText="1"/>
      <protection/>
    </xf>
    <xf numFmtId="4" fontId="22" fillId="0" borderId="45" xfId="19" applyNumberFormat="1" applyFont="1" applyFill="1" applyBorder="1" applyAlignment="1">
      <alignment horizontal="right" vertical="center" wrapText="1" indent="1"/>
      <protection/>
    </xf>
    <xf numFmtId="0" fontId="11" fillId="0" borderId="46" xfId="0" applyFont="1" applyBorder="1" applyAlignment="1">
      <alignment vertical="center"/>
    </xf>
    <xf numFmtId="4" fontId="11" fillId="0" borderId="46" xfId="0" applyNumberFormat="1" applyFont="1" applyBorder="1" applyAlignment="1">
      <alignment horizontal="right" vertical="center" indent="1"/>
    </xf>
    <xf numFmtId="10" fontId="11" fillId="0" borderId="46" xfId="0" applyNumberFormat="1" applyFont="1" applyBorder="1" applyAlignment="1">
      <alignment horizontal="right" vertical="center" indent="1"/>
    </xf>
    <xf numFmtId="0" fontId="22" fillId="0" borderId="47" xfId="20" applyFont="1" applyFill="1" applyBorder="1" applyAlignment="1">
      <alignment vertical="center" wrapText="1"/>
      <protection/>
    </xf>
    <xf numFmtId="0" fontId="11" fillId="0" borderId="5" xfId="0" applyFont="1" applyBorder="1" applyAlignment="1">
      <alignment horizontal="left"/>
    </xf>
    <xf numFmtId="0" fontId="7" fillId="0" borderId="48" xfId="0" applyFont="1" applyBorder="1" applyAlignment="1">
      <alignment horizontal="left" vertical="center"/>
    </xf>
    <xf numFmtId="0" fontId="41" fillId="0" borderId="48" xfId="22" applyFont="1" applyFill="1" applyBorder="1" applyAlignment="1">
      <alignment horizontal="center" vertical="center" wrapText="1"/>
      <protection/>
    </xf>
    <xf numFmtId="0" fontId="41" fillId="0" borderId="49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2" xfId="0" applyBorder="1" applyAlignment="1">
      <alignment/>
    </xf>
    <xf numFmtId="0" fontId="10" fillId="0" borderId="51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8775"/>
          <c:w val="0.97875"/>
          <c:h val="0.4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-10"/>
        <c:gapWidth val="400"/>
        <c:axId val="46493111"/>
        <c:axId val="15784816"/>
      </c:barChart>
      <c:catAx>
        <c:axId val="464931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15784816"/>
        <c:crosses val="autoZero"/>
        <c:auto val="1"/>
        <c:lblOffset val="0"/>
        <c:noMultiLvlLbl val="0"/>
      </c:catAx>
      <c:valAx>
        <c:axId val="15784816"/>
        <c:scaling>
          <c:orientation val="minMax"/>
          <c:max val="0.07"/>
          <c:min val="-0.05"/>
        </c:scaling>
        <c:axPos val="l"/>
        <c:delete val="0"/>
        <c:numFmt formatCode="0%" sourceLinked="0"/>
        <c:majorTickMark val="out"/>
        <c:minorTickMark val="none"/>
        <c:tickLblPos val="nextTo"/>
        <c:crossAx val="464931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5"/>
          <c:w val="1"/>
          <c:h val="0.67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-20"/>
        <c:gapWidth val="100"/>
        <c:axId val="7845617"/>
        <c:axId val="3501690"/>
      </c:barChart>
      <c:catAx>
        <c:axId val="78456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1690"/>
        <c:crosses val="autoZero"/>
        <c:auto val="0"/>
        <c:lblOffset val="100"/>
        <c:tickLblSkip val="1"/>
        <c:noMultiLvlLbl val="0"/>
      </c:catAx>
      <c:valAx>
        <c:axId val="3501690"/>
        <c:scaling>
          <c:orientation val="minMax"/>
          <c:max val="0.2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456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6275"/>
          <c:w val="0.59725"/>
          <c:h val="0.0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27475"/>
          <c:y val="0.25525"/>
          <c:w val="0.40975"/>
          <c:h val="0.401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В_ВЧА!$B$18:$B$28</c:f>
              <c:strCache/>
            </c:strRef>
          </c:cat>
          <c:val>
            <c:numRef>
              <c:f>В_ВЧА!$C$18:$C$28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В_ВЧА!$B$18:$B$28</c:f>
              <c:strCache/>
            </c:strRef>
          </c:cat>
          <c:val>
            <c:numRef>
              <c:f>В_ВЧА!$D$18:$D$28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375"/>
          <c:w val="0.96875"/>
          <c:h val="0.47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ВЧА'!$C$50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ВЧА'!$B$51:$B$61</c:f>
              <c:strCache/>
            </c:strRef>
          </c:cat>
          <c:val>
            <c:numRef>
              <c:f>'В_динаміка ВЧА'!$C$51:$C$61</c:f>
              <c:numCache/>
            </c:numRef>
          </c:val>
        </c:ser>
        <c:ser>
          <c:idx val="0"/>
          <c:order val="1"/>
          <c:tx>
            <c:strRef>
              <c:f>'В_динаміка ВЧА'!$E$50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ВЧА'!$B$51:$B$61</c:f>
              <c:strCache/>
            </c:strRef>
          </c:cat>
          <c:val>
            <c:numRef>
              <c:f>'В_динаміка ВЧА'!$E$51:$E$61</c:f>
              <c:numCache/>
            </c:numRef>
          </c:val>
        </c:ser>
        <c:overlap val="-30"/>
        <c:axId val="31515211"/>
        <c:axId val="15201444"/>
      </c:barChart>
      <c:lineChart>
        <c:grouping val="standard"/>
        <c:varyColors val="0"/>
        <c:ser>
          <c:idx val="2"/>
          <c:order val="2"/>
          <c:tx>
            <c:strRef>
              <c:f>'В_динаміка ВЧА'!$D$50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ВЧА'!$B$51:$B$60</c:f>
              <c:strCache/>
            </c:strRef>
          </c:cat>
          <c:val>
            <c:numRef>
              <c:f>'В_динаміка ВЧА'!$D$51:$D$60</c:f>
              <c:numCache/>
            </c:numRef>
          </c:val>
          <c:smooth val="0"/>
        </c:ser>
        <c:axId val="2595269"/>
        <c:axId val="23357422"/>
      </c:lineChart>
      <c:catAx>
        <c:axId val="315152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5201444"/>
        <c:crosses val="autoZero"/>
        <c:auto val="0"/>
        <c:lblOffset val="40"/>
        <c:noMultiLvlLbl val="0"/>
      </c:catAx>
      <c:valAx>
        <c:axId val="15201444"/>
        <c:scaling>
          <c:orientation val="minMax"/>
          <c:max val="100"/>
          <c:min val="-400"/>
        </c:scaling>
        <c:axPos val="l"/>
        <c:delete val="0"/>
        <c:numFmt formatCode="#,##0" sourceLinked="0"/>
        <c:majorTickMark val="in"/>
        <c:minorTickMark val="none"/>
        <c:tickLblPos val="nextTo"/>
        <c:crossAx val="31515211"/>
        <c:crossesAt val="1"/>
        <c:crossBetween val="between"/>
        <c:dispUnits/>
      </c:valAx>
      <c:catAx>
        <c:axId val="2595269"/>
        <c:scaling>
          <c:orientation val="minMax"/>
        </c:scaling>
        <c:axPos val="b"/>
        <c:delete val="1"/>
        <c:majorTickMark val="in"/>
        <c:minorTickMark val="none"/>
        <c:tickLblPos val="nextTo"/>
        <c:crossAx val="23357422"/>
        <c:crosses val="autoZero"/>
        <c:auto val="0"/>
        <c:lblOffset val="100"/>
        <c:noMultiLvlLbl val="0"/>
      </c:catAx>
      <c:valAx>
        <c:axId val="23357422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259526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75"/>
          <c:y val="0.7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25"/>
          <c:w val="1"/>
          <c:h val="0.90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'В_діаграма(дох)'!$A$2:$A$19</c:f>
              <c:strCache/>
            </c:strRef>
          </c:cat>
          <c:val>
            <c:numRef>
              <c:f>'В_діаграма(дох)'!$B$2:$B$19</c:f>
              <c:numCache/>
            </c:numRef>
          </c:val>
        </c:ser>
        <c:gapWidth val="60"/>
        <c:axId val="8890207"/>
        <c:axId val="12903000"/>
      </c:barChart>
      <c:catAx>
        <c:axId val="8890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903000"/>
        <c:crosses val="autoZero"/>
        <c:auto val="0"/>
        <c:lblOffset val="0"/>
        <c:tickLblSkip val="1"/>
        <c:noMultiLvlLbl val="0"/>
      </c:catAx>
      <c:valAx>
        <c:axId val="12903000"/>
        <c:scaling>
          <c:orientation val="minMax"/>
          <c:max val="0.09"/>
          <c:min val="-0.07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8902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675"/>
          <c:w val="1"/>
          <c:h val="0.5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ВЧА'!$B$37:$B$40</c:f>
              <c:strCache/>
            </c:strRef>
          </c:cat>
          <c:val>
            <c:numRef>
              <c:f>'І_динаміка ВЧА'!$C$37:$C$40</c:f>
              <c:numCache/>
            </c:numRef>
          </c:val>
        </c:ser>
        <c:ser>
          <c:idx val="0"/>
          <c:order val="1"/>
          <c:tx>
            <c:strRef>
              <c:f>'І_динаміка ВЧА'!$E$36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ВЧА'!$B$37:$B$40</c:f>
              <c:strCache/>
            </c:strRef>
          </c:cat>
          <c:val>
            <c:numRef>
              <c:f>'І_динаміка ВЧА'!$E$37:$E$40</c:f>
              <c:numCache/>
            </c:numRef>
          </c:val>
        </c:ser>
        <c:overlap val="-20"/>
        <c:axId val="49018137"/>
        <c:axId val="38510050"/>
      </c:barChart>
      <c:lineChart>
        <c:grouping val="standard"/>
        <c:varyColors val="0"/>
        <c:ser>
          <c:idx val="2"/>
          <c:order val="2"/>
          <c:tx>
            <c:strRef>
              <c:f>'І_динаміка ВЧА'!$D$36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ВЧА'!$D$37:$D$40</c:f>
              <c:numCache/>
            </c:numRef>
          </c:val>
          <c:smooth val="0"/>
        </c:ser>
        <c:axId val="11046131"/>
        <c:axId val="32306316"/>
      </c:lineChart>
      <c:catAx>
        <c:axId val="490181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8510050"/>
        <c:crosses val="autoZero"/>
        <c:auto val="0"/>
        <c:lblOffset val="100"/>
        <c:noMultiLvlLbl val="0"/>
      </c:catAx>
      <c:valAx>
        <c:axId val="38510050"/>
        <c:scaling>
          <c:orientation val="minMax"/>
          <c:max val="500"/>
          <c:min val="-50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9018137"/>
        <c:crossesAt val="1"/>
        <c:crossBetween val="between"/>
        <c:dispUnits/>
        <c:majorUnit val="200"/>
        <c:minorUnit val="200"/>
      </c:valAx>
      <c:catAx>
        <c:axId val="11046131"/>
        <c:scaling>
          <c:orientation val="minMax"/>
        </c:scaling>
        <c:axPos val="b"/>
        <c:delete val="1"/>
        <c:majorTickMark val="in"/>
        <c:minorTickMark val="none"/>
        <c:tickLblPos val="nextTo"/>
        <c:crossAx val="32306316"/>
        <c:crosses val="autoZero"/>
        <c:auto val="0"/>
        <c:lblOffset val="100"/>
        <c:noMultiLvlLbl val="0"/>
      </c:catAx>
      <c:valAx>
        <c:axId val="32306316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104613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"/>
          <c:y val="0.7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365"/>
          <c:w val="0.9585"/>
          <c:h val="0.86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'І_діаграма(дох)'!$A$2:$A$12</c:f>
              <c:strCache/>
            </c:strRef>
          </c:cat>
          <c:val>
            <c:numRef>
              <c:f>'І_діаграма(дох)'!$B$2:$B$12</c:f>
              <c:numCache/>
            </c:numRef>
          </c:val>
        </c:ser>
        <c:gapWidth val="60"/>
        <c:axId val="22321389"/>
        <c:axId val="66674774"/>
      </c:barChart>
      <c:catAx>
        <c:axId val="223213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74774"/>
        <c:crosses val="autoZero"/>
        <c:auto val="0"/>
        <c:lblOffset val="100"/>
        <c:tickLblSkip val="1"/>
        <c:noMultiLvlLbl val="0"/>
      </c:catAx>
      <c:valAx>
        <c:axId val="66674774"/>
        <c:scaling>
          <c:orientation val="minMax"/>
          <c:max val="0.09"/>
          <c:min val="-0.07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213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325"/>
          <c:w val="1"/>
          <c:h val="0.53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ВЧА'!$C$33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ВЧА'!$B$34:$B$35</c:f>
              <c:strCache/>
            </c:strRef>
          </c:cat>
          <c:val>
            <c:numRef>
              <c:f>'3_динаміка ВЧА'!$C$34:$C$35</c:f>
              <c:numCache/>
            </c:numRef>
          </c:val>
        </c:ser>
        <c:ser>
          <c:idx val="0"/>
          <c:order val="1"/>
          <c:tx>
            <c:strRef>
              <c:f>'3_динаміка ВЧА'!$E$33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ВЧА'!$B$34:$B$35</c:f>
              <c:strCache/>
            </c:strRef>
          </c:cat>
          <c:val>
            <c:numRef>
              <c:f>'3_динаміка ВЧА'!$E$34:$E$35</c:f>
              <c:numCache/>
            </c:numRef>
          </c:val>
        </c:ser>
        <c:overlap val="-20"/>
        <c:axId val="63202055"/>
        <c:axId val="31947584"/>
      </c:barChart>
      <c:lineChart>
        <c:grouping val="standard"/>
        <c:varyColors val="0"/>
        <c:ser>
          <c:idx val="2"/>
          <c:order val="2"/>
          <c:tx>
            <c:strRef>
              <c:f>'3_динаміка ВЧА'!$D$33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ВЧА'!$D$34:$D$35</c:f>
              <c:numCache/>
            </c:numRef>
          </c:val>
          <c:smooth val="0"/>
        </c:ser>
        <c:axId val="19092801"/>
        <c:axId val="37617482"/>
      </c:lineChart>
      <c:catAx>
        <c:axId val="632020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31947584"/>
        <c:crosses val="autoZero"/>
        <c:auto val="0"/>
        <c:lblOffset val="100"/>
        <c:noMultiLvlLbl val="0"/>
      </c:catAx>
      <c:valAx>
        <c:axId val="31947584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3202055"/>
        <c:crossesAt val="1"/>
        <c:crossBetween val="between"/>
        <c:dispUnits/>
      </c:valAx>
      <c:catAx>
        <c:axId val="19092801"/>
        <c:scaling>
          <c:orientation val="minMax"/>
        </c:scaling>
        <c:axPos val="b"/>
        <c:delete val="1"/>
        <c:majorTickMark val="in"/>
        <c:minorTickMark val="none"/>
        <c:tickLblPos val="nextTo"/>
        <c:crossAx val="37617482"/>
        <c:crosses val="autoZero"/>
        <c:auto val="0"/>
        <c:lblOffset val="100"/>
        <c:noMultiLvlLbl val="0"/>
      </c:catAx>
      <c:valAx>
        <c:axId val="37617482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909280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5"/>
          <c:w val="1"/>
          <c:h val="0.88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3013019"/>
        <c:axId val="27117172"/>
      </c:barChart>
      <c:catAx>
        <c:axId val="3013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17172"/>
        <c:crosses val="autoZero"/>
        <c:auto val="0"/>
        <c:lblOffset val="100"/>
        <c:tickLblSkip val="1"/>
        <c:noMultiLvlLbl val="0"/>
      </c:catAx>
      <c:valAx>
        <c:axId val="27117172"/>
        <c:scaling>
          <c:orientation val="minMax"/>
          <c:max val="0.09"/>
          <c:min val="-0.07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30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40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31</xdr:row>
      <xdr:rowOff>133350</xdr:rowOff>
    </xdr:from>
    <xdr:to>
      <xdr:col>4</xdr:col>
      <xdr:colOff>628650</xdr:colOff>
      <xdr:row>55</xdr:row>
      <xdr:rowOff>133350</xdr:rowOff>
    </xdr:to>
    <xdr:graphicFrame>
      <xdr:nvGraphicFramePr>
        <xdr:cNvPr id="1" name="Chart 2"/>
        <xdr:cNvGraphicFramePr/>
      </xdr:nvGraphicFramePr>
      <xdr:xfrm>
        <a:off x="333375" y="5924550"/>
        <a:ext cx="7915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104775</xdr:rowOff>
    </xdr:from>
    <xdr:to>
      <xdr:col>12</xdr:col>
      <xdr:colOff>390525</xdr:colOff>
      <xdr:row>41</xdr:row>
      <xdr:rowOff>161925</xdr:rowOff>
    </xdr:to>
    <xdr:graphicFrame>
      <xdr:nvGraphicFramePr>
        <xdr:cNvPr id="1" name="Chart 7"/>
        <xdr:cNvGraphicFramePr/>
      </xdr:nvGraphicFramePr>
      <xdr:xfrm>
        <a:off x="47625" y="3476625"/>
        <a:ext cx="184499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304800</xdr:colOff>
      <xdr:row>54</xdr:row>
      <xdr:rowOff>133350</xdr:rowOff>
    </xdr:to>
    <xdr:graphicFrame>
      <xdr:nvGraphicFramePr>
        <xdr:cNvPr id="1" name="Chart 1"/>
        <xdr:cNvGraphicFramePr/>
      </xdr:nvGraphicFramePr>
      <xdr:xfrm>
        <a:off x="5905500" y="190500"/>
        <a:ext cx="10572750" cy="907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19050</xdr:rowOff>
    </xdr:from>
    <xdr:to>
      <xdr:col>9</xdr:col>
      <xdr:colOff>666750</xdr:colOff>
      <xdr:row>29</xdr:row>
      <xdr:rowOff>152400</xdr:rowOff>
    </xdr:to>
    <xdr:graphicFrame>
      <xdr:nvGraphicFramePr>
        <xdr:cNvPr id="1" name="Chart 8"/>
        <xdr:cNvGraphicFramePr/>
      </xdr:nvGraphicFramePr>
      <xdr:xfrm>
        <a:off x="85725" y="2295525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19050</xdr:rowOff>
    </xdr:from>
    <xdr:to>
      <xdr:col>14</xdr:col>
      <xdr:colOff>676275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14900" y="19050"/>
        <a:ext cx="824865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9525</xdr:rowOff>
    </xdr:from>
    <xdr:to>
      <xdr:col>9</xdr:col>
      <xdr:colOff>647700</xdr:colOff>
      <xdr:row>25</xdr:row>
      <xdr:rowOff>152400</xdr:rowOff>
    </xdr:to>
    <xdr:graphicFrame>
      <xdr:nvGraphicFramePr>
        <xdr:cNvPr id="1" name="Chart 8"/>
        <xdr:cNvGraphicFramePr/>
      </xdr:nvGraphicFramePr>
      <xdr:xfrm>
        <a:off x="323850" y="192405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0</xdr:row>
      <xdr:rowOff>190500</xdr:rowOff>
    </xdr:from>
    <xdr:to>
      <xdr:col>16</xdr:col>
      <xdr:colOff>304800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5305425" y="190500"/>
        <a:ext cx="885825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pioglobal.ua/" TargetMode="External" /><Relationship Id="rId4" Type="http://schemas.openxmlformats.org/officeDocument/2006/relationships/hyperlink" Target="http://www.kinto.com/" TargetMode="External" /><Relationship Id="rId5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fidobank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vseswit.com.ua/" TargetMode="External" /><Relationship Id="rId11" Type="http://schemas.openxmlformats.org/officeDocument/2006/relationships/hyperlink" Target="http://art-capital.com.ua/" TargetMode="Externa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6"/>
  <sheetViews>
    <sheetView zoomScale="85" zoomScaleNormal="85" workbookViewId="0" topLeftCell="A1">
      <selection activeCell="F5" sqref="F5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8" t="s">
        <v>103</v>
      </c>
      <c r="B1" s="78"/>
      <c r="C1" s="78"/>
      <c r="D1" s="79"/>
      <c r="E1" s="79"/>
      <c r="F1" s="79"/>
    </row>
    <row r="2" spans="1:9" ht="15.75" thickBot="1">
      <c r="A2" s="25" t="s">
        <v>62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9" t="s">
        <v>120</v>
      </c>
      <c r="B3" s="90">
        <v>0.01274702264101557</v>
      </c>
      <c r="C3" s="90">
        <v>0.06331745166037228</v>
      </c>
      <c r="D3" s="90">
        <v>0.0023102035003718015</v>
      </c>
      <c r="E3" s="90">
        <v>0.01750117884536641</v>
      </c>
      <c r="F3" s="90">
        <v>0.02078841340559941</v>
      </c>
      <c r="G3" s="61"/>
      <c r="H3" s="61"/>
      <c r="I3" s="2"/>
      <c r="J3" s="2"/>
      <c r="K3" s="2"/>
      <c r="L3" s="2"/>
    </row>
    <row r="4" spans="1:12" ht="14.25">
      <c r="A4" s="89" t="s">
        <v>121</v>
      </c>
      <c r="B4" s="90">
        <v>-0.011811227127054624</v>
      </c>
      <c r="C4" s="90">
        <v>-0.04053033968837705</v>
      </c>
      <c r="D4" s="90">
        <v>0.004957319294084151</v>
      </c>
      <c r="E4" s="90">
        <v>-0.03260967868188594</v>
      </c>
      <c r="F4" s="90">
        <v>-0.044931925244946325</v>
      </c>
      <c r="G4" s="61"/>
      <c r="H4" s="61"/>
      <c r="I4" s="2"/>
      <c r="J4" s="2"/>
      <c r="K4" s="2"/>
      <c r="L4" s="2"/>
    </row>
    <row r="5" spans="1:12" ht="15" thickBot="1">
      <c r="A5" s="82" t="s">
        <v>122</v>
      </c>
      <c r="B5" s="84">
        <v>-0.011811227127054624</v>
      </c>
      <c r="C5" s="84">
        <v>-0.04053033968837705</v>
      </c>
      <c r="D5" s="84">
        <v>0.004957319294084151</v>
      </c>
      <c r="E5" s="84">
        <v>-0.03260967868188594</v>
      </c>
      <c r="F5" s="84">
        <v>-0.044931925244946325</v>
      </c>
      <c r="G5" s="61"/>
      <c r="H5" s="61"/>
      <c r="I5" s="2"/>
      <c r="J5" s="2"/>
      <c r="K5" s="2"/>
      <c r="L5" s="2"/>
    </row>
    <row r="6" spans="1:14" ht="14.25">
      <c r="A6" s="76"/>
      <c r="B6" s="75"/>
      <c r="C6" s="75"/>
      <c r="D6" s="77"/>
      <c r="E6" s="77"/>
      <c r="F6" s="77"/>
      <c r="G6" s="10"/>
      <c r="J6" s="2"/>
      <c r="K6" s="2"/>
      <c r="L6" s="2"/>
      <c r="M6" s="2"/>
      <c r="N6" s="2"/>
    </row>
    <row r="7" spans="1:14" ht="14.25">
      <c r="A7" s="76"/>
      <c r="B7" s="77"/>
      <c r="C7" s="77"/>
      <c r="D7" s="77"/>
      <c r="E7" s="77"/>
      <c r="F7" s="77"/>
      <c r="J7" s="4"/>
      <c r="K7" s="4"/>
      <c r="L7" s="4"/>
      <c r="M7" s="4"/>
      <c r="N7" s="4"/>
    </row>
    <row r="8" spans="1:6" ht="14.25">
      <c r="A8" s="76"/>
      <c r="B8" s="77"/>
      <c r="C8" s="77"/>
      <c r="D8" s="77"/>
      <c r="E8" s="77"/>
      <c r="F8" s="77"/>
    </row>
    <row r="9" spans="1:6" ht="14.25">
      <c r="A9" s="76"/>
      <c r="B9" s="77"/>
      <c r="C9" s="77"/>
      <c r="D9" s="77"/>
      <c r="E9" s="77"/>
      <c r="F9" s="77"/>
    </row>
    <row r="10" spans="1:14" ht="14.25">
      <c r="A10" s="76"/>
      <c r="B10" s="77"/>
      <c r="C10" s="77"/>
      <c r="D10" s="77"/>
      <c r="E10" s="77"/>
      <c r="F10" s="77"/>
      <c r="N10" s="10"/>
    </row>
    <row r="11" spans="1:6" ht="14.25">
      <c r="A11" s="76"/>
      <c r="B11" s="77"/>
      <c r="C11" s="77"/>
      <c r="D11" s="77"/>
      <c r="E11" s="77"/>
      <c r="F11" s="77"/>
    </row>
    <row r="12" spans="1:6" ht="14.25">
      <c r="A12" s="76"/>
      <c r="B12" s="77"/>
      <c r="C12" s="77"/>
      <c r="D12" s="77"/>
      <c r="E12" s="77"/>
      <c r="F12" s="77"/>
    </row>
    <row r="13" spans="1:6" ht="14.25">
      <c r="A13" s="76"/>
      <c r="B13" s="77"/>
      <c r="C13" s="77"/>
      <c r="D13" s="77"/>
      <c r="E13" s="77"/>
      <c r="F13" s="77"/>
    </row>
    <row r="14" spans="1:6" ht="14.25">
      <c r="A14" s="76"/>
      <c r="B14" s="77"/>
      <c r="C14" s="77"/>
      <c r="D14" s="77"/>
      <c r="E14" s="77"/>
      <c r="F14" s="77"/>
    </row>
    <row r="15" spans="1:6" ht="14.25">
      <c r="A15" s="76"/>
      <c r="B15" s="77"/>
      <c r="C15" s="77"/>
      <c r="D15" s="77"/>
      <c r="E15" s="77"/>
      <c r="F15" s="77"/>
    </row>
    <row r="16" spans="1:6" ht="14.25">
      <c r="A16" s="76"/>
      <c r="B16" s="77"/>
      <c r="C16" s="77"/>
      <c r="D16" s="77"/>
      <c r="E16" s="77"/>
      <c r="F16" s="77"/>
    </row>
    <row r="17" spans="1:6" ht="14.25">
      <c r="A17" s="76"/>
      <c r="B17" s="77"/>
      <c r="C17" s="77"/>
      <c r="D17" s="77"/>
      <c r="E17" s="77"/>
      <c r="F17" s="77"/>
    </row>
    <row r="18" spans="1:6" ht="14.25">
      <c r="A18" s="76"/>
      <c r="B18" s="77"/>
      <c r="C18" s="77"/>
      <c r="D18" s="77"/>
      <c r="E18" s="77"/>
      <c r="F18" s="77"/>
    </row>
    <row r="19" spans="1:6" ht="14.25">
      <c r="A19" s="76"/>
      <c r="B19" s="77"/>
      <c r="C19" s="77"/>
      <c r="D19" s="77"/>
      <c r="E19" s="77"/>
      <c r="F19" s="77"/>
    </row>
    <row r="20" spans="1:6" ht="14.25">
      <c r="A20" s="76"/>
      <c r="B20" s="77"/>
      <c r="C20" s="77"/>
      <c r="D20" s="77"/>
      <c r="E20" s="77"/>
      <c r="F20" s="77"/>
    </row>
    <row r="21" spans="1:6" ht="15" thickBot="1">
      <c r="A21" s="76"/>
      <c r="B21" s="77"/>
      <c r="C21" s="77"/>
      <c r="D21" s="77"/>
      <c r="E21" s="77"/>
      <c r="F21" s="77"/>
    </row>
    <row r="22" spans="1:6" ht="30.75" thickBot="1">
      <c r="A22" s="25" t="s">
        <v>87</v>
      </c>
      <c r="B22" s="18" t="s">
        <v>94</v>
      </c>
      <c r="C22" s="18" t="s">
        <v>78</v>
      </c>
      <c r="D22" s="81"/>
      <c r="E22" s="77"/>
      <c r="F22" s="77"/>
    </row>
    <row r="23" spans="1:6" ht="14.25">
      <c r="A23" s="163" t="s">
        <v>58</v>
      </c>
      <c r="B23" s="28">
        <v>-0.06748365393127698</v>
      </c>
      <c r="C23" s="68">
        <v>-0.06748365393127698</v>
      </c>
      <c r="D23" s="81"/>
      <c r="E23" s="77"/>
      <c r="F23" s="77"/>
    </row>
    <row r="24" spans="1:6" ht="14.25">
      <c r="A24" s="27" t="s">
        <v>11</v>
      </c>
      <c r="B24" s="28">
        <v>-0.046049979230465055</v>
      </c>
      <c r="C24" s="68">
        <v>-0.046049979230465055</v>
      </c>
      <c r="D24" s="81"/>
      <c r="E24" s="77"/>
      <c r="F24" s="77"/>
    </row>
    <row r="25" spans="1:6" ht="14.25">
      <c r="A25" s="27" t="s">
        <v>12</v>
      </c>
      <c r="B25" s="28">
        <v>-0.04103155718989593</v>
      </c>
      <c r="C25" s="68">
        <v>-0.04103155718989593</v>
      </c>
      <c r="D25" s="81"/>
      <c r="E25" s="77"/>
      <c r="F25" s="77"/>
    </row>
    <row r="26" spans="1:6" ht="14.25">
      <c r="A26" s="27" t="s">
        <v>1</v>
      </c>
      <c r="B26" s="28">
        <v>-0.04053033968837705</v>
      </c>
      <c r="C26" s="68">
        <v>-0.04053033968837705</v>
      </c>
      <c r="D26" s="81"/>
      <c r="E26" s="77"/>
      <c r="F26" s="77"/>
    </row>
    <row r="27" spans="1:6" ht="14.25">
      <c r="A27" s="27" t="s">
        <v>0</v>
      </c>
      <c r="B27" s="28">
        <v>-0.011811227127054624</v>
      </c>
      <c r="C27" s="68">
        <v>-0.011811227127054624</v>
      </c>
      <c r="D27" s="81"/>
      <c r="E27" s="77"/>
      <c r="F27" s="77"/>
    </row>
    <row r="28" spans="1:6" ht="14.25">
      <c r="A28" s="27" t="s">
        <v>118</v>
      </c>
      <c r="B28" s="28">
        <v>0.01082066029344464</v>
      </c>
      <c r="C28" s="68">
        <v>0.01082066029344464</v>
      </c>
      <c r="D28" s="81"/>
      <c r="E28" s="77"/>
      <c r="F28" s="77"/>
    </row>
    <row r="29" spans="1:6" ht="14.25">
      <c r="A29" s="27" t="s">
        <v>9</v>
      </c>
      <c r="B29" s="28">
        <v>0.012814334267198468</v>
      </c>
      <c r="C29" s="68">
        <v>0.012814334267198468</v>
      </c>
      <c r="D29" s="81"/>
      <c r="E29" s="77"/>
      <c r="F29" s="77"/>
    </row>
    <row r="30" spans="1:6" ht="28.5">
      <c r="A30" s="27" t="s">
        <v>5</v>
      </c>
      <c r="B30" s="28">
        <v>0.01407222796061669</v>
      </c>
      <c r="C30" s="68">
        <v>0.01407222796061669</v>
      </c>
      <c r="D30" s="81"/>
      <c r="E30" s="77"/>
      <c r="F30" s="77"/>
    </row>
    <row r="31" spans="1:6" ht="14.25">
      <c r="A31" s="27" t="s">
        <v>7</v>
      </c>
      <c r="B31" s="28">
        <v>0.030914922865434402</v>
      </c>
      <c r="C31" s="68">
        <v>0.030914922865434402</v>
      </c>
      <c r="D31" s="81"/>
      <c r="E31" s="77"/>
      <c r="F31" s="77"/>
    </row>
    <row r="32" spans="1:6" ht="14.25">
      <c r="A32" s="27" t="s">
        <v>8</v>
      </c>
      <c r="B32" s="28">
        <v>0.04280437936947634</v>
      </c>
      <c r="C32" s="68">
        <v>0.04280437936947634</v>
      </c>
      <c r="D32" s="81"/>
      <c r="E32" s="77"/>
      <c r="F32" s="77"/>
    </row>
    <row r="33" spans="1:6" ht="14.25">
      <c r="A33" s="27" t="s">
        <v>6</v>
      </c>
      <c r="B33" s="28">
        <v>0.08449101881032806</v>
      </c>
      <c r="C33" s="68">
        <v>0.08449101881032806</v>
      </c>
      <c r="D33" s="81"/>
      <c r="E33" s="77"/>
      <c r="F33" s="77"/>
    </row>
    <row r="34" spans="1:6" ht="14.25">
      <c r="A34" s="27" t="s">
        <v>10</v>
      </c>
      <c r="B34" s="28">
        <v>0.0906394847815779</v>
      </c>
      <c r="C34" s="68">
        <v>0.0906394847815779</v>
      </c>
      <c r="D34" s="81"/>
      <c r="E34" s="77"/>
      <c r="F34" s="77"/>
    </row>
    <row r="35" spans="1:6" ht="15" thickBot="1">
      <c r="A35" s="162" t="s">
        <v>82</v>
      </c>
      <c r="B35" s="83">
        <v>0.17977817715754596</v>
      </c>
      <c r="C35" s="84">
        <v>0.17977817715754596</v>
      </c>
      <c r="D35" s="81"/>
      <c r="E35" s="77"/>
      <c r="F35" s="77"/>
    </row>
    <row r="36" spans="1:6" ht="14.25">
      <c r="A36" s="76"/>
      <c r="B36" s="77"/>
      <c r="C36" s="77"/>
      <c r="D36" s="81"/>
      <c r="E36" s="77"/>
      <c r="F36" s="77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0" zoomScaleNormal="80" workbookViewId="0" topLeftCell="A1">
      <selection activeCell="E6" sqref="E6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64" t="s">
        <v>111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30.75" thickBot="1">
      <c r="A2" s="15" t="s">
        <v>43</v>
      </c>
      <c r="B2" s="49" t="s">
        <v>27</v>
      </c>
      <c r="C2" s="18" t="s">
        <v>38</v>
      </c>
      <c r="D2" s="18" t="s">
        <v>39</v>
      </c>
      <c r="E2" s="17" t="s">
        <v>44</v>
      </c>
      <c r="F2" s="17" t="s">
        <v>70</v>
      </c>
      <c r="G2" s="17" t="s">
        <v>71</v>
      </c>
      <c r="H2" s="18" t="s">
        <v>72</v>
      </c>
      <c r="I2" s="18" t="s">
        <v>16</v>
      </c>
      <c r="J2" s="18" t="s">
        <v>17</v>
      </c>
    </row>
    <row r="3" spans="1:11" ht="14.25" customHeight="1">
      <c r="A3" s="21">
        <v>1</v>
      </c>
      <c r="B3" s="111" t="s">
        <v>86</v>
      </c>
      <c r="C3" s="112" t="s">
        <v>41</v>
      </c>
      <c r="D3" s="113" t="s">
        <v>40</v>
      </c>
      <c r="E3" s="114">
        <v>4973414.36</v>
      </c>
      <c r="F3" s="115">
        <v>143927</v>
      </c>
      <c r="G3" s="114">
        <v>34.555117246937684</v>
      </c>
      <c r="H3" s="55">
        <v>100</v>
      </c>
      <c r="I3" s="111" t="s">
        <v>104</v>
      </c>
      <c r="J3" s="116" t="s">
        <v>84</v>
      </c>
      <c r="K3" s="50"/>
    </row>
    <row r="4" spans="1:11" ht="14.25">
      <c r="A4" s="21">
        <v>2</v>
      </c>
      <c r="B4" s="111" t="s">
        <v>57</v>
      </c>
      <c r="C4" s="112" t="s">
        <v>41</v>
      </c>
      <c r="D4" s="113" t="s">
        <v>42</v>
      </c>
      <c r="E4" s="114">
        <v>3685318.34</v>
      </c>
      <c r="F4" s="115">
        <v>4806</v>
      </c>
      <c r="G4" s="114">
        <v>766.8161339991677</v>
      </c>
      <c r="H4" s="55">
        <v>1000</v>
      </c>
      <c r="I4" s="111" t="s">
        <v>25</v>
      </c>
      <c r="J4" s="116" t="s">
        <v>107</v>
      </c>
      <c r="K4" s="51"/>
    </row>
    <row r="5" spans="1:11" ht="14.25" customHeight="1">
      <c r="A5" s="21">
        <v>3</v>
      </c>
      <c r="B5" s="111" t="s">
        <v>119</v>
      </c>
      <c r="C5" s="112" t="s">
        <v>41</v>
      </c>
      <c r="D5" s="113" t="s">
        <v>40</v>
      </c>
      <c r="E5" s="114">
        <v>1084818.01</v>
      </c>
      <c r="F5" s="115">
        <v>648</v>
      </c>
      <c r="G5" s="114">
        <v>1674.1018672839507</v>
      </c>
      <c r="H5" s="55">
        <v>5000</v>
      </c>
      <c r="I5" s="111" t="s">
        <v>20</v>
      </c>
      <c r="J5" s="116" t="s">
        <v>37</v>
      </c>
      <c r="K5" s="52"/>
    </row>
    <row r="6" spans="1:10" ht="15.75" thickBot="1">
      <c r="A6" s="165" t="s">
        <v>52</v>
      </c>
      <c r="B6" s="166"/>
      <c r="C6" s="117" t="s">
        <v>53</v>
      </c>
      <c r="D6" s="117" t="s">
        <v>53</v>
      </c>
      <c r="E6" s="100">
        <f>SUM(E3:E5)</f>
        <v>9743550.709999999</v>
      </c>
      <c r="F6" s="101">
        <f>SUM(F3:F5)</f>
        <v>149381</v>
      </c>
      <c r="G6" s="117" t="s">
        <v>53</v>
      </c>
      <c r="H6" s="117" t="s">
        <v>53</v>
      </c>
      <c r="I6" s="117" t="s">
        <v>53</v>
      </c>
      <c r="J6" s="118" t="s">
        <v>53</v>
      </c>
    </row>
  </sheetData>
  <mergeCells count="2">
    <mergeCell ref="A1:J1"/>
    <mergeCell ref="A6:B6"/>
  </mergeCells>
  <hyperlinks>
    <hyperlink ref="J3" r:id="rId1" display="http://www.kinto.com/"/>
    <hyperlink ref="J5" r:id="rId2" display="http://pioglobal.ua/"/>
    <hyperlink ref="J4" r:id="rId3" display="http://pioglobal.ua/"/>
    <hyperlink ref="J6" r:id="rId4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2"/>
  <sheetViews>
    <sheetView zoomScale="85" zoomScaleNormal="85" workbookViewId="0" topLeftCell="A1">
      <selection activeCell="E6" activeCellId="3" sqref="B4 B6 E4 E6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9.125" style="31" customWidth="1"/>
    <col min="10" max="10" width="21.375" style="31" bestFit="1" customWidth="1"/>
    <col min="11" max="16384" width="9.125" style="31" customWidth="1"/>
  </cols>
  <sheetData>
    <row r="1" spans="1:9" s="53" customFormat="1" ht="16.5" thickBot="1">
      <c r="A1" s="176" t="s">
        <v>102</v>
      </c>
      <c r="B1" s="176"/>
      <c r="C1" s="176"/>
      <c r="D1" s="176"/>
      <c r="E1" s="176"/>
      <c r="F1" s="176"/>
      <c r="G1" s="176"/>
      <c r="H1" s="176"/>
      <c r="I1" s="176"/>
    </row>
    <row r="2" spans="1:10" s="22" customFormat="1" ht="15.75" customHeight="1" thickBot="1">
      <c r="A2" s="169" t="s">
        <v>43</v>
      </c>
      <c r="B2" s="104"/>
      <c r="C2" s="105"/>
      <c r="D2" s="106"/>
      <c r="E2" s="171" t="s">
        <v>75</v>
      </c>
      <c r="F2" s="171"/>
      <c r="G2" s="171"/>
      <c r="H2" s="171"/>
      <c r="I2" s="171"/>
      <c r="J2" s="171"/>
    </row>
    <row r="3" spans="1:10" s="22" customFormat="1" ht="60.75" thickBot="1">
      <c r="A3" s="170"/>
      <c r="B3" s="107" t="s">
        <v>27</v>
      </c>
      <c r="C3" s="26" t="s">
        <v>13</v>
      </c>
      <c r="D3" s="26" t="s">
        <v>14</v>
      </c>
      <c r="E3" s="17" t="s">
        <v>116</v>
      </c>
      <c r="F3" s="17" t="s">
        <v>108</v>
      </c>
      <c r="G3" s="17" t="s">
        <v>112</v>
      </c>
      <c r="H3" s="17" t="s">
        <v>115</v>
      </c>
      <c r="I3" s="17" t="s">
        <v>54</v>
      </c>
      <c r="J3" s="18" t="s">
        <v>99</v>
      </c>
    </row>
    <row r="4" spans="1:10" s="22" customFormat="1" ht="14.25" collapsed="1">
      <c r="A4" s="21">
        <v>1</v>
      </c>
      <c r="B4" s="27" t="s">
        <v>119</v>
      </c>
      <c r="C4" s="108">
        <v>38945</v>
      </c>
      <c r="D4" s="108">
        <v>39016</v>
      </c>
      <c r="E4" s="102">
        <v>-0.06105370114145692</v>
      </c>
      <c r="F4" s="102">
        <v>-0.11111987940669732</v>
      </c>
      <c r="G4" s="102">
        <v>-0.1353683784040136</v>
      </c>
      <c r="H4" s="102">
        <v>-0.049627633327896215</v>
      </c>
      <c r="I4" s="109">
        <v>-0.6651796265432137</v>
      </c>
      <c r="J4" s="125">
        <v>-0.1239472376049986</v>
      </c>
    </row>
    <row r="5" spans="1:10" s="22" customFormat="1" ht="14.25" collapsed="1">
      <c r="A5" s="21">
        <v>2</v>
      </c>
      <c r="B5" s="27" t="s">
        <v>57</v>
      </c>
      <c r="C5" s="108">
        <v>39205</v>
      </c>
      <c r="D5" s="108">
        <v>39322</v>
      </c>
      <c r="E5" s="102" t="s">
        <v>23</v>
      </c>
      <c r="F5" s="102" t="s">
        <v>23</v>
      </c>
      <c r="G5" s="102">
        <v>-0.11784500409192622</v>
      </c>
      <c r="H5" s="102">
        <v>0.05662139614275019</v>
      </c>
      <c r="I5" s="109">
        <v>-0.23318386600083907</v>
      </c>
      <c r="J5" s="126">
        <v>-0.035103040704155264</v>
      </c>
    </row>
    <row r="6" spans="1:10" s="22" customFormat="1" ht="14.25" collapsed="1">
      <c r="A6" s="21">
        <v>3</v>
      </c>
      <c r="B6" s="27" t="s">
        <v>86</v>
      </c>
      <c r="C6" s="108">
        <v>40555</v>
      </c>
      <c r="D6" s="108">
        <v>40626</v>
      </c>
      <c r="E6" s="102">
        <v>-0.028810149348435732</v>
      </c>
      <c r="F6" s="102">
        <v>-0.11763442582597816</v>
      </c>
      <c r="G6" s="102">
        <v>-0.24969756140121002</v>
      </c>
      <c r="H6" s="102">
        <v>0.17095826371730372</v>
      </c>
      <c r="I6" s="109">
        <v>-0.6544488275306328</v>
      </c>
      <c r="J6" s="126">
        <v>-0.24078077215686833</v>
      </c>
    </row>
    <row r="7" spans="1:10" s="22" customFormat="1" ht="15.75" collapsed="1" thickBot="1">
      <c r="A7" s="21"/>
      <c r="B7" s="150" t="s">
        <v>113</v>
      </c>
      <c r="C7" s="151"/>
      <c r="D7" s="151"/>
      <c r="E7" s="152">
        <f>AVERAGE(E4:E6)</f>
        <v>-0.044931925244946325</v>
      </c>
      <c r="F7" s="152">
        <f>AVERAGE(F4:F6)</f>
        <v>-0.11437715261633774</v>
      </c>
      <c r="G7" s="152">
        <f>AVERAGE(G4:G6)</f>
        <v>-0.16763698129904994</v>
      </c>
      <c r="H7" s="152">
        <f>AVERAGE(H4:H6)</f>
        <v>0.0593173421773859</v>
      </c>
      <c r="I7" s="156" t="s">
        <v>53</v>
      </c>
      <c r="J7" s="156" t="s">
        <v>53</v>
      </c>
    </row>
    <row r="8" spans="1:10" s="22" customFormat="1" ht="14.25">
      <c r="A8" s="178" t="s">
        <v>100</v>
      </c>
      <c r="B8" s="178"/>
      <c r="C8" s="178"/>
      <c r="D8" s="178"/>
      <c r="E8" s="178"/>
      <c r="F8" s="178"/>
      <c r="G8" s="178"/>
      <c r="H8" s="178"/>
      <c r="I8" s="178"/>
      <c r="J8" s="178"/>
    </row>
    <row r="9" spans="3:4" s="22" customFormat="1" ht="15.75" customHeight="1">
      <c r="C9" s="67"/>
      <c r="D9" s="67"/>
    </row>
    <row r="10" spans="2:8" ht="14.25">
      <c r="B10" s="29"/>
      <c r="C10" s="110"/>
      <c r="E10" s="110"/>
      <c r="F10" s="110"/>
      <c r="G10" s="110"/>
      <c r="H10" s="110"/>
    </row>
    <row r="11" spans="2:5" ht="14.25">
      <c r="B11" s="29"/>
      <c r="C11" s="110"/>
      <c r="E11" s="110"/>
    </row>
    <row r="12" spans="5:6" ht="14.25">
      <c r="E12" s="110"/>
      <c r="F12" s="110"/>
    </row>
  </sheetData>
  <mergeCells count="4">
    <mergeCell ref="A1:I1"/>
    <mergeCell ref="A2:A3"/>
    <mergeCell ref="E2:J2"/>
    <mergeCell ref="A8:J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19"/>
  <sheetViews>
    <sheetView zoomScale="85" zoomScaleNormal="85" workbookViewId="0" topLeftCell="A2">
      <selection activeCell="B41" sqref="B41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4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73" t="s">
        <v>97</v>
      </c>
      <c r="B1" s="173"/>
      <c r="C1" s="173"/>
      <c r="D1" s="173"/>
      <c r="E1" s="173"/>
      <c r="F1" s="173"/>
      <c r="G1" s="173"/>
    </row>
    <row r="2" spans="1:7" s="29" customFormat="1" ht="15.75" customHeight="1" thickBot="1">
      <c r="A2" s="182" t="s">
        <v>43</v>
      </c>
      <c r="B2" s="92"/>
      <c r="C2" s="174" t="s">
        <v>28</v>
      </c>
      <c r="D2" s="179"/>
      <c r="E2" s="180" t="s">
        <v>73</v>
      </c>
      <c r="F2" s="181"/>
      <c r="G2" s="93"/>
    </row>
    <row r="3" spans="1:7" s="29" customFormat="1" ht="45.75" thickBot="1">
      <c r="A3" s="170"/>
      <c r="B3" s="35" t="s">
        <v>27</v>
      </c>
      <c r="C3" s="35" t="s">
        <v>55</v>
      </c>
      <c r="D3" s="35" t="s">
        <v>30</v>
      </c>
      <c r="E3" s="35" t="s">
        <v>31</v>
      </c>
      <c r="F3" s="35" t="s">
        <v>30</v>
      </c>
      <c r="G3" s="36" t="s">
        <v>106</v>
      </c>
    </row>
    <row r="4" spans="1:7" s="29" customFormat="1" ht="14.25">
      <c r="A4" s="21">
        <v>1</v>
      </c>
      <c r="B4" s="37" t="s">
        <v>86</v>
      </c>
      <c r="C4" s="38">
        <v>-42.32470999999997</v>
      </c>
      <c r="D4" s="102">
        <v>-0.008438379550712945</v>
      </c>
      <c r="E4" s="39">
        <v>2957</v>
      </c>
      <c r="F4" s="102">
        <v>0.02097609420444066</v>
      </c>
      <c r="G4" s="40">
        <v>107.33360615116648</v>
      </c>
    </row>
    <row r="5" spans="1:7" s="29" customFormat="1" ht="14.25">
      <c r="A5" s="21">
        <v>2</v>
      </c>
      <c r="B5" s="37" t="s">
        <v>119</v>
      </c>
      <c r="C5" s="38">
        <v>-70.53881000000005</v>
      </c>
      <c r="D5" s="102">
        <v>-0.06105370114143616</v>
      </c>
      <c r="E5" s="39">
        <v>0</v>
      </c>
      <c r="F5" s="102">
        <v>0</v>
      </c>
      <c r="G5" s="40">
        <v>0</v>
      </c>
    </row>
    <row r="6" spans="1:7" s="45" customFormat="1" ht="14.25">
      <c r="A6" s="21">
        <v>3</v>
      </c>
      <c r="B6" s="37" t="s">
        <v>57</v>
      </c>
      <c r="C6" s="38" t="s">
        <v>23</v>
      </c>
      <c r="D6" s="102" t="s">
        <v>23</v>
      </c>
      <c r="E6" s="39" t="s">
        <v>23</v>
      </c>
      <c r="F6" s="102" t="s">
        <v>23</v>
      </c>
      <c r="G6" s="40" t="s">
        <v>23</v>
      </c>
    </row>
    <row r="7" spans="1:7" s="29" customFormat="1" ht="15.75" thickBot="1">
      <c r="A7" s="121"/>
      <c r="B7" s="94" t="s">
        <v>52</v>
      </c>
      <c r="C7" s="95">
        <v>-112.86352000000002</v>
      </c>
      <c r="D7" s="99">
        <v>-0.01828905627327726</v>
      </c>
      <c r="E7" s="96">
        <v>2957</v>
      </c>
      <c r="F7" s="99">
        <v>0.020880114109788305</v>
      </c>
      <c r="G7" s="122">
        <v>107.33360615116648</v>
      </c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="29" customFormat="1" ht="14.25"/>
    <row r="30" s="29" customFormat="1" ht="14.25"/>
    <row r="31" s="29" customFormat="1" ht="14.25"/>
    <row r="32" s="29" customFormat="1" ht="14.25"/>
    <row r="33" spans="2:5" s="29" customFormat="1" ht="30.75" thickBot="1">
      <c r="B33" s="48" t="s">
        <v>27</v>
      </c>
      <c r="C33" s="35" t="s">
        <v>60</v>
      </c>
      <c r="D33" s="35" t="s">
        <v>61</v>
      </c>
      <c r="E33" s="36" t="s">
        <v>56</v>
      </c>
    </row>
    <row r="34" spans="2:5" s="29" customFormat="1" ht="14.25">
      <c r="B34" s="130" t="str">
        <f>B4</f>
        <v>Індекс Української Біржі</v>
      </c>
      <c r="C34" s="131">
        <f>C4</f>
        <v>-42.32470999999997</v>
      </c>
      <c r="D34" s="132">
        <f>D4</f>
        <v>-0.008438379550712945</v>
      </c>
      <c r="E34" s="133">
        <f>G4</f>
        <v>107.33360615116648</v>
      </c>
    </row>
    <row r="35" spans="2:5" s="29" customFormat="1" ht="14.25">
      <c r="B35" s="37" t="str">
        <f>B5</f>
        <v>ТАСК Універсал</v>
      </c>
      <c r="C35" s="38">
        <f>C5</f>
        <v>-70.53881000000005</v>
      </c>
      <c r="D35" s="102">
        <f>D5</f>
        <v>-0.06105370114143616</v>
      </c>
      <c r="E35" s="40">
        <f>G5</f>
        <v>0</v>
      </c>
    </row>
    <row r="36" spans="2:6" ht="14.25">
      <c r="B36" s="29"/>
      <c r="C36" s="134"/>
      <c r="D36" s="135"/>
      <c r="E36" s="136"/>
      <c r="F36" s="19"/>
    </row>
    <row r="37" spans="2:6" ht="14.25">
      <c r="B37" s="29"/>
      <c r="C37" s="134"/>
      <c r="D37" s="135"/>
      <c r="E37" s="136"/>
      <c r="F37" s="19"/>
    </row>
    <row r="38" spans="2:6" ht="14.25">
      <c r="B38" s="29"/>
      <c r="C38" s="134"/>
      <c r="D38" s="135"/>
      <c r="E38" s="136"/>
      <c r="F38" s="19"/>
    </row>
    <row r="39" spans="2:6" ht="14.25">
      <c r="B39" s="29"/>
      <c r="C39" s="134"/>
      <c r="D39" s="135"/>
      <c r="E39" s="13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tabSelected="1" zoomScale="85" zoomScaleNormal="85" workbookViewId="0" topLeftCell="A1">
      <selection activeCell="B2" sqref="B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9" t="s">
        <v>27</v>
      </c>
      <c r="B1" s="70" t="s">
        <v>92</v>
      </c>
      <c r="C1" s="10"/>
      <c r="D1" s="10"/>
    </row>
    <row r="2" spans="1:4" ht="14.25">
      <c r="A2" s="27" t="s">
        <v>119</v>
      </c>
      <c r="B2" s="143">
        <v>-0.06105370114145692</v>
      </c>
      <c r="C2" s="10"/>
      <c r="D2" s="10"/>
    </row>
    <row r="3" spans="1:4" ht="14.25">
      <c r="A3" s="27" t="s">
        <v>86</v>
      </c>
      <c r="B3" s="143">
        <v>-0.028810149348435732</v>
      </c>
      <c r="C3" s="10"/>
      <c r="D3" s="10"/>
    </row>
    <row r="4" spans="1:4" ht="14.25">
      <c r="A4" s="27" t="s">
        <v>32</v>
      </c>
      <c r="B4" s="144">
        <v>-0.0449319252449463</v>
      </c>
      <c r="C4" s="10"/>
      <c r="D4" s="10"/>
    </row>
    <row r="5" spans="1:4" ht="14.25">
      <c r="A5" s="27" t="s">
        <v>1</v>
      </c>
      <c r="B5" s="144">
        <v>-0.040530339688377</v>
      </c>
      <c r="C5" s="10"/>
      <c r="D5" s="10"/>
    </row>
    <row r="6" spans="1:4" ht="14.25">
      <c r="A6" s="27" t="s">
        <v>0</v>
      </c>
      <c r="B6" s="144">
        <v>-0.0118112271270546</v>
      </c>
      <c r="C6" s="10"/>
      <c r="D6" s="10"/>
    </row>
    <row r="7" spans="1:4" ht="14.25">
      <c r="A7" s="27" t="s">
        <v>33</v>
      </c>
      <c r="B7" s="144">
        <v>-0.0423282473235636</v>
      </c>
      <c r="C7" s="10"/>
      <c r="D7" s="10"/>
    </row>
    <row r="8" spans="1:4" ht="14.25">
      <c r="A8" s="27" t="s">
        <v>34</v>
      </c>
      <c r="B8" s="144">
        <v>0.034567802598316044</v>
      </c>
      <c r="C8" s="10"/>
      <c r="D8" s="10"/>
    </row>
    <row r="9" spans="1:4" ht="14.25">
      <c r="A9" s="27" t="s">
        <v>35</v>
      </c>
      <c r="B9" s="144">
        <v>0.020164383561643837</v>
      </c>
      <c r="C9" s="10"/>
      <c r="D9" s="10"/>
    </row>
    <row r="10" spans="1:4" ht="15" thickBot="1">
      <c r="A10" s="82" t="s">
        <v>91</v>
      </c>
      <c r="B10" s="145">
        <v>0.08652888761522903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28"/>
  <sheetViews>
    <sheetView zoomScale="80" zoomScaleNormal="80" workbookViewId="0" topLeftCell="A1">
      <selection activeCell="C15" sqref="C15"/>
    </sheetView>
  </sheetViews>
  <sheetFormatPr defaultColWidth="9.125" defaultRowHeight="12.75"/>
  <cols>
    <col min="1" max="1" width="4.75390625" style="22" customWidth="1"/>
    <col min="2" max="2" width="61.7539062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64" t="s">
        <v>109</v>
      </c>
      <c r="B1" s="164"/>
      <c r="C1" s="164"/>
      <c r="D1" s="164"/>
      <c r="E1" s="164"/>
      <c r="F1" s="164"/>
      <c r="G1" s="164"/>
      <c r="H1" s="164"/>
      <c r="I1" s="13"/>
    </row>
    <row r="2" spans="1:9" ht="30.75" thickBot="1">
      <c r="A2" s="15" t="s">
        <v>43</v>
      </c>
      <c r="B2" s="16" t="s">
        <v>93</v>
      </c>
      <c r="C2" s="17" t="s">
        <v>44</v>
      </c>
      <c r="D2" s="17" t="s">
        <v>45</v>
      </c>
      <c r="E2" s="17" t="s">
        <v>46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5" t="s">
        <v>83</v>
      </c>
      <c r="C3" s="86">
        <v>20751390.516</v>
      </c>
      <c r="D3" s="87">
        <v>53279</v>
      </c>
      <c r="E3" s="86">
        <v>389.4853603858931</v>
      </c>
      <c r="F3" s="87">
        <v>100</v>
      </c>
      <c r="G3" s="85" t="s">
        <v>104</v>
      </c>
      <c r="H3" s="88" t="s">
        <v>84</v>
      </c>
      <c r="I3" s="19"/>
    </row>
    <row r="4" spans="1:9" ht="14.25">
      <c r="A4" s="21">
        <v>2</v>
      </c>
      <c r="B4" s="85" t="s">
        <v>85</v>
      </c>
      <c r="C4" s="86">
        <v>3501973.46</v>
      </c>
      <c r="D4" s="87">
        <v>4736</v>
      </c>
      <c r="E4" s="86">
        <v>739.4369636824324</v>
      </c>
      <c r="F4" s="87">
        <v>1000</v>
      </c>
      <c r="G4" s="85" t="s">
        <v>104</v>
      </c>
      <c r="H4" s="88" t="s">
        <v>84</v>
      </c>
      <c r="I4" s="19"/>
    </row>
    <row r="5" spans="1:9" ht="14.25" customHeight="1">
      <c r="A5" s="21">
        <v>3</v>
      </c>
      <c r="B5" s="85" t="s">
        <v>68</v>
      </c>
      <c r="C5" s="86">
        <v>2526498.55</v>
      </c>
      <c r="D5" s="87">
        <v>1271</v>
      </c>
      <c r="E5" s="86">
        <v>1987.8037372147915</v>
      </c>
      <c r="F5" s="87">
        <v>1000</v>
      </c>
      <c r="G5" s="85" t="s">
        <v>49</v>
      </c>
      <c r="H5" s="88" t="s">
        <v>67</v>
      </c>
      <c r="I5" s="19"/>
    </row>
    <row r="6" spans="1:9" ht="14.25">
      <c r="A6" s="21">
        <v>4</v>
      </c>
      <c r="B6" s="85" t="s">
        <v>66</v>
      </c>
      <c r="C6" s="86">
        <v>2069844.28</v>
      </c>
      <c r="D6" s="87">
        <v>742</v>
      </c>
      <c r="E6" s="86">
        <v>2789.5475471698114</v>
      </c>
      <c r="F6" s="87">
        <v>1000</v>
      </c>
      <c r="G6" s="85" t="s">
        <v>18</v>
      </c>
      <c r="H6" s="88" t="s">
        <v>67</v>
      </c>
      <c r="I6" s="19"/>
    </row>
    <row r="7" spans="1:9" ht="14.25" customHeight="1">
      <c r="A7" s="21">
        <v>5</v>
      </c>
      <c r="B7" s="85" t="s">
        <v>114</v>
      </c>
      <c r="C7" s="86">
        <v>1831522.8499</v>
      </c>
      <c r="D7" s="87">
        <v>14608</v>
      </c>
      <c r="E7" s="86">
        <v>125.37807022864185</v>
      </c>
      <c r="F7" s="87">
        <v>100</v>
      </c>
      <c r="G7" s="85" t="s">
        <v>104</v>
      </c>
      <c r="H7" s="88" t="s">
        <v>84</v>
      </c>
      <c r="I7" s="19"/>
    </row>
    <row r="8" spans="1:9" ht="14.25">
      <c r="A8" s="21">
        <v>6</v>
      </c>
      <c r="B8" s="85" t="s">
        <v>26</v>
      </c>
      <c r="C8" s="86">
        <v>1682140.51</v>
      </c>
      <c r="D8" s="87">
        <v>49728</v>
      </c>
      <c r="E8" s="86">
        <v>33.826828145109396</v>
      </c>
      <c r="F8" s="87">
        <v>100</v>
      </c>
      <c r="G8" s="85" t="s">
        <v>47</v>
      </c>
      <c r="H8" s="88" t="s">
        <v>48</v>
      </c>
      <c r="I8" s="19"/>
    </row>
    <row r="9" spans="1:9" ht="14.25">
      <c r="A9" s="21">
        <v>7</v>
      </c>
      <c r="B9" s="85" t="s">
        <v>79</v>
      </c>
      <c r="C9" s="86">
        <v>1590467.08</v>
      </c>
      <c r="D9" s="87">
        <v>1834</v>
      </c>
      <c r="E9" s="86">
        <v>867.2121483097056</v>
      </c>
      <c r="F9" s="87">
        <v>1000</v>
      </c>
      <c r="G9" s="85" t="s">
        <v>80</v>
      </c>
      <c r="H9" s="88" t="s">
        <v>81</v>
      </c>
      <c r="I9" s="19"/>
    </row>
    <row r="10" spans="1:9" ht="14.25">
      <c r="A10" s="21">
        <v>8</v>
      </c>
      <c r="B10" s="85" t="s">
        <v>19</v>
      </c>
      <c r="C10" s="86">
        <v>971445.05</v>
      </c>
      <c r="D10" s="87">
        <v>952</v>
      </c>
      <c r="E10" s="86">
        <v>1020.4254726890757</v>
      </c>
      <c r="F10" s="87">
        <v>1000</v>
      </c>
      <c r="G10" s="85" t="s">
        <v>20</v>
      </c>
      <c r="H10" s="88" t="s">
        <v>37</v>
      </c>
      <c r="I10" s="19"/>
    </row>
    <row r="11" spans="1:9" ht="14.25">
      <c r="A11" s="21">
        <v>9</v>
      </c>
      <c r="B11" s="85" t="s">
        <v>69</v>
      </c>
      <c r="C11" s="86">
        <v>704905.57</v>
      </c>
      <c r="D11" s="87">
        <v>320</v>
      </c>
      <c r="E11" s="86">
        <v>2202.82990625</v>
      </c>
      <c r="F11" s="87">
        <v>1000</v>
      </c>
      <c r="G11" s="85" t="s">
        <v>49</v>
      </c>
      <c r="H11" s="88" t="s">
        <v>67</v>
      </c>
      <c r="I11" s="19"/>
    </row>
    <row r="12" spans="1:9" ht="14.25">
      <c r="A12" s="21">
        <v>10</v>
      </c>
      <c r="B12" s="85" t="s">
        <v>88</v>
      </c>
      <c r="C12" s="86">
        <v>658678.8278</v>
      </c>
      <c r="D12" s="87">
        <v>8937</v>
      </c>
      <c r="E12" s="86">
        <v>73.70245359740404</v>
      </c>
      <c r="F12" s="87">
        <v>100</v>
      </c>
      <c r="G12" s="85" t="s">
        <v>89</v>
      </c>
      <c r="H12" s="88" t="s">
        <v>90</v>
      </c>
      <c r="I12" s="19"/>
    </row>
    <row r="13" spans="1:9" ht="14.25">
      <c r="A13" s="21">
        <v>11</v>
      </c>
      <c r="B13" s="85" t="s">
        <v>24</v>
      </c>
      <c r="C13" s="86">
        <v>647516.64</v>
      </c>
      <c r="D13" s="87">
        <v>9897</v>
      </c>
      <c r="E13" s="86">
        <v>65.4255471354956</v>
      </c>
      <c r="F13" s="87">
        <v>100</v>
      </c>
      <c r="G13" s="85" t="s">
        <v>50</v>
      </c>
      <c r="H13" s="88" t="s">
        <v>107</v>
      </c>
      <c r="I13" s="19"/>
    </row>
    <row r="14" spans="1:9" ht="14.25">
      <c r="A14" s="21">
        <v>12</v>
      </c>
      <c r="B14" s="85" t="s">
        <v>21</v>
      </c>
      <c r="C14" s="86">
        <v>512673.8</v>
      </c>
      <c r="D14" s="87">
        <v>1121</v>
      </c>
      <c r="E14" s="86">
        <v>457.336128456735</v>
      </c>
      <c r="F14" s="87">
        <v>1000</v>
      </c>
      <c r="G14" s="85" t="s">
        <v>22</v>
      </c>
      <c r="H14" s="88" t="s">
        <v>51</v>
      </c>
      <c r="I14" s="19"/>
    </row>
    <row r="15" spans="1:8" ht="15" customHeight="1" thickBot="1">
      <c r="A15" s="165" t="s">
        <v>52</v>
      </c>
      <c r="B15" s="166"/>
      <c r="C15" s="100">
        <f>SUM(C3:C14)</f>
        <v>37449057.1337</v>
      </c>
      <c r="D15" s="101">
        <f>SUM(D3:D14)</f>
        <v>147425</v>
      </c>
      <c r="E15" s="59" t="s">
        <v>53</v>
      </c>
      <c r="F15" s="59" t="s">
        <v>53</v>
      </c>
      <c r="G15" s="59" t="s">
        <v>53</v>
      </c>
      <c r="H15" s="118" t="s">
        <v>53</v>
      </c>
    </row>
    <row r="16" spans="1:8" ht="15" customHeight="1" thickBot="1">
      <c r="A16" s="167" t="s">
        <v>105</v>
      </c>
      <c r="B16" s="167"/>
      <c r="C16" s="167"/>
      <c r="D16" s="167"/>
      <c r="E16" s="167"/>
      <c r="F16" s="167"/>
      <c r="G16" s="167"/>
      <c r="H16" s="167"/>
    </row>
    <row r="18" spans="2:4" ht="14.25">
      <c r="B18" s="159" t="s">
        <v>59</v>
      </c>
      <c r="C18" s="160">
        <f>C15-SUM(C3:C12)</f>
        <v>1160190.4399999976</v>
      </c>
      <c r="D18" s="161">
        <f>C18/$C$15</f>
        <v>0.03098049800981384</v>
      </c>
    </row>
    <row r="19" spans="2:8" ht="14.25">
      <c r="B19" s="157" t="str">
        <f aca="true" t="shared" si="0" ref="B19:C28">B3</f>
        <v>КІНТО-Класичний</v>
      </c>
      <c r="C19" s="158">
        <f t="shared" si="0"/>
        <v>20751390.516</v>
      </c>
      <c r="D19" s="129">
        <f>C19/$C$15</f>
        <v>0.5541231770379086</v>
      </c>
      <c r="H19" s="19"/>
    </row>
    <row r="20" spans="2:8" ht="14.25">
      <c r="B20" s="85" t="str">
        <f t="shared" si="0"/>
        <v>КІНТО-Еквіті</v>
      </c>
      <c r="C20" s="86">
        <f t="shared" si="0"/>
        <v>3501973.46</v>
      </c>
      <c r="D20" s="129">
        <f aca="true" t="shared" si="1" ref="D20:D28">C20/$C$15</f>
        <v>0.09351299413219705</v>
      </c>
      <c r="H20" s="19"/>
    </row>
    <row r="21" spans="2:8" ht="14.25">
      <c r="B21" s="85" t="str">
        <f t="shared" si="0"/>
        <v>Альтус-Депозит</v>
      </c>
      <c r="C21" s="86">
        <f t="shared" si="0"/>
        <v>2526498.55</v>
      </c>
      <c r="D21" s="129">
        <f t="shared" si="1"/>
        <v>0.06746494420353327</v>
      </c>
      <c r="H21" s="19"/>
    </row>
    <row r="22" spans="2:8" ht="14.25">
      <c r="B22" s="85" t="str">
        <f t="shared" si="0"/>
        <v>Альтус-Збалансований</v>
      </c>
      <c r="C22" s="86">
        <f t="shared" si="0"/>
        <v>2069844.28</v>
      </c>
      <c r="D22" s="129">
        <f t="shared" si="1"/>
        <v>0.055270931724937064</v>
      </c>
      <c r="H22" s="19"/>
    </row>
    <row r="23" spans="2:8" ht="14.25">
      <c r="B23" s="85" t="str">
        <f t="shared" si="0"/>
        <v>КІНТО-Казначейський</v>
      </c>
      <c r="C23" s="86">
        <f t="shared" si="0"/>
        <v>1831522.8499</v>
      </c>
      <c r="D23" s="129">
        <f t="shared" si="1"/>
        <v>0.048907048403411806</v>
      </c>
      <c r="H23" s="19"/>
    </row>
    <row r="24" spans="2:8" ht="14.25">
      <c r="B24" s="85" t="str">
        <f t="shared" si="0"/>
        <v>Аргентум</v>
      </c>
      <c r="C24" s="86">
        <f t="shared" si="0"/>
        <v>1682140.51</v>
      </c>
      <c r="D24" s="129">
        <f t="shared" si="1"/>
        <v>0.044918100447614746</v>
      </c>
      <c r="H24" s="19"/>
    </row>
    <row r="25" spans="2:8" ht="14.25">
      <c r="B25" s="85" t="str">
        <f t="shared" si="0"/>
        <v>ВСІ</v>
      </c>
      <c r="C25" s="86">
        <f t="shared" si="0"/>
        <v>1590467.08</v>
      </c>
      <c r="D25" s="129">
        <f t="shared" si="1"/>
        <v>0.04247015016484236</v>
      </c>
      <c r="H25" s="19"/>
    </row>
    <row r="26" spans="2:8" ht="14.25">
      <c r="B26" s="85" t="str">
        <f t="shared" si="0"/>
        <v>ТАСК Ресурс</v>
      </c>
      <c r="C26" s="86">
        <f t="shared" si="0"/>
        <v>971445.05</v>
      </c>
      <c r="D26" s="129">
        <f t="shared" si="1"/>
        <v>0.025940440810879782</v>
      </c>
      <c r="H26" s="19"/>
    </row>
    <row r="27" spans="2:4" ht="14.25">
      <c r="B27" s="85" t="str">
        <f t="shared" si="0"/>
        <v>Альтус-Стратегічний</v>
      </c>
      <c r="C27" s="86">
        <f t="shared" si="0"/>
        <v>704905.57</v>
      </c>
      <c r="D27" s="129">
        <f t="shared" si="1"/>
        <v>0.01882305253997071</v>
      </c>
    </row>
    <row r="28" spans="2:4" ht="14.25">
      <c r="B28" s="85" t="str">
        <f t="shared" si="0"/>
        <v>Бонум Оптімум</v>
      </c>
      <c r="C28" s="86">
        <f t="shared" si="0"/>
        <v>658678.8278</v>
      </c>
      <c r="D28" s="129">
        <f t="shared" si="1"/>
        <v>0.017588662524890702</v>
      </c>
    </row>
  </sheetData>
  <mergeCells count="3">
    <mergeCell ref="A1:H1"/>
    <mergeCell ref="A15:B15"/>
    <mergeCell ref="A16:H16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fidobank.ua/"/>
    <hyperlink ref="H9" r:id="rId7" display="http://pioglobal.ua/"/>
    <hyperlink ref="H10" r:id="rId8" display="http://www.kinto.com/"/>
    <hyperlink ref="H11" r:id="rId9" display="http://otpcapital.com.ua/"/>
    <hyperlink ref="H12" r:id="rId10" display="http://www.vseswit.com.ua/"/>
    <hyperlink ref="H15" r:id="rId11" display="http://art-capital.com.ua/"/>
  </hyperlinks>
  <printOptions/>
  <pageMargins left="0.75" right="0.75" top="1" bottom="1" header="0.5" footer="0.5"/>
  <pageSetup horizontalDpi="600" verticalDpi="600" orientation="portrait" paperSize="9" scale="29" r:id="rId13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52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8.625" style="32" customWidth="1"/>
    <col min="10" max="10" width="20.75390625" style="32" customWidth="1"/>
    <col min="11" max="16384" width="9.125" style="32" customWidth="1"/>
  </cols>
  <sheetData>
    <row r="1" spans="1:9" s="14" customFormat="1" ht="16.5" thickBot="1">
      <c r="A1" s="168" t="s">
        <v>98</v>
      </c>
      <c r="B1" s="168"/>
      <c r="C1" s="168"/>
      <c r="D1" s="168"/>
      <c r="E1" s="168"/>
      <c r="F1" s="168"/>
      <c r="G1" s="168"/>
      <c r="H1" s="168"/>
      <c r="I1" s="103"/>
    </row>
    <row r="2" spans="1:10" s="20" customFormat="1" ht="15.75" customHeight="1" thickBot="1">
      <c r="A2" s="169" t="s">
        <v>43</v>
      </c>
      <c r="B2" s="104"/>
      <c r="C2" s="105"/>
      <c r="D2" s="106"/>
      <c r="E2" s="171" t="s">
        <v>75</v>
      </c>
      <c r="F2" s="171"/>
      <c r="G2" s="171"/>
      <c r="H2" s="171"/>
      <c r="I2" s="171"/>
      <c r="J2" s="171"/>
    </row>
    <row r="3" spans="1:10" s="22" customFormat="1" ht="60.75" thickBot="1">
      <c r="A3" s="170"/>
      <c r="B3" s="107" t="s">
        <v>27</v>
      </c>
      <c r="C3" s="26" t="s">
        <v>13</v>
      </c>
      <c r="D3" s="26" t="s">
        <v>14</v>
      </c>
      <c r="E3" s="17" t="s">
        <v>116</v>
      </c>
      <c r="F3" s="17" t="s">
        <v>108</v>
      </c>
      <c r="G3" s="17" t="s">
        <v>112</v>
      </c>
      <c r="H3" s="17" t="s">
        <v>115</v>
      </c>
      <c r="I3" s="17" t="s">
        <v>54</v>
      </c>
      <c r="J3" s="18" t="s">
        <v>99</v>
      </c>
    </row>
    <row r="4" spans="1:10" s="20" customFormat="1" ht="14.25" collapsed="1">
      <c r="A4" s="21">
        <v>1</v>
      </c>
      <c r="B4" s="27" t="s">
        <v>83</v>
      </c>
      <c r="C4" s="108">
        <v>38118</v>
      </c>
      <c r="D4" s="108">
        <v>38182</v>
      </c>
      <c r="E4" s="102">
        <v>0.012707856302908604</v>
      </c>
      <c r="F4" s="102">
        <v>-0.009114485899391678</v>
      </c>
      <c r="G4" s="102">
        <v>-0.015787804536547267</v>
      </c>
      <c r="H4" s="102">
        <v>0.0946862195778786</v>
      </c>
      <c r="I4" s="109">
        <v>2.894853603858603</v>
      </c>
      <c r="J4" s="125">
        <v>0.137503027310371</v>
      </c>
    </row>
    <row r="5" spans="1:10" s="20" customFormat="1" ht="14.25" collapsed="1">
      <c r="A5" s="21">
        <v>2</v>
      </c>
      <c r="B5" s="27" t="s">
        <v>66</v>
      </c>
      <c r="C5" s="108">
        <v>38828</v>
      </c>
      <c r="D5" s="108">
        <v>39028</v>
      </c>
      <c r="E5" s="102">
        <v>0.020446187328920784</v>
      </c>
      <c r="F5" s="102">
        <v>0.09171859233995083</v>
      </c>
      <c r="G5" s="102">
        <v>0.1387304974705279</v>
      </c>
      <c r="H5" s="102">
        <v>0.21566811298893285</v>
      </c>
      <c r="I5" s="109">
        <v>1.7895475471698061</v>
      </c>
      <c r="J5" s="126">
        <v>0.13265699558433242</v>
      </c>
    </row>
    <row r="6" spans="1:10" s="20" customFormat="1" ht="14.25" collapsed="1">
      <c r="A6" s="21">
        <v>3</v>
      </c>
      <c r="B6" s="27" t="s">
        <v>88</v>
      </c>
      <c r="C6" s="108">
        <v>38968</v>
      </c>
      <c r="D6" s="108">
        <v>39140</v>
      </c>
      <c r="E6" s="102">
        <v>0.0006004353098709725</v>
      </c>
      <c r="F6" s="102">
        <v>-0.1325624471651612</v>
      </c>
      <c r="G6" s="102">
        <v>-0.1250685042938936</v>
      </c>
      <c r="H6" s="102">
        <v>0.36321798087236257</v>
      </c>
      <c r="I6" s="109">
        <v>-0.26297546402595584</v>
      </c>
      <c r="J6" s="126">
        <v>-0.03775331469065368</v>
      </c>
    </row>
    <row r="7" spans="1:10" s="20" customFormat="1" ht="14.25" collapsed="1">
      <c r="A7" s="21">
        <v>4</v>
      </c>
      <c r="B7" s="27" t="s">
        <v>19</v>
      </c>
      <c r="C7" s="108">
        <v>39429</v>
      </c>
      <c r="D7" s="108">
        <v>39618</v>
      </c>
      <c r="E7" s="102">
        <v>-0.008507112539488548</v>
      </c>
      <c r="F7" s="102">
        <v>-0.030392404873119783</v>
      </c>
      <c r="G7" s="102">
        <v>-0.05790389555339237</v>
      </c>
      <c r="H7" s="102">
        <v>0.04755676667670938</v>
      </c>
      <c r="I7" s="109">
        <v>0.02042547268908823</v>
      </c>
      <c r="J7" s="126">
        <v>0.0030593805217893344</v>
      </c>
    </row>
    <row r="8" spans="1:10" s="20" customFormat="1" ht="14.25" collapsed="1">
      <c r="A8" s="21">
        <v>5</v>
      </c>
      <c r="B8" s="27" t="s">
        <v>21</v>
      </c>
      <c r="C8" s="108">
        <v>39429</v>
      </c>
      <c r="D8" s="108">
        <v>39651</v>
      </c>
      <c r="E8" s="102">
        <v>-0.06220968080281197</v>
      </c>
      <c r="F8" s="102">
        <v>-0.091519881979088</v>
      </c>
      <c r="G8" s="102">
        <v>-0.16333278652947725</v>
      </c>
      <c r="H8" s="102">
        <v>-0.13102440504884105</v>
      </c>
      <c r="I8" s="109">
        <v>-0.542663871543265</v>
      </c>
      <c r="J8" s="126">
        <v>-0.11292802441934513</v>
      </c>
    </row>
    <row r="9" spans="1:10" s="20" customFormat="1" ht="14.25" collapsed="1">
      <c r="A9" s="21">
        <v>6</v>
      </c>
      <c r="B9" s="27" t="s">
        <v>69</v>
      </c>
      <c r="C9" s="108">
        <v>39527</v>
      </c>
      <c r="D9" s="108">
        <v>39715</v>
      </c>
      <c r="E9" s="102">
        <v>0.06427286629996387</v>
      </c>
      <c r="F9" s="102">
        <v>0.1347694170429765</v>
      </c>
      <c r="G9" s="102">
        <v>0.18271360111679136</v>
      </c>
      <c r="H9" s="102">
        <v>0.2451163123160469</v>
      </c>
      <c r="I9" s="109">
        <v>1.2028299062499461</v>
      </c>
      <c r="J9" s="126">
        <v>0.13235769571192146</v>
      </c>
    </row>
    <row r="10" spans="1:10" s="20" customFormat="1" ht="14.25" collapsed="1">
      <c r="A10" s="21">
        <v>7</v>
      </c>
      <c r="B10" s="27" t="s">
        <v>24</v>
      </c>
      <c r="C10" s="108">
        <v>39560</v>
      </c>
      <c r="D10" s="108">
        <v>39770</v>
      </c>
      <c r="E10" s="102" t="s">
        <v>23</v>
      </c>
      <c r="F10" s="102">
        <v>-0.09828886019221816</v>
      </c>
      <c r="G10" s="102">
        <v>-0.134163369889035</v>
      </c>
      <c r="H10" s="102">
        <v>0.08924885318845166</v>
      </c>
      <c r="I10" s="109">
        <v>-0.3457445286450219</v>
      </c>
      <c r="J10" s="126">
        <v>-0.0661116468973314</v>
      </c>
    </row>
    <row r="11" spans="1:10" s="20" customFormat="1" ht="14.25" collapsed="1">
      <c r="A11" s="21">
        <v>8</v>
      </c>
      <c r="B11" s="27" t="s">
        <v>85</v>
      </c>
      <c r="C11" s="108">
        <v>39884</v>
      </c>
      <c r="D11" s="108">
        <v>40001</v>
      </c>
      <c r="E11" s="102">
        <v>0.004354475001642211</v>
      </c>
      <c r="F11" s="102">
        <v>-0.11194774508100191</v>
      </c>
      <c r="G11" s="102">
        <v>-0.13384145178759965</v>
      </c>
      <c r="H11" s="102">
        <v>0.1156429984335463</v>
      </c>
      <c r="I11" s="109">
        <v>-0.2605630363174998</v>
      </c>
      <c r="J11" s="126">
        <v>-0.05275390300820659</v>
      </c>
    </row>
    <row r="12" spans="1:10" s="20" customFormat="1" ht="14.25" collapsed="1">
      <c r="A12" s="21">
        <v>9</v>
      </c>
      <c r="B12" s="27" t="s">
        <v>26</v>
      </c>
      <c r="C12" s="108">
        <v>40031</v>
      </c>
      <c r="D12" s="108">
        <v>40129</v>
      </c>
      <c r="E12" s="102">
        <v>-0.05188176860553895</v>
      </c>
      <c r="F12" s="102">
        <v>-0.13158100402530437</v>
      </c>
      <c r="G12" s="102">
        <v>-0.24505999512500898</v>
      </c>
      <c r="H12" s="102">
        <v>-0.061810146933536814</v>
      </c>
      <c r="I12" s="109">
        <v>-0.661731718548908</v>
      </c>
      <c r="J12" s="126">
        <v>-0.18753255810904945</v>
      </c>
    </row>
    <row r="13" spans="1:10" s="20" customFormat="1" ht="14.25" collapsed="1">
      <c r="A13" s="21">
        <v>10</v>
      </c>
      <c r="B13" s="27" t="s">
        <v>68</v>
      </c>
      <c r="C13" s="108">
        <v>40226</v>
      </c>
      <c r="D13" s="108">
        <v>40430</v>
      </c>
      <c r="E13" s="102">
        <v>0.023388406081383817</v>
      </c>
      <c r="F13" s="102">
        <v>0.0999967475112804</v>
      </c>
      <c r="G13" s="102">
        <v>0.14871327857780248</v>
      </c>
      <c r="H13" s="102">
        <v>0.22190786084227643</v>
      </c>
      <c r="I13" s="109">
        <v>0.9878037372147757</v>
      </c>
      <c r="J13" s="126">
        <v>0.16922128687821636</v>
      </c>
    </row>
    <row r="14" spans="1:10" s="20" customFormat="1" ht="14.25" collapsed="1">
      <c r="A14" s="21">
        <v>11</v>
      </c>
      <c r="B14" s="27" t="s">
        <v>79</v>
      </c>
      <c r="C14" s="108">
        <v>40444</v>
      </c>
      <c r="D14" s="108">
        <v>40638</v>
      </c>
      <c r="E14" s="102">
        <v>0.027061927452781465</v>
      </c>
      <c r="F14" s="102">
        <v>-0.03026625485857659</v>
      </c>
      <c r="G14" s="102">
        <v>-0.08817855812230235</v>
      </c>
      <c r="H14" s="102">
        <v>0.20671803676372247</v>
      </c>
      <c r="I14" s="109">
        <v>-0.13278785169029628</v>
      </c>
      <c r="J14" s="126">
        <v>-0.03656554620001973</v>
      </c>
    </row>
    <row r="15" spans="1:10" s="20" customFormat="1" ht="14.25" collapsed="1">
      <c r="A15" s="21">
        <v>12</v>
      </c>
      <c r="B15" s="27" t="s">
        <v>114</v>
      </c>
      <c r="C15" s="108">
        <v>41026</v>
      </c>
      <c r="D15" s="108">
        <v>41242</v>
      </c>
      <c r="E15" s="102">
        <v>0.02429692040529341</v>
      </c>
      <c r="F15" s="102">
        <v>0.051276263880732476</v>
      </c>
      <c r="G15" s="102">
        <v>0.011050390491092577</v>
      </c>
      <c r="H15" s="102">
        <v>0.32419942205895946</v>
      </c>
      <c r="I15" s="109">
        <v>0.25378070228642113</v>
      </c>
      <c r="J15" s="126">
        <v>0.10985504096301746</v>
      </c>
    </row>
    <row r="16" spans="1:10" s="20" customFormat="1" ht="15.75" thickBot="1">
      <c r="A16" s="21"/>
      <c r="B16" s="150" t="s">
        <v>113</v>
      </c>
      <c r="C16" s="151"/>
      <c r="D16" s="151"/>
      <c r="E16" s="152">
        <f>AVERAGE(E4:E15)</f>
        <v>0.004957319294084151</v>
      </c>
      <c r="F16" s="152">
        <f>AVERAGE(F4:F15)</f>
        <v>-0.02149267194157679</v>
      </c>
      <c r="G16" s="152">
        <f>AVERAGE(G4:G15)</f>
        <v>-0.04017738318175351</v>
      </c>
      <c r="H16" s="152">
        <f>AVERAGE(H4:H15)</f>
        <v>0.14426066764470907</v>
      </c>
      <c r="I16" s="156" t="s">
        <v>53</v>
      </c>
      <c r="J16" s="156" t="s">
        <v>53</v>
      </c>
    </row>
    <row r="17" spans="1:10" s="20" customFormat="1" ht="14.25">
      <c r="A17" s="172" t="s">
        <v>100</v>
      </c>
      <c r="B17" s="172"/>
      <c r="C17" s="172"/>
      <c r="D17" s="172"/>
      <c r="E17" s="172"/>
      <c r="F17" s="172"/>
      <c r="G17" s="172"/>
      <c r="H17" s="172"/>
      <c r="I17" s="172"/>
      <c r="J17" s="172"/>
    </row>
    <row r="18" s="20" customFormat="1" ht="14.25" collapsed="1"/>
    <row r="19" s="20" customFormat="1" ht="14.25" collapsed="1"/>
    <row r="20" s="20" customFormat="1" ht="14.25" collapsed="1"/>
    <row r="21" s="20" customFormat="1" ht="14.25" collapsed="1"/>
    <row r="22" s="20" customFormat="1" ht="14.25" collapsed="1"/>
    <row r="23" s="20" customFormat="1" ht="14.25" collapsed="1"/>
    <row r="24" s="20" customFormat="1" ht="14.25" collapsed="1"/>
    <row r="25" s="20" customFormat="1" ht="14.25" collapsed="1"/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/>
    <row r="32" s="20" customFormat="1" ht="14.25"/>
    <row r="33" spans="3:8" s="29" customFormat="1" ht="14.25">
      <c r="C33" s="30"/>
      <c r="D33" s="30"/>
      <c r="E33" s="31"/>
      <c r="F33" s="31"/>
      <c r="G33" s="31"/>
      <c r="H33" s="31"/>
    </row>
    <row r="34" spans="3:8" s="29" customFormat="1" ht="14.25">
      <c r="C34" s="30"/>
      <c r="D34" s="30"/>
      <c r="E34" s="31"/>
      <c r="F34" s="31"/>
      <c r="G34" s="31"/>
      <c r="H34" s="31"/>
    </row>
    <row r="35" spans="3:8" s="29" customFormat="1" ht="14.25">
      <c r="C35" s="30"/>
      <c r="D35" s="30"/>
      <c r="E35" s="31"/>
      <c r="F35" s="31"/>
      <c r="G35" s="31"/>
      <c r="H35" s="31"/>
    </row>
    <row r="36" spans="3:8" s="29" customFormat="1" ht="14.25">
      <c r="C36" s="30"/>
      <c r="D36" s="30"/>
      <c r="E36" s="31"/>
      <c r="F36" s="31"/>
      <c r="G36" s="31"/>
      <c r="H36" s="31"/>
    </row>
    <row r="37" spans="3:8" s="29" customFormat="1" ht="14.25">
      <c r="C37" s="30"/>
      <c r="D37" s="30"/>
      <c r="E37" s="31"/>
      <c r="F37" s="31"/>
      <c r="G37" s="31"/>
      <c r="H37" s="31"/>
    </row>
    <row r="38" spans="3:8" s="29" customFormat="1" ht="14.25">
      <c r="C38" s="30"/>
      <c r="D38" s="30"/>
      <c r="E38" s="31"/>
      <c r="F38" s="31"/>
      <c r="G38" s="31"/>
      <c r="H38" s="31"/>
    </row>
    <row r="39" spans="3:8" s="29" customFormat="1" ht="14.25">
      <c r="C39" s="30"/>
      <c r="D39" s="30"/>
      <c r="E39" s="31"/>
      <c r="F39" s="31"/>
      <c r="G39" s="31"/>
      <c r="H39" s="31"/>
    </row>
    <row r="40" spans="3:8" s="29" customFormat="1" ht="14.25">
      <c r="C40" s="30"/>
      <c r="D40" s="30"/>
      <c r="E40" s="31"/>
      <c r="F40" s="31"/>
      <c r="G40" s="31"/>
      <c r="H40" s="31"/>
    </row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</sheetData>
  <mergeCells count="4">
    <mergeCell ref="A1:H1"/>
    <mergeCell ref="A2:A3"/>
    <mergeCell ref="E2:J2"/>
    <mergeCell ref="A17:J17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2"/>
  <sheetViews>
    <sheetView zoomScale="80" zoomScaleNormal="80" workbookViewId="0" topLeftCell="A1">
      <selection activeCell="B50" sqref="B50"/>
    </sheetView>
  </sheetViews>
  <sheetFormatPr defaultColWidth="9.00390625" defaultRowHeight="12.75"/>
  <cols>
    <col min="1" max="1" width="3.875" style="29" customWidth="1"/>
    <col min="2" max="2" width="64.3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73" t="s">
        <v>95</v>
      </c>
      <c r="B1" s="173"/>
      <c r="C1" s="173"/>
      <c r="D1" s="173"/>
      <c r="E1" s="173"/>
      <c r="F1" s="173"/>
      <c r="G1" s="173"/>
    </row>
    <row r="2" spans="1:7" ht="15.75" thickBot="1">
      <c r="A2" s="169" t="s">
        <v>43</v>
      </c>
      <c r="B2" s="92"/>
      <c r="C2" s="174" t="s">
        <v>28</v>
      </c>
      <c r="D2" s="175"/>
      <c r="E2" s="174" t="s">
        <v>29</v>
      </c>
      <c r="F2" s="175"/>
      <c r="G2" s="93"/>
    </row>
    <row r="3" spans="1:7" ht="45.75" thickBot="1">
      <c r="A3" s="170"/>
      <c r="B3" s="42" t="s">
        <v>27</v>
      </c>
      <c r="C3" s="35" t="s">
        <v>55</v>
      </c>
      <c r="D3" s="35" t="s">
        <v>30</v>
      </c>
      <c r="E3" s="35" t="s">
        <v>31</v>
      </c>
      <c r="F3" s="35" t="s">
        <v>30</v>
      </c>
      <c r="G3" s="36" t="s">
        <v>106</v>
      </c>
    </row>
    <row r="4" spans="1:8" ht="15" customHeight="1">
      <c r="A4" s="21">
        <v>1</v>
      </c>
      <c r="B4" s="37" t="s">
        <v>68</v>
      </c>
      <c r="C4" s="38">
        <v>57.740319999999834</v>
      </c>
      <c r="D4" s="98">
        <v>0.023388406081384417</v>
      </c>
      <c r="E4" s="39">
        <v>0</v>
      </c>
      <c r="F4" s="98">
        <v>0</v>
      </c>
      <c r="G4" s="40">
        <v>0</v>
      </c>
      <c r="H4" s="56"/>
    </row>
    <row r="5" spans="1:8" ht="14.25" customHeight="1">
      <c r="A5" s="21">
        <v>2</v>
      </c>
      <c r="B5" s="37" t="s">
        <v>79</v>
      </c>
      <c r="C5" s="38">
        <v>41.90702000000002</v>
      </c>
      <c r="D5" s="98">
        <v>0.02706192745278476</v>
      </c>
      <c r="E5" s="39">
        <v>0</v>
      </c>
      <c r="F5" s="98">
        <v>0</v>
      </c>
      <c r="G5" s="40">
        <v>0</v>
      </c>
      <c r="H5" s="56"/>
    </row>
    <row r="6" spans="1:7" ht="14.25">
      <c r="A6" s="21">
        <v>3</v>
      </c>
      <c r="B6" s="37" t="s">
        <v>66</v>
      </c>
      <c r="C6" s="38">
        <v>41.47246999999997</v>
      </c>
      <c r="D6" s="98">
        <v>0.020446187328939446</v>
      </c>
      <c r="E6" s="39">
        <v>0</v>
      </c>
      <c r="F6" s="98">
        <v>0</v>
      </c>
      <c r="G6" s="40">
        <v>0</v>
      </c>
    </row>
    <row r="7" spans="1:7" ht="14.25">
      <c r="A7" s="21">
        <v>4</v>
      </c>
      <c r="B7" s="37" t="s">
        <v>88</v>
      </c>
      <c r="C7" s="38">
        <v>0.3952567000000272</v>
      </c>
      <c r="D7" s="98">
        <v>0.0006004353098764844</v>
      </c>
      <c r="E7" s="39">
        <v>0</v>
      </c>
      <c r="F7" s="98">
        <v>0</v>
      </c>
      <c r="G7" s="40">
        <v>0</v>
      </c>
    </row>
    <row r="8" spans="1:7" ht="14.25">
      <c r="A8" s="21">
        <v>5</v>
      </c>
      <c r="B8" s="37" t="s">
        <v>19</v>
      </c>
      <c r="C8" s="38">
        <v>-8.335099999999978</v>
      </c>
      <c r="D8" s="98">
        <v>-0.00850711253948141</v>
      </c>
      <c r="E8" s="39">
        <v>0</v>
      </c>
      <c r="F8" s="98">
        <v>0</v>
      </c>
      <c r="G8" s="40">
        <v>0</v>
      </c>
    </row>
    <row r="9" spans="1:7" ht="14.25">
      <c r="A9" s="21">
        <v>6</v>
      </c>
      <c r="B9" s="37" t="s">
        <v>21</v>
      </c>
      <c r="C9" s="38">
        <v>-34.00896000000002</v>
      </c>
      <c r="D9" s="98">
        <v>-0.06220968080281152</v>
      </c>
      <c r="E9" s="39">
        <v>0</v>
      </c>
      <c r="F9" s="98">
        <v>0</v>
      </c>
      <c r="G9" s="40">
        <v>0</v>
      </c>
    </row>
    <row r="10" spans="1:8" ht="14.25">
      <c r="A10" s="21">
        <v>7</v>
      </c>
      <c r="B10" s="37" t="s">
        <v>114</v>
      </c>
      <c r="C10" s="38">
        <v>42.220749999999995</v>
      </c>
      <c r="D10" s="98">
        <v>0.023596211060367956</v>
      </c>
      <c r="E10" s="39">
        <v>-10</v>
      </c>
      <c r="F10" s="98">
        <v>-0.0006840881105486386</v>
      </c>
      <c r="G10" s="40">
        <v>-1.2549346284717733</v>
      </c>
      <c r="H10" s="56"/>
    </row>
    <row r="11" spans="1:7" ht="14.25">
      <c r="A11" s="21">
        <v>8</v>
      </c>
      <c r="B11" s="37" t="s">
        <v>26</v>
      </c>
      <c r="C11" s="38">
        <v>-97.04293999999994</v>
      </c>
      <c r="D11" s="98">
        <v>-0.054543526694787965</v>
      </c>
      <c r="E11" s="39">
        <v>-140</v>
      </c>
      <c r="F11" s="98">
        <v>-0.002807411566535654</v>
      </c>
      <c r="G11" s="40">
        <v>-4.942772529591716</v>
      </c>
    </row>
    <row r="12" spans="1:7" ht="14.25">
      <c r="A12" s="21">
        <v>9</v>
      </c>
      <c r="B12" s="37" t="s">
        <v>85</v>
      </c>
      <c r="C12" s="38">
        <v>0.4585200000000186</v>
      </c>
      <c r="D12" s="98">
        <v>0.00013094903430571072</v>
      </c>
      <c r="E12" s="39">
        <v>-20</v>
      </c>
      <c r="F12" s="98">
        <v>-0.004205214465937763</v>
      </c>
      <c r="G12" s="40">
        <v>-15.022634020185167</v>
      </c>
    </row>
    <row r="13" spans="1:7" ht="14.25">
      <c r="A13" s="21">
        <v>10</v>
      </c>
      <c r="B13" s="37" t="s">
        <v>83</v>
      </c>
      <c r="C13" s="38">
        <v>219.2446259999983</v>
      </c>
      <c r="D13" s="98">
        <v>0.010678115535248531</v>
      </c>
      <c r="E13" s="39">
        <v>-107</v>
      </c>
      <c r="F13" s="98">
        <v>-0.0020042707826021804</v>
      </c>
      <c r="G13" s="40">
        <v>-41.719890958887966</v>
      </c>
    </row>
    <row r="14" spans="1:7" ht="14.25">
      <c r="A14" s="21">
        <v>11</v>
      </c>
      <c r="B14" s="37" t="s">
        <v>69</v>
      </c>
      <c r="C14" s="38">
        <v>-315.50487</v>
      </c>
      <c r="D14" s="98">
        <v>-0.3091940827261626</v>
      </c>
      <c r="E14" s="39">
        <v>-173</v>
      </c>
      <c r="F14" s="98">
        <v>-0.3509127789046653</v>
      </c>
      <c r="G14" s="40">
        <v>-360.85265356997974</v>
      </c>
    </row>
    <row r="15" spans="1:7" ht="14.25">
      <c r="A15" s="21">
        <v>12</v>
      </c>
      <c r="B15" s="37" t="s">
        <v>24</v>
      </c>
      <c r="C15" s="38" t="s">
        <v>23</v>
      </c>
      <c r="D15" s="98" t="s">
        <v>23</v>
      </c>
      <c r="E15" s="39" t="s">
        <v>23</v>
      </c>
      <c r="F15" s="98" t="s">
        <v>23</v>
      </c>
      <c r="G15" s="40" t="s">
        <v>23</v>
      </c>
    </row>
    <row r="16" spans="1:8" ht="15.75" thickBot="1">
      <c r="A16" s="91"/>
      <c r="B16" s="94" t="s">
        <v>52</v>
      </c>
      <c r="C16" s="95">
        <v>-51.45290730000181</v>
      </c>
      <c r="D16" s="99">
        <v>-0.0013961662961849296</v>
      </c>
      <c r="E16" s="96">
        <v>-450</v>
      </c>
      <c r="F16" s="99">
        <v>-0.0032613894968763135</v>
      </c>
      <c r="G16" s="97">
        <v>-423.79288570711634</v>
      </c>
      <c r="H16" s="56"/>
    </row>
    <row r="17" spans="2:8" ht="14.25">
      <c r="B17" s="71"/>
      <c r="C17" s="72"/>
      <c r="D17" s="73"/>
      <c r="E17" s="74"/>
      <c r="F17" s="73"/>
      <c r="G17" s="72"/>
      <c r="H17" s="56"/>
    </row>
    <row r="36" spans="2:5" ht="15">
      <c r="B36" s="63"/>
      <c r="C36" s="64"/>
      <c r="D36" s="65"/>
      <c r="E36" s="66"/>
    </row>
    <row r="37" spans="2:5" ht="15">
      <c r="B37" s="63"/>
      <c r="C37" s="64"/>
      <c r="D37" s="65"/>
      <c r="E37" s="66"/>
    </row>
    <row r="38" spans="2:5" ht="15">
      <c r="B38" s="63"/>
      <c r="C38" s="64"/>
      <c r="D38" s="65"/>
      <c r="E38" s="66"/>
    </row>
    <row r="39" spans="2:5" ht="15">
      <c r="B39" s="63"/>
      <c r="C39" s="64"/>
      <c r="D39" s="65"/>
      <c r="E39" s="66"/>
    </row>
    <row r="40" spans="2:5" ht="15">
      <c r="B40" s="63"/>
      <c r="C40" s="64"/>
      <c r="D40" s="65"/>
      <c r="E40" s="66"/>
    </row>
    <row r="41" spans="2:5" ht="15">
      <c r="B41" s="63"/>
      <c r="C41" s="64"/>
      <c r="D41" s="65"/>
      <c r="E41" s="66"/>
    </row>
    <row r="42" spans="2:5" ht="15">
      <c r="B42" s="65"/>
      <c r="C42" s="65"/>
      <c r="D42" s="65"/>
      <c r="E42" s="65"/>
    </row>
    <row r="45" ht="14.25" customHeight="1"/>
    <row r="46" ht="14.25">
      <c r="F46" s="56"/>
    </row>
    <row r="48" ht="14.25">
      <c r="F48"/>
    </row>
    <row r="49" ht="14.25">
      <c r="F49"/>
    </row>
    <row r="50" spans="2:6" ht="30.75" thickBot="1">
      <c r="B50" s="42" t="s">
        <v>27</v>
      </c>
      <c r="C50" s="35" t="s">
        <v>60</v>
      </c>
      <c r="D50" s="35" t="s">
        <v>61</v>
      </c>
      <c r="E50" s="62" t="s">
        <v>56</v>
      </c>
      <c r="F50"/>
    </row>
    <row r="51" spans="2:5" ht="14.25">
      <c r="B51" s="37" t="str">
        <f aca="true" t="shared" si="0" ref="B51:D53">B4</f>
        <v>Альтус-Депозит</v>
      </c>
      <c r="C51" s="38">
        <f t="shared" si="0"/>
        <v>57.740319999999834</v>
      </c>
      <c r="D51" s="98">
        <f t="shared" si="0"/>
        <v>0.023388406081384417</v>
      </c>
      <c r="E51" s="40">
        <f>G4</f>
        <v>0</v>
      </c>
    </row>
    <row r="52" spans="2:5" ht="14.25">
      <c r="B52" s="37" t="str">
        <f t="shared" si="0"/>
        <v>ВСІ</v>
      </c>
      <c r="C52" s="38">
        <f t="shared" si="0"/>
        <v>41.90702000000002</v>
      </c>
      <c r="D52" s="98">
        <f t="shared" si="0"/>
        <v>0.02706192745278476</v>
      </c>
      <c r="E52" s="40">
        <f>G5</f>
        <v>0</v>
      </c>
    </row>
    <row r="53" spans="2:5" ht="14.25">
      <c r="B53" s="37" t="str">
        <f t="shared" si="0"/>
        <v>Альтус-Збалансований</v>
      </c>
      <c r="C53" s="38">
        <f t="shared" si="0"/>
        <v>41.47246999999997</v>
      </c>
      <c r="D53" s="98">
        <f t="shared" si="0"/>
        <v>0.020446187328939446</v>
      </c>
      <c r="E53" s="40">
        <f>G6</f>
        <v>0</v>
      </c>
    </row>
    <row r="54" spans="2:5" ht="14.25">
      <c r="B54" s="37" t="str">
        <f aca="true" t="shared" si="1" ref="B54:D61">B7</f>
        <v>Бонум Оптімум</v>
      </c>
      <c r="C54" s="38">
        <f t="shared" si="1"/>
        <v>0.3952567000000272</v>
      </c>
      <c r="D54" s="98">
        <f t="shared" si="1"/>
        <v>0.0006004353098764844</v>
      </c>
      <c r="E54" s="40">
        <f aca="true" t="shared" si="2" ref="E54:E61">G7</f>
        <v>0</v>
      </c>
    </row>
    <row r="55" spans="2:5" ht="14.25">
      <c r="B55" s="37" t="str">
        <f t="shared" si="1"/>
        <v>ТАСК Ресурс</v>
      </c>
      <c r="C55" s="38">
        <f t="shared" si="1"/>
        <v>-8.335099999999978</v>
      </c>
      <c r="D55" s="98">
        <f t="shared" si="1"/>
        <v>-0.00850711253948141</v>
      </c>
      <c r="E55" s="40">
        <f t="shared" si="2"/>
        <v>0</v>
      </c>
    </row>
    <row r="56" spans="2:5" ht="14.25">
      <c r="B56" s="37" t="str">
        <f t="shared" si="1"/>
        <v>СЕМ Ажіо</v>
      </c>
      <c r="C56" s="38">
        <f t="shared" si="1"/>
        <v>-34.00896000000002</v>
      </c>
      <c r="D56" s="98">
        <f t="shared" si="1"/>
        <v>-0.06220968080281152</v>
      </c>
      <c r="E56" s="40">
        <f t="shared" si="2"/>
        <v>0</v>
      </c>
    </row>
    <row r="57" spans="2:5" ht="14.25">
      <c r="B57" s="37" t="str">
        <f t="shared" si="1"/>
        <v>КІНТО-Казначейський</v>
      </c>
      <c r="C57" s="38">
        <f t="shared" si="1"/>
        <v>42.220749999999995</v>
      </c>
      <c r="D57" s="98">
        <f t="shared" si="1"/>
        <v>0.023596211060367956</v>
      </c>
      <c r="E57" s="40">
        <f t="shared" si="2"/>
        <v>-1.2549346284717733</v>
      </c>
    </row>
    <row r="58" spans="2:5" ht="14.25">
      <c r="B58" s="37" t="str">
        <f t="shared" si="1"/>
        <v>Аргентум</v>
      </c>
      <c r="C58" s="38">
        <f t="shared" si="1"/>
        <v>-97.04293999999994</v>
      </c>
      <c r="D58" s="98">
        <f t="shared" si="1"/>
        <v>-0.054543526694787965</v>
      </c>
      <c r="E58" s="40">
        <f t="shared" si="2"/>
        <v>-4.942772529591716</v>
      </c>
    </row>
    <row r="59" spans="2:5" ht="14.25">
      <c r="B59" s="37" t="str">
        <f t="shared" si="1"/>
        <v>КІНТО-Еквіті</v>
      </c>
      <c r="C59" s="38">
        <f t="shared" si="1"/>
        <v>0.4585200000000186</v>
      </c>
      <c r="D59" s="98">
        <f t="shared" si="1"/>
        <v>0.00013094903430571072</v>
      </c>
      <c r="E59" s="40">
        <f t="shared" si="2"/>
        <v>-15.022634020185167</v>
      </c>
    </row>
    <row r="60" spans="2:5" ht="14.25">
      <c r="B60" s="37" t="str">
        <f t="shared" si="1"/>
        <v>КІНТО-Класичний</v>
      </c>
      <c r="C60" s="38">
        <f t="shared" si="1"/>
        <v>219.2446259999983</v>
      </c>
      <c r="D60" s="98">
        <f t="shared" si="1"/>
        <v>0.010678115535248531</v>
      </c>
      <c r="E60" s="40">
        <f t="shared" si="2"/>
        <v>-41.719890958887966</v>
      </c>
    </row>
    <row r="61" spans="2:5" ht="14.25">
      <c r="B61" s="37" t="str">
        <f t="shared" si="1"/>
        <v>Альтус-Стратегічний</v>
      </c>
      <c r="C61" s="38">
        <f t="shared" si="1"/>
        <v>-315.50487</v>
      </c>
      <c r="D61" s="98">
        <f t="shared" si="1"/>
        <v>-0.3091940827261626</v>
      </c>
      <c r="E61" s="40">
        <f t="shared" si="2"/>
        <v>-360.85265356997974</v>
      </c>
    </row>
    <row r="62" spans="2:5" ht="15">
      <c r="B62" s="137" t="s">
        <v>52</v>
      </c>
      <c r="C62" s="138">
        <f>SUM(C51:C61)</f>
        <v>-51.45290730000181</v>
      </c>
      <c r="D62" s="138"/>
      <c r="E62" s="138">
        <f>SUM(E51:E61)</f>
        <v>-423.79288570711634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1"/>
  <sheetViews>
    <sheetView zoomScale="80" zoomScaleNormal="80" workbookViewId="0" topLeftCell="A1">
      <selection activeCell="A4" sqref="A4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9" t="s">
        <v>27</v>
      </c>
      <c r="B1" s="70" t="s">
        <v>92</v>
      </c>
      <c r="C1" s="10"/>
    </row>
    <row r="2" spans="1:3" ht="14.25">
      <c r="A2" s="153" t="s">
        <v>21</v>
      </c>
      <c r="B2" s="154">
        <v>-0.06220968080281197</v>
      </c>
      <c r="C2" s="10"/>
    </row>
    <row r="3" spans="1:3" ht="14.25">
      <c r="A3" s="139" t="s">
        <v>26</v>
      </c>
      <c r="B3" s="146">
        <v>-0.05188176860553895</v>
      </c>
      <c r="C3" s="10"/>
    </row>
    <row r="4" spans="1:3" ht="14.25">
      <c r="A4" s="139" t="s">
        <v>19</v>
      </c>
      <c r="B4" s="146">
        <v>-0.008507112539488548</v>
      </c>
      <c r="C4" s="10"/>
    </row>
    <row r="5" spans="1:3" ht="14.25">
      <c r="A5" s="139" t="s">
        <v>88</v>
      </c>
      <c r="B5" s="147">
        <v>0.0006004353098709725</v>
      </c>
      <c r="C5" s="10"/>
    </row>
    <row r="6" spans="1:3" ht="14.25">
      <c r="A6" s="140" t="s">
        <v>85</v>
      </c>
      <c r="B6" s="148">
        <v>0.004354475001642211</v>
      </c>
      <c r="C6" s="10"/>
    </row>
    <row r="7" spans="1:3" ht="14.25">
      <c r="A7" s="139" t="s">
        <v>83</v>
      </c>
      <c r="B7" s="147">
        <v>0.012707856302908604</v>
      </c>
      <c r="C7" s="10"/>
    </row>
    <row r="8" spans="1:3" ht="14.25">
      <c r="A8" s="139" t="s">
        <v>66</v>
      </c>
      <c r="B8" s="147">
        <v>0.020446187328920784</v>
      </c>
      <c r="C8" s="10"/>
    </row>
    <row r="9" spans="1:3" ht="14.25">
      <c r="A9" s="139" t="s">
        <v>68</v>
      </c>
      <c r="B9" s="147">
        <v>0.023388406081383817</v>
      </c>
      <c r="C9" s="10"/>
    </row>
    <row r="10" spans="1:3" ht="14.25">
      <c r="A10" s="139" t="s">
        <v>114</v>
      </c>
      <c r="B10" s="147">
        <v>0.02429692040529341</v>
      </c>
      <c r="C10" s="10"/>
    </row>
    <row r="11" spans="1:3" ht="14.25">
      <c r="A11" s="139" t="s">
        <v>79</v>
      </c>
      <c r="B11" s="147">
        <v>0.027061927452781465</v>
      </c>
      <c r="C11" s="10"/>
    </row>
    <row r="12" spans="1:3" ht="14.25">
      <c r="A12" s="139" t="s">
        <v>69</v>
      </c>
      <c r="B12" s="147">
        <v>0.06427286629996387</v>
      </c>
      <c r="C12" s="10"/>
    </row>
    <row r="13" spans="1:3" ht="14.25">
      <c r="A13" s="141" t="s">
        <v>32</v>
      </c>
      <c r="B13" s="146">
        <v>0.005</v>
      </c>
      <c r="C13" s="10"/>
    </row>
    <row r="14" spans="1:3" ht="14.25">
      <c r="A14" s="141" t="s">
        <v>1</v>
      </c>
      <c r="B14" s="146">
        <v>-0.04053033968837705</v>
      </c>
      <c r="C14" s="10"/>
    </row>
    <row r="15" spans="1:3" ht="14.25">
      <c r="A15" s="141" t="s">
        <v>0</v>
      </c>
      <c r="B15" s="146">
        <v>-0.011811227127054624</v>
      </c>
      <c r="C15" s="60"/>
    </row>
    <row r="16" spans="1:3" ht="14.25">
      <c r="A16" s="141" t="s">
        <v>33</v>
      </c>
      <c r="B16" s="146">
        <v>-0.04232824732356355</v>
      </c>
      <c r="C16" s="9"/>
    </row>
    <row r="17" spans="1:3" ht="14.25">
      <c r="A17" s="141" t="s">
        <v>34</v>
      </c>
      <c r="B17" s="146">
        <v>0.034567802598316044</v>
      </c>
      <c r="C17" s="80"/>
    </row>
    <row r="18" spans="1:3" ht="14.25">
      <c r="A18" s="141" t="s">
        <v>35</v>
      </c>
      <c r="B18" s="146">
        <v>0.020164383561643837</v>
      </c>
      <c r="C18" s="10"/>
    </row>
    <row r="19" spans="1:3" ht="15" thickBot="1">
      <c r="A19" s="142" t="s">
        <v>91</v>
      </c>
      <c r="B19" s="149">
        <v>0.08652888761522903</v>
      </c>
      <c r="C19" s="10"/>
    </row>
    <row r="20" spans="2:3" ht="12.75">
      <c r="B20" s="10"/>
      <c r="C20" s="10"/>
    </row>
    <row r="21" ht="12.75">
      <c r="C21" s="10"/>
    </row>
    <row r="22" spans="2:3" ht="12.75">
      <c r="B22" s="10"/>
      <c r="C22" s="10"/>
    </row>
    <row r="23" ht="12.75">
      <c r="C23" s="10"/>
    </row>
    <row r="24" ht="12.75">
      <c r="B24" s="10"/>
    </row>
    <row r="25" ht="12.75">
      <c r="B25" s="10"/>
    </row>
    <row r="26" ht="12.75">
      <c r="B26" s="10"/>
    </row>
    <row r="27" ht="12.75">
      <c r="B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8"/>
  <sheetViews>
    <sheetView zoomScale="85" zoomScaleNormal="85" workbookViewId="0" topLeftCell="A1">
      <selection activeCell="C16" sqref="C16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64" t="s">
        <v>110</v>
      </c>
      <c r="B1" s="164"/>
      <c r="C1" s="164"/>
      <c r="D1" s="164"/>
      <c r="E1" s="164"/>
      <c r="F1" s="164"/>
      <c r="G1" s="164"/>
      <c r="H1" s="164"/>
      <c r="I1" s="164"/>
      <c r="J1" s="164"/>
      <c r="K1" s="13"/>
      <c r="L1" s="14"/>
      <c r="M1" s="14"/>
    </row>
    <row r="2" spans="1:10" ht="30.75" thickBot="1">
      <c r="A2" s="15" t="s">
        <v>43</v>
      </c>
      <c r="B2" s="15" t="s">
        <v>27</v>
      </c>
      <c r="C2" s="44" t="s">
        <v>38</v>
      </c>
      <c r="D2" s="44" t="s">
        <v>39</v>
      </c>
      <c r="E2" s="44" t="s">
        <v>44</v>
      </c>
      <c r="F2" s="44" t="s">
        <v>45</v>
      </c>
      <c r="G2" s="44" t="s">
        <v>46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1" t="s">
        <v>63</v>
      </c>
      <c r="C3" s="112" t="s">
        <v>41</v>
      </c>
      <c r="D3" s="113" t="s">
        <v>42</v>
      </c>
      <c r="E3" s="114">
        <v>10468247.04</v>
      </c>
      <c r="F3" s="115">
        <v>34469</v>
      </c>
      <c r="G3" s="114">
        <v>303.7003405958977</v>
      </c>
      <c r="H3" s="55">
        <v>100</v>
      </c>
      <c r="I3" s="111" t="s">
        <v>64</v>
      </c>
      <c r="J3" s="116" t="s">
        <v>65</v>
      </c>
    </row>
    <row r="4" spans="1:10" ht="14.25" customHeight="1">
      <c r="A4" s="21">
        <v>2</v>
      </c>
      <c r="B4" s="111" t="s">
        <v>74</v>
      </c>
      <c r="C4" s="112" t="s">
        <v>41</v>
      </c>
      <c r="D4" s="113" t="s">
        <v>42</v>
      </c>
      <c r="E4" s="114">
        <v>2016827.3</v>
      </c>
      <c r="F4" s="115">
        <v>56996</v>
      </c>
      <c r="G4" s="114">
        <v>35.38541827496667</v>
      </c>
      <c r="H4" s="55">
        <v>100</v>
      </c>
      <c r="I4" s="111" t="s">
        <v>47</v>
      </c>
      <c r="J4" s="116" t="s">
        <v>48</v>
      </c>
    </row>
    <row r="5" spans="1:10" ht="14.25" customHeight="1">
      <c r="A5" s="21">
        <v>3</v>
      </c>
      <c r="B5" s="111" t="s">
        <v>117</v>
      </c>
      <c r="C5" s="112" t="s">
        <v>41</v>
      </c>
      <c r="D5" s="113" t="s">
        <v>123</v>
      </c>
      <c r="E5" s="114">
        <v>1387668.3103</v>
      </c>
      <c r="F5" s="115">
        <v>2941</v>
      </c>
      <c r="G5" s="114">
        <v>471.83553563413807</v>
      </c>
      <c r="H5" s="55">
        <v>1000</v>
      </c>
      <c r="I5" s="111" t="s">
        <v>20</v>
      </c>
      <c r="J5" s="116" t="s">
        <v>37</v>
      </c>
    </row>
    <row r="6" spans="1:10" ht="14.25" customHeight="1">
      <c r="A6" s="21">
        <v>4</v>
      </c>
      <c r="B6" s="111" t="s">
        <v>36</v>
      </c>
      <c r="C6" s="112" t="s">
        <v>41</v>
      </c>
      <c r="D6" s="113" t="s">
        <v>42</v>
      </c>
      <c r="E6" s="114">
        <v>1092281.08</v>
      </c>
      <c r="F6" s="115">
        <v>820</v>
      </c>
      <c r="G6" s="114">
        <v>1332.0500975609757</v>
      </c>
      <c r="H6" s="55">
        <v>1000</v>
      </c>
      <c r="I6" s="111" t="s">
        <v>25</v>
      </c>
      <c r="J6" s="116" t="s">
        <v>107</v>
      </c>
    </row>
    <row r="7" spans="1:10" ht="14.25" customHeight="1">
      <c r="A7" s="21">
        <v>5</v>
      </c>
      <c r="B7" s="111" t="s">
        <v>76</v>
      </c>
      <c r="C7" s="112" t="s">
        <v>41</v>
      </c>
      <c r="D7" s="113" t="s">
        <v>42</v>
      </c>
      <c r="E7" s="114">
        <v>622464.61</v>
      </c>
      <c r="F7" s="115">
        <v>679</v>
      </c>
      <c r="G7" s="114">
        <v>916.7372754050074</v>
      </c>
      <c r="H7" s="55">
        <v>1000</v>
      </c>
      <c r="I7" s="111" t="s">
        <v>77</v>
      </c>
      <c r="J7" s="116" t="s">
        <v>51</v>
      </c>
    </row>
    <row r="8" spans="1:10" ht="15.75" thickBot="1">
      <c r="A8" s="165" t="s">
        <v>52</v>
      </c>
      <c r="B8" s="166"/>
      <c r="C8" s="117" t="s">
        <v>53</v>
      </c>
      <c r="D8" s="117" t="s">
        <v>53</v>
      </c>
      <c r="E8" s="100">
        <f>SUM(E3:E7)</f>
        <v>15587488.3403</v>
      </c>
      <c r="F8" s="101">
        <f>SUM(F3:F7)</f>
        <v>95905</v>
      </c>
      <c r="G8" s="117" t="s">
        <v>53</v>
      </c>
      <c r="H8" s="117" t="s">
        <v>53</v>
      </c>
      <c r="I8" s="117" t="s">
        <v>53</v>
      </c>
      <c r="J8" s="118" t="s">
        <v>53</v>
      </c>
    </row>
  </sheetData>
  <mergeCells count="2">
    <mergeCell ref="A1:J1"/>
    <mergeCell ref="A8:B8"/>
  </mergeCells>
  <hyperlinks>
    <hyperlink ref="J8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3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7" customWidth="1"/>
    <col min="5" max="8" width="12.75390625" style="5" customWidth="1"/>
    <col min="9" max="9" width="18.25390625" style="5" customWidth="1"/>
    <col min="10" max="10" width="24.00390625" style="5" customWidth="1"/>
    <col min="11" max="16384" width="9.125" style="5" customWidth="1"/>
  </cols>
  <sheetData>
    <row r="1" spans="1:9" s="11" customFormat="1" ht="16.5" thickBot="1">
      <c r="A1" s="176" t="s">
        <v>101</v>
      </c>
      <c r="B1" s="176"/>
      <c r="C1" s="176"/>
      <c r="D1" s="176"/>
      <c r="E1" s="176"/>
      <c r="F1" s="176"/>
      <c r="G1" s="176"/>
      <c r="H1" s="176"/>
      <c r="I1" s="176"/>
    </row>
    <row r="2" spans="1:10" ht="15.75" customHeight="1" thickBot="1">
      <c r="A2" s="169" t="s">
        <v>43</v>
      </c>
      <c r="B2" s="104"/>
      <c r="C2" s="105"/>
      <c r="D2" s="106"/>
      <c r="E2" s="171" t="s">
        <v>75</v>
      </c>
      <c r="F2" s="171"/>
      <c r="G2" s="171"/>
      <c r="H2" s="171"/>
      <c r="I2" s="171"/>
      <c r="J2" s="171"/>
    </row>
    <row r="3" spans="1:10" ht="45.75" thickBot="1">
      <c r="A3" s="170"/>
      <c r="B3" s="107" t="s">
        <v>27</v>
      </c>
      <c r="C3" s="26" t="s">
        <v>13</v>
      </c>
      <c r="D3" s="26" t="s">
        <v>14</v>
      </c>
      <c r="E3" s="17" t="s">
        <v>116</v>
      </c>
      <c r="F3" s="17" t="s">
        <v>108</v>
      </c>
      <c r="G3" s="17" t="s">
        <v>112</v>
      </c>
      <c r="H3" s="17" t="s">
        <v>115</v>
      </c>
      <c r="I3" s="17" t="s">
        <v>54</v>
      </c>
      <c r="J3" s="18" t="s">
        <v>99</v>
      </c>
    </row>
    <row r="4" spans="1:10" ht="14.25" collapsed="1">
      <c r="A4" s="21">
        <v>1</v>
      </c>
      <c r="B4" s="27" t="s">
        <v>76</v>
      </c>
      <c r="C4" s="108">
        <v>38441</v>
      </c>
      <c r="D4" s="108">
        <v>38625</v>
      </c>
      <c r="E4" s="102">
        <v>-0.04363382591987597</v>
      </c>
      <c r="F4" s="102">
        <v>-0.08232054214955609</v>
      </c>
      <c r="G4" s="102">
        <v>-0.13147111853897275</v>
      </c>
      <c r="H4" s="102">
        <v>-0.09569506664431171</v>
      </c>
      <c r="I4" s="109">
        <v>-0.08326272459499262</v>
      </c>
      <c r="J4" s="128">
        <v>-0.009264834007844502</v>
      </c>
    </row>
    <row r="5" spans="1:10" ht="14.25" collapsed="1">
      <c r="A5" s="21">
        <v>2</v>
      </c>
      <c r="B5" s="27" t="s">
        <v>63</v>
      </c>
      <c r="C5" s="108">
        <v>38862</v>
      </c>
      <c r="D5" s="108">
        <v>38958</v>
      </c>
      <c r="E5" s="102">
        <v>0.01170929253167241</v>
      </c>
      <c r="F5" s="102">
        <v>0.02787455654936566</v>
      </c>
      <c r="G5" s="102">
        <v>-0.09630646119976927</v>
      </c>
      <c r="H5" s="102">
        <v>0.21717663132779674</v>
      </c>
      <c r="I5" s="109">
        <v>2.037003405959014</v>
      </c>
      <c r="J5" s="127">
        <v>0.14089912063364163</v>
      </c>
    </row>
    <row r="6" spans="1:10" ht="14.25">
      <c r="A6" s="21">
        <v>3</v>
      </c>
      <c r="B6" s="27" t="s">
        <v>117</v>
      </c>
      <c r="C6" s="108">
        <v>39048</v>
      </c>
      <c r="D6" s="108">
        <v>39140</v>
      </c>
      <c r="E6" s="102">
        <v>-0.06844547272722701</v>
      </c>
      <c r="F6" s="102">
        <v>-0.13948692837533871</v>
      </c>
      <c r="G6" s="102">
        <v>-0.23421579342009902</v>
      </c>
      <c r="H6" s="102">
        <v>-0.10507796768028466</v>
      </c>
      <c r="I6" s="109">
        <v>-0.5281644643658653</v>
      </c>
      <c r="J6" s="127">
        <v>-0.09038525154283616</v>
      </c>
    </row>
    <row r="7" spans="1:10" ht="14.25">
      <c r="A7" s="21">
        <v>4</v>
      </c>
      <c r="B7" s="27" t="s">
        <v>36</v>
      </c>
      <c r="C7" s="108">
        <v>39100</v>
      </c>
      <c r="D7" s="108">
        <v>39268</v>
      </c>
      <c r="E7" s="102" t="s">
        <v>23</v>
      </c>
      <c r="F7" s="102" t="s">
        <v>23</v>
      </c>
      <c r="G7" s="102">
        <v>-0.06448628814108126</v>
      </c>
      <c r="H7" s="102">
        <v>0.1143233060794211</v>
      </c>
      <c r="I7" s="109">
        <v>0.3320500975609757</v>
      </c>
      <c r="J7" s="127">
        <v>0.03856019109884401</v>
      </c>
    </row>
    <row r="8" spans="1:10" ht="14.25">
      <c r="A8" s="21">
        <v>5</v>
      </c>
      <c r="B8" s="27" t="s">
        <v>74</v>
      </c>
      <c r="C8" s="108">
        <v>40253</v>
      </c>
      <c r="D8" s="108">
        <v>40445</v>
      </c>
      <c r="E8" s="102">
        <v>-0.030068708612113193</v>
      </c>
      <c r="F8" s="102">
        <v>-0.11537657624681086</v>
      </c>
      <c r="G8" s="102">
        <v>-0.20222009027882848</v>
      </c>
      <c r="H8" s="102">
        <v>-0.02899481864951914</v>
      </c>
      <c r="I8" s="109">
        <v>-0.646145817250334</v>
      </c>
      <c r="J8" s="127">
        <v>-0.21229600689202777</v>
      </c>
    </row>
    <row r="9" spans="1:10" ht="15.75" thickBot="1">
      <c r="A9" s="155"/>
      <c r="B9" s="150" t="s">
        <v>113</v>
      </c>
      <c r="C9" s="151"/>
      <c r="D9" s="151"/>
      <c r="E9" s="152">
        <f>AVERAGE(E4:E8)</f>
        <v>-0.03260967868188594</v>
      </c>
      <c r="F9" s="152">
        <f>AVERAGE(F4:F8)</f>
        <v>-0.077327372555585</v>
      </c>
      <c r="G9" s="152">
        <f>AVERAGE(G4:G8)</f>
        <v>-0.14573995031575016</v>
      </c>
      <c r="H9" s="152">
        <f>AVERAGE(H4:H8)</f>
        <v>0.020346416886620467</v>
      </c>
      <c r="I9" s="156" t="s">
        <v>53</v>
      </c>
      <c r="J9" s="156" t="s">
        <v>53</v>
      </c>
    </row>
    <row r="10" spans="1:10" ht="15" thickBot="1">
      <c r="A10" s="177" t="s">
        <v>100</v>
      </c>
      <c r="B10" s="177"/>
      <c r="C10" s="177"/>
      <c r="D10" s="177"/>
      <c r="E10" s="177"/>
      <c r="F10" s="177"/>
      <c r="G10" s="177"/>
      <c r="H10" s="177"/>
      <c r="I10" s="177"/>
      <c r="J10" s="177"/>
    </row>
    <row r="11" spans="2:8" ht="14.25">
      <c r="B11" s="29"/>
      <c r="C11" s="30"/>
      <c r="D11" s="30"/>
      <c r="E11" s="29"/>
      <c r="F11" s="29"/>
      <c r="G11" s="29"/>
      <c r="H11" s="29"/>
    </row>
    <row r="12" spans="2:8" ht="14.25">
      <c r="B12" s="29"/>
      <c r="C12" s="30"/>
      <c r="D12" s="30"/>
      <c r="E12" s="29"/>
      <c r="F12" s="29"/>
      <c r="G12" s="29"/>
      <c r="H12" s="29"/>
    </row>
    <row r="13" spans="2:8" ht="14.25">
      <c r="B13" s="29"/>
      <c r="C13" s="30"/>
      <c r="D13" s="30"/>
      <c r="E13" s="123"/>
      <c r="F13" s="29"/>
      <c r="G13" s="29"/>
      <c r="H13" s="29"/>
    </row>
    <row r="14" spans="2:8" ht="14.25">
      <c r="B14" s="29"/>
      <c r="C14" s="30"/>
      <c r="D14" s="30"/>
      <c r="E14" s="29"/>
      <c r="F14" s="29"/>
      <c r="G14" s="29"/>
      <c r="H14" s="29"/>
    </row>
    <row r="15" spans="2:8" ht="14.25">
      <c r="B15" s="29"/>
      <c r="C15" s="30"/>
      <c r="D15" s="30"/>
      <c r="E15" s="29"/>
      <c r="F15" s="29"/>
      <c r="G15" s="29"/>
      <c r="H15" s="29"/>
    </row>
    <row r="16" spans="2:8" ht="14.25">
      <c r="B16" s="29"/>
      <c r="C16" s="30"/>
      <c r="D16" s="30"/>
      <c r="E16" s="29"/>
      <c r="F16" s="29"/>
      <c r="G16" s="29"/>
      <c r="H16" s="29"/>
    </row>
    <row r="17" spans="2:8" ht="14.25">
      <c r="B17" s="29"/>
      <c r="C17" s="30"/>
      <c r="D17" s="30"/>
      <c r="E17" s="29"/>
      <c r="F17" s="29"/>
      <c r="G17" s="29"/>
      <c r="H17" s="29"/>
    </row>
    <row r="18" spans="2:8" ht="14.25">
      <c r="B18" s="29"/>
      <c r="C18" s="30"/>
      <c r="D18" s="30"/>
      <c r="E18" s="29"/>
      <c r="F18" s="29"/>
      <c r="G18" s="29"/>
      <c r="H18" s="29"/>
    </row>
    <row r="19" spans="2:8" ht="14.25">
      <c r="B19" s="29"/>
      <c r="C19" s="30"/>
      <c r="D19" s="30"/>
      <c r="E19" s="29"/>
      <c r="F19" s="29"/>
      <c r="G19" s="29"/>
      <c r="H19" s="29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  <row r="29" ht="14.25">
      <c r="C29" s="5"/>
    </row>
    <row r="30" ht="14.25">
      <c r="C30" s="5"/>
    </row>
  </sheetData>
  <mergeCells count="4">
    <mergeCell ref="A2:A3"/>
    <mergeCell ref="A1:I1"/>
    <mergeCell ref="E2:J2"/>
    <mergeCell ref="A10:J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0"/>
  <sheetViews>
    <sheetView zoomScale="80" zoomScaleNormal="80" workbookViewId="0" topLeftCell="A1">
      <selection activeCell="F7" sqref="F7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73" t="s">
        <v>96</v>
      </c>
      <c r="B1" s="173"/>
      <c r="C1" s="173"/>
      <c r="D1" s="173"/>
      <c r="E1" s="173"/>
      <c r="F1" s="173"/>
      <c r="G1" s="173"/>
    </row>
    <row r="2" spans="1:7" s="31" customFormat="1" ht="15.75" customHeight="1" thickBot="1">
      <c r="A2" s="169" t="s">
        <v>43</v>
      </c>
      <c r="B2" s="92"/>
      <c r="C2" s="174" t="s">
        <v>28</v>
      </c>
      <c r="D2" s="175"/>
      <c r="E2" s="174" t="s">
        <v>29</v>
      </c>
      <c r="F2" s="175"/>
      <c r="G2" s="93"/>
    </row>
    <row r="3" spans="1:7" s="31" customFormat="1" ht="45.75" thickBot="1">
      <c r="A3" s="170"/>
      <c r="B3" s="35" t="s">
        <v>27</v>
      </c>
      <c r="C3" s="35" t="s">
        <v>55</v>
      </c>
      <c r="D3" s="35" t="s">
        <v>30</v>
      </c>
      <c r="E3" s="35" t="s">
        <v>31</v>
      </c>
      <c r="F3" s="35" t="s">
        <v>30</v>
      </c>
      <c r="G3" s="36" t="s">
        <v>106</v>
      </c>
    </row>
    <row r="4" spans="1:7" s="31" customFormat="1" ht="14.25">
      <c r="A4" s="21">
        <v>1</v>
      </c>
      <c r="B4" s="37" t="s">
        <v>76</v>
      </c>
      <c r="C4" s="38">
        <v>-28.39970000000007</v>
      </c>
      <c r="D4" s="102">
        <v>-0.04363382591987578</v>
      </c>
      <c r="E4" s="39">
        <v>0</v>
      </c>
      <c r="F4" s="102">
        <v>0</v>
      </c>
      <c r="G4" s="40">
        <v>0</v>
      </c>
    </row>
    <row r="5" spans="1:7" s="31" customFormat="1" ht="14.25">
      <c r="A5" s="21">
        <v>2</v>
      </c>
      <c r="B5" s="37" t="s">
        <v>74</v>
      </c>
      <c r="C5" s="38">
        <v>-62.5233899999999</v>
      </c>
      <c r="D5" s="102">
        <v>-0.030068708612110015</v>
      </c>
      <c r="E5" s="39">
        <v>0</v>
      </c>
      <c r="F5" s="102">
        <v>0</v>
      </c>
      <c r="G5" s="40">
        <v>0</v>
      </c>
    </row>
    <row r="6" spans="1:7" s="31" customFormat="1" ht="14.25">
      <c r="A6" s="21">
        <v>3</v>
      </c>
      <c r="B6" s="37" t="s">
        <v>117</v>
      </c>
      <c r="C6" s="38">
        <v>-101.95818999999995</v>
      </c>
      <c r="D6" s="102">
        <v>-0.06844547272720128</v>
      </c>
      <c r="E6" s="39">
        <v>0</v>
      </c>
      <c r="F6" s="102">
        <v>0</v>
      </c>
      <c r="G6" s="40">
        <v>0</v>
      </c>
    </row>
    <row r="7" spans="1:7" s="31" customFormat="1" ht="14.25">
      <c r="A7" s="21">
        <v>4</v>
      </c>
      <c r="B7" s="37" t="s">
        <v>63</v>
      </c>
      <c r="C7" s="38">
        <v>-364.2426600000001</v>
      </c>
      <c r="D7" s="102">
        <v>-0.0336250178940858</v>
      </c>
      <c r="E7" s="39">
        <v>-1617</v>
      </c>
      <c r="F7" s="102">
        <v>-0.044809621459845926</v>
      </c>
      <c r="G7" s="40">
        <v>-496.60309682302545</v>
      </c>
    </row>
    <row r="8" spans="1:7" s="31" customFormat="1" ht="14.25">
      <c r="A8" s="21">
        <v>5</v>
      </c>
      <c r="B8" s="37" t="s">
        <v>36</v>
      </c>
      <c r="C8" s="38" t="s">
        <v>23</v>
      </c>
      <c r="D8" s="102" t="s">
        <v>23</v>
      </c>
      <c r="E8" s="39" t="s">
        <v>23</v>
      </c>
      <c r="F8" s="102" t="s">
        <v>23</v>
      </c>
      <c r="G8" s="40" t="s">
        <v>23</v>
      </c>
    </row>
    <row r="9" spans="1:7" s="31" customFormat="1" ht="15.75" thickBot="1">
      <c r="A9" s="119"/>
      <c r="B9" s="94" t="s">
        <v>52</v>
      </c>
      <c r="C9" s="120">
        <v>-557.1239400000001</v>
      </c>
      <c r="D9" s="99">
        <v>-0.03701246887185796</v>
      </c>
      <c r="E9" s="96">
        <v>-1617</v>
      </c>
      <c r="F9" s="99">
        <v>-0.016721474219767947</v>
      </c>
      <c r="G9" s="97">
        <v>-496.60309682302545</v>
      </c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>
      <c r="D30" s="41"/>
    </row>
    <row r="31" s="31" customFormat="1" ht="14.25"/>
    <row r="32" s="31" customFormat="1" ht="14.25"/>
    <row r="33" spans="8:9" s="31" customFormat="1" ht="14.25">
      <c r="H33" s="22"/>
      <c r="I33" s="22"/>
    </row>
    <row r="36" spans="2:5" ht="30.75" thickBot="1">
      <c r="B36" s="42" t="s">
        <v>27</v>
      </c>
      <c r="C36" s="35" t="s">
        <v>60</v>
      </c>
      <c r="D36" s="35" t="s">
        <v>61</v>
      </c>
      <c r="E36" s="36" t="s">
        <v>56</v>
      </c>
    </row>
    <row r="37" spans="1:5" ht="14.25">
      <c r="A37" s="22">
        <v>1</v>
      </c>
      <c r="B37" s="37" t="str">
        <f aca="true" t="shared" si="0" ref="B37:D40">B4</f>
        <v>Оптімум</v>
      </c>
      <c r="C37" s="124">
        <f t="shared" si="0"/>
        <v>-28.39970000000007</v>
      </c>
      <c r="D37" s="102">
        <f t="shared" si="0"/>
        <v>-0.04363382591987578</v>
      </c>
      <c r="E37" s="40">
        <f>G4</f>
        <v>0</v>
      </c>
    </row>
    <row r="38" spans="1:5" ht="14.25">
      <c r="A38" s="22">
        <v>2</v>
      </c>
      <c r="B38" s="37" t="str">
        <f t="shared" si="0"/>
        <v>Аурум</v>
      </c>
      <c r="C38" s="124">
        <f t="shared" si="0"/>
        <v>-62.5233899999999</v>
      </c>
      <c r="D38" s="102">
        <f t="shared" si="0"/>
        <v>-0.030068708612110015</v>
      </c>
      <c r="E38" s="40">
        <f>G5</f>
        <v>0</v>
      </c>
    </row>
    <row r="39" spans="1:5" ht="14.25">
      <c r="A39" s="22">
        <v>3</v>
      </c>
      <c r="B39" s="37" t="str">
        <f t="shared" si="0"/>
        <v>ТАСК Український Капітал</v>
      </c>
      <c r="C39" s="124">
        <f t="shared" si="0"/>
        <v>-101.95818999999995</v>
      </c>
      <c r="D39" s="102">
        <f t="shared" si="0"/>
        <v>-0.06844547272720128</v>
      </c>
      <c r="E39" s="40">
        <f>G6</f>
        <v>0</v>
      </c>
    </row>
    <row r="40" spans="1:5" ht="14.25">
      <c r="A40" s="22">
        <v>4</v>
      </c>
      <c r="B40" s="37" t="str">
        <f t="shared" si="0"/>
        <v>Платинум</v>
      </c>
      <c r="C40" s="124">
        <f t="shared" si="0"/>
        <v>-364.2426600000001</v>
      </c>
      <c r="D40" s="102">
        <f t="shared" si="0"/>
        <v>-0.0336250178940858</v>
      </c>
      <c r="E40" s="40">
        <f>G7</f>
        <v>-496.60309682302545</v>
      </c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5"/>
  <sheetViews>
    <sheetView zoomScale="85" zoomScaleNormal="85" workbookViewId="0" topLeftCell="A1">
      <selection activeCell="A4" sqref="A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9" t="s">
        <v>27</v>
      </c>
      <c r="B1" s="70" t="s">
        <v>92</v>
      </c>
      <c r="C1" s="10"/>
      <c r="D1" s="10"/>
    </row>
    <row r="2" spans="1:4" ht="14.25">
      <c r="A2" s="27" t="s">
        <v>117</v>
      </c>
      <c r="B2" s="143">
        <v>-0.06844547272722701</v>
      </c>
      <c r="C2" s="10"/>
      <c r="D2" s="10"/>
    </row>
    <row r="3" spans="1:4" ht="14.25">
      <c r="A3" s="27" t="s">
        <v>76</v>
      </c>
      <c r="B3" s="143">
        <v>-0.04363382591987597</v>
      </c>
      <c r="C3" s="10"/>
      <c r="D3" s="10"/>
    </row>
    <row r="4" spans="1:4" ht="14.25">
      <c r="A4" s="27" t="s">
        <v>74</v>
      </c>
      <c r="B4" s="143">
        <v>-0.030068708612113193</v>
      </c>
      <c r="C4" s="10"/>
      <c r="D4" s="10"/>
    </row>
    <row r="5" spans="1:4" ht="14.25">
      <c r="A5" s="27" t="s">
        <v>63</v>
      </c>
      <c r="B5" s="143">
        <v>0.01170929253167241</v>
      </c>
      <c r="C5" s="10"/>
      <c r="D5" s="10"/>
    </row>
    <row r="6" spans="1:4" ht="14.25">
      <c r="A6" s="27" t="s">
        <v>32</v>
      </c>
      <c r="B6" s="144">
        <v>-0.0326096786818859</v>
      </c>
      <c r="C6" s="10"/>
      <c r="D6" s="10"/>
    </row>
    <row r="7" spans="1:4" ht="14.25">
      <c r="A7" s="27" t="s">
        <v>1</v>
      </c>
      <c r="B7" s="144">
        <v>-0.040530339688377</v>
      </c>
      <c r="C7" s="10"/>
      <c r="D7" s="10"/>
    </row>
    <row r="8" spans="1:4" ht="14.25">
      <c r="A8" s="27" t="s">
        <v>0</v>
      </c>
      <c r="B8" s="144">
        <v>-0.0118112271270546</v>
      </c>
      <c r="C8" s="10"/>
      <c r="D8" s="10"/>
    </row>
    <row r="9" spans="1:4" ht="14.25">
      <c r="A9" s="27" t="s">
        <v>33</v>
      </c>
      <c r="B9" s="144">
        <v>-0.0423282473235636</v>
      </c>
      <c r="C9" s="10"/>
      <c r="D9" s="10"/>
    </row>
    <row r="10" spans="1:4" ht="14.25">
      <c r="A10" s="27" t="s">
        <v>34</v>
      </c>
      <c r="B10" s="144">
        <v>0.034567802598316044</v>
      </c>
      <c r="C10" s="10"/>
      <c r="D10" s="10"/>
    </row>
    <row r="11" spans="1:4" ht="14.25">
      <c r="A11" s="27" t="s">
        <v>35</v>
      </c>
      <c r="B11" s="144">
        <v>0.020164383561643837</v>
      </c>
      <c r="C11" s="10"/>
      <c r="D11" s="10"/>
    </row>
    <row r="12" spans="1:4" ht="15" thickBot="1">
      <c r="A12" s="82" t="s">
        <v>91</v>
      </c>
      <c r="B12" s="145">
        <v>0.08652888761522903</v>
      </c>
      <c r="C12" s="10"/>
      <c r="D12" s="10"/>
    </row>
    <row r="13" spans="2:4" ht="12.75">
      <c r="B13" s="10"/>
      <c r="C13" s="10"/>
      <c r="D13" s="10"/>
    </row>
    <row r="14" spans="1:4" ht="14.25">
      <c r="A14" s="57"/>
      <c r="B14" s="58"/>
      <c r="C14" s="10"/>
      <c r="D14" s="10"/>
    </row>
    <row r="15" spans="1:4" ht="14.25">
      <c r="A15" s="57"/>
      <c r="B15" s="58"/>
      <c r="C15" s="10"/>
      <c r="D15" s="10"/>
    </row>
    <row r="16" spans="1:4" ht="14.25">
      <c r="A16" s="57"/>
      <c r="B16" s="58"/>
      <c r="C16" s="10"/>
      <c r="D16" s="10"/>
    </row>
    <row r="17" spans="1:4" ht="14.25">
      <c r="A17" s="57"/>
      <c r="B17" s="58"/>
      <c r="C17" s="10"/>
      <c r="D17" s="10"/>
    </row>
    <row r="18" spans="1:4" ht="14.25">
      <c r="A18" s="57"/>
      <c r="B18" s="58"/>
      <c r="C18" s="10"/>
      <c r="D18" s="10"/>
    </row>
    <row r="19" ht="12.75">
      <c r="B19" s="10"/>
    </row>
    <row r="23" spans="1:2" ht="12.75">
      <c r="A23" s="7"/>
      <c r="B23" s="8"/>
    </row>
    <row r="24" ht="12.75">
      <c r="B24" s="8"/>
    </row>
    <row r="25" ht="12.75">
      <c r="B25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2015-02-27T13:04:56Z</dcterms:modified>
  <cp:category/>
  <cp:version/>
  <cp:contentType/>
  <cp:contentStatus/>
</cp:coreProperties>
</file>