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- 2024\"/>
    </mc:Choice>
  </mc:AlternateContent>
  <xr:revisionPtr revIDLastSave="0" documentId="8_{7C5E057C-11FF-4082-8538-3DDEBC72A7ED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54" l="1"/>
  <c r="F18" i="30"/>
  <c r="F16" i="30"/>
  <c r="F17" i="30"/>
  <c r="F15" i="30"/>
  <c r="F11" i="30"/>
  <c r="F7" i="30"/>
  <c r="F13" i="30"/>
  <c r="F6" i="30"/>
  <c r="F10" i="30"/>
  <c r="F12" i="30"/>
  <c r="F8" i="30"/>
  <c r="F5" i="30"/>
  <c r="F9" i="30"/>
  <c r="F14" i="30"/>
  <c r="F4" i="30"/>
  <c r="F3" i="30"/>
  <c r="H4" i="36" l="1"/>
  <c r="G4" i="36"/>
  <c r="E13" i="54"/>
  <c r="E5" i="54"/>
  <c r="B28" i="36" l="1"/>
  <c r="B29" i="36"/>
  <c r="B9" i="36"/>
  <c r="H17" i="36"/>
  <c r="G17" i="36"/>
  <c r="F17" i="36"/>
  <c r="H16" i="36"/>
  <c r="G16" i="36"/>
  <c r="F16" i="36"/>
  <c r="H15" i="36"/>
  <c r="G15" i="36"/>
  <c r="F15" i="36"/>
  <c r="G8" i="36"/>
  <c r="G7" i="36"/>
  <c r="G6" i="36"/>
  <c r="G5" i="36"/>
  <c r="F4" i="36"/>
  <c r="C9" i="36"/>
  <c r="E29" i="54" l="1"/>
  <c r="F29" i="54" s="1"/>
  <c r="E25" i="54"/>
  <c r="G34" i="54"/>
  <c r="G32" i="54"/>
  <c r="G30" i="54"/>
  <c r="G28" i="54"/>
  <c r="G24" i="54"/>
  <c r="G23" i="54"/>
  <c r="G20" i="54"/>
  <c r="G18" i="54"/>
  <c r="G16" i="54"/>
  <c r="G14" i="54"/>
  <c r="G13" i="54"/>
  <c r="G12" i="54"/>
  <c r="G10" i="54"/>
  <c r="G8" i="54"/>
  <c r="G6" i="54"/>
  <c r="G5" i="54"/>
  <c r="G4" i="54"/>
  <c r="G3" i="54"/>
  <c r="H4" i="54"/>
  <c r="F3" i="54"/>
  <c r="G18" i="30"/>
  <c r="G3" i="30"/>
  <c r="G11" i="30"/>
  <c r="G8" i="30"/>
  <c r="G15" i="30"/>
  <c r="G5" i="30"/>
  <c r="G9" i="30"/>
  <c r="G14" i="30"/>
  <c r="G16" i="30"/>
  <c r="G6" i="30"/>
  <c r="G7" i="30"/>
  <c r="G10" i="30"/>
  <c r="G13" i="30"/>
  <c r="G12" i="30"/>
  <c r="G4" i="30"/>
  <c r="G17" i="30"/>
  <c r="H3" i="30"/>
  <c r="G29" i="54" l="1"/>
  <c r="H24" i="54"/>
  <c r="E7" i="54" l="1"/>
  <c r="G7" i="54" s="1"/>
  <c r="F8" i="36" l="1"/>
  <c r="E9" i="36" l="1"/>
  <c r="G9" i="36" s="1"/>
  <c r="H9" i="36" l="1"/>
  <c r="G25" i="54"/>
  <c r="H34" i="54"/>
  <c r="H3" i="54" l="1"/>
  <c r="F7" i="36" l="1"/>
  <c r="H28" i="54" l="1"/>
  <c r="H5" i="36"/>
  <c r="F32" i="54" l="1"/>
  <c r="E37" i="54"/>
  <c r="H7" i="36" l="1"/>
  <c r="H12" i="30" l="1"/>
  <c r="H17" i="30"/>
  <c r="H18" i="30"/>
  <c r="H9" i="30"/>
  <c r="H6" i="30"/>
  <c r="H7" i="30"/>
  <c r="H4" i="30"/>
  <c r="H11" i="30"/>
  <c r="H13" i="30"/>
  <c r="H14" i="30"/>
  <c r="H8" i="30"/>
  <c r="H10" i="30"/>
  <c r="H16" i="30"/>
  <c r="H15" i="30"/>
  <c r="H5" i="30"/>
  <c r="F6" i="54"/>
  <c r="H6" i="54"/>
  <c r="H23" i="54"/>
  <c r="F24" i="54"/>
  <c r="H32" i="54"/>
  <c r="H30" i="54"/>
  <c r="H18" i="54"/>
  <c r="H16" i="54"/>
  <c r="H12" i="54"/>
  <c r="H10" i="54"/>
  <c r="H8" i="54"/>
  <c r="H5" i="54" l="1"/>
  <c r="H7" i="54"/>
  <c r="F6" i="36" l="1"/>
  <c r="E35" i="54" l="1"/>
  <c r="H35" i="54" s="1"/>
  <c r="G35" i="54" l="1"/>
  <c r="F34" i="54"/>
  <c r="H6" i="36" l="1"/>
  <c r="F5" i="36"/>
  <c r="F9" i="36" l="1"/>
  <c r="E27" i="54" l="1"/>
  <c r="E9" i="54"/>
  <c r="G9" i="54" s="1"/>
  <c r="F30" i="54"/>
  <c r="F28" i="54"/>
  <c r="F18" i="54"/>
  <c r="F16" i="54"/>
  <c r="F12" i="54"/>
  <c r="F10" i="54"/>
  <c r="F8" i="54"/>
  <c r="F4" i="54"/>
  <c r="H9" i="54" l="1"/>
  <c r="F9" i="54"/>
  <c r="H25" i="54"/>
  <c r="F7" i="54"/>
  <c r="F5" i="54"/>
  <c r="H8" i="36" l="1"/>
  <c r="E17" i="54" l="1"/>
  <c r="H17" i="54" l="1"/>
  <c r="G17" i="54"/>
  <c r="F17" i="54"/>
  <c r="F25" i="54"/>
  <c r="E31" i="54" l="1"/>
  <c r="E15" i="54"/>
  <c r="G15" i="54" s="1"/>
  <c r="E11" i="54"/>
  <c r="E33" i="54"/>
  <c r="H29" i="54"/>
  <c r="H11" i="54" l="1"/>
  <c r="G11" i="54"/>
  <c r="G31" i="54"/>
  <c r="E38" i="54"/>
  <c r="G38" i="54" s="1"/>
  <c r="H33" i="54"/>
  <c r="G33" i="54"/>
  <c r="H31" i="54"/>
  <c r="F35" i="54"/>
  <c r="F33" i="54"/>
  <c r="F11" i="54"/>
  <c r="F31" i="54"/>
  <c r="F38" i="54" l="1"/>
  <c r="H38" i="54"/>
  <c r="E21" i="54"/>
  <c r="G21" i="54" s="1"/>
  <c r="E19" i="54" l="1"/>
  <c r="H13" i="54"/>
  <c r="H19" i="54" l="1"/>
  <c r="G19" i="54"/>
  <c r="E22" i="54"/>
  <c r="F19" i="54"/>
  <c r="F13" i="54"/>
  <c r="H22" i="54" l="1"/>
  <c r="G22" i="54"/>
  <c r="F22" i="54"/>
</calcChain>
</file>

<file path=xl/sharedStrings.xml><?xml version="1.0" encoding="utf-8"?>
<sst xmlns="http://schemas.openxmlformats.org/spreadsheetml/2006/main" count="189" uniqueCount="111">
  <si>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</si>
  <si>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</si>
  <si>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</si>
  <si>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</si>
  <si>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</si>
  <si>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</si>
  <si>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</si>
  <si>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</si>
  <si>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</si>
  <si>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</si>
  <si>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</si>
  <si>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</si>
  <si>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</si>
  <si>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</si>
  <si>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</si>
  <si>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</si>
  <si>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</si>
  <si>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</si>
  <si>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</si>
  <si>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</si>
  <si>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</si>
  <si>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</si>
  <si>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</si>
  <si>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</si>
  <si>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</si>
  <si>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</si>
  <si>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</si>
  <si>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</si>
  <si>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</si>
  <si>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</si>
  <si>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</si>
  <si>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</si>
  <si>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</si>
  <si>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</si>
  <si>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</si>
  <si>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</si>
  <si>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</si>
  <si>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</si>
  <si>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</si>
  <si>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</si>
  <si>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</si>
  <si>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</si>
  <si>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</si>
  <si>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</si>
  <si>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</si>
  <si>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</si>
  <si>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</si>
  <si>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</si>
  <si>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</si>
  <si>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</si>
  <si>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</si>
  <si>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</si>
  <si>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</si>
  <si>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</si>
  <si>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</si>
  <si>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</si>
  <si>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</si>
  <si>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</si>
  <si>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</si>
  <si>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</si>
  <si>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</si>
  <si>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</si>
  <si>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</si>
  <si>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</si>
  <si>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</si>
  <si>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</si>
  <si>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</si>
  <si>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</si>
  <si>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</si>
  <si>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</si>
  <si>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</si>
  <si>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</si>
  <si>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</si>
  <si>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</si>
  <si>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</si>
  <si>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</si>
  <si>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</si>
  <si>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</si>
  <si>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</si>
  <si>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</si>
  <si>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</si>
  <si>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</si>
  <si>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31.12.2023 (4 кв. 2023)</t>
  </si>
  <si>
    <t>x</t>
  </si>
  <si>
    <t>31.03.2024 (1 кв. 2024)</t>
  </si>
  <si>
    <t>Рік</t>
  </si>
  <si>
    <t>1 квартал '24</t>
  </si>
  <si>
    <t>2 квартал '23</t>
  </si>
  <si>
    <t>3 квартал '23</t>
  </si>
  <si>
    <t>4 квартал '23</t>
  </si>
  <si>
    <t>Рік у попередньому кварталі</t>
  </si>
  <si>
    <t>Зміна за рік</t>
  </si>
  <si>
    <t>Кількість ЦП у лістингу ФБ (на регульованих ринках), у т. ч.:</t>
  </si>
  <si>
    <t>2-й квартал 2024 року</t>
  </si>
  <si>
    <t>З початку року</t>
  </si>
  <si>
    <t>30.06.2023 (2 кв. 2023)</t>
  </si>
  <si>
    <t>Зміна за рік у 2 кв. 2024</t>
  </si>
  <si>
    <t>30.06.2024 (2 кв. 2024)</t>
  </si>
  <si>
    <t>Зміна за 2 кв. 2024</t>
  </si>
  <si>
    <t>Зміна з початку року</t>
  </si>
  <si>
    <t>30.06.2013</t>
  </si>
  <si>
    <t>30.06.2014</t>
  </si>
  <si>
    <t>30.06.2015</t>
  </si>
  <si>
    <t>30.06.2016</t>
  </si>
  <si>
    <t>30.06.2017</t>
  </si>
  <si>
    <t>30.06.2018</t>
  </si>
  <si>
    <t>30.06.2019</t>
  </si>
  <si>
    <t>30.06.2020</t>
  </si>
  <si>
    <t>Зміна за 2-й квартал 2024</t>
  </si>
  <si>
    <t>2 квартал '24</t>
  </si>
  <si>
    <t>* Загалом у списках ФБ України станом на 30.06.2024 року, включаючи лістинг, перебувало 180 випусків державних облігацій, 6 - муніципальних облігацій, 115 – корпоративних облігацій (у т.ч. 21 - єврооблігацій), 120 випусків акцій (у т.ч. 59 - іноземних), 7 – акцій КІФ, 26 – інвестиційних сертифікатів ПІФ, 30 - іноземних суверенних облігацій і 2 -  деривативів.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</si>
</sst>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&quot;$&quot;#,##0_);[Red]\(&quot;$&quot;#,##0\)"/>
    <numFmt numFmtId="168" formatCode="#,##0.0"/>
    <numFmt numFmtId="169" formatCode="0.0"/>
    <numFmt numFmtId="170" formatCode="#,##0.000"/>
  </numFmts>
  <fonts count="7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sz val="10"/>
      <name val="Georgia"/>
      <family val="1"/>
      <charset val="204"/>
    </font>
    <font>
      <b/>
      <sz val="10"/>
      <color theme="0" tint="-0.34998626667073579"/>
      <name val="Arial"/>
      <family val="2"/>
      <charset val="204"/>
    </font>
    <font>
      <i/>
      <sz val="9"/>
      <color rgb="FFFF0000"/>
      <name val="Arial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5EC553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59" applyNumberFormat="0" applyAlignment="0" applyProtection="0"/>
    <xf numFmtId="0" fontId="54" fillId="33" borderId="59" applyNumberFormat="0" applyAlignment="0" applyProtection="0"/>
    <xf numFmtId="0" fontId="55" fillId="34" borderId="60" applyNumberFormat="0" applyAlignment="0" applyProtection="0"/>
    <xf numFmtId="0" fontId="55" fillId="34" borderId="60" applyNumberFormat="0" applyAlignment="0" applyProtection="0"/>
    <xf numFmtId="0" fontId="56" fillId="34" borderId="59" applyNumberFormat="0" applyAlignment="0" applyProtection="0"/>
    <xf numFmtId="0" fontId="56" fillId="34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5" borderId="62" applyNumberFormat="0" applyAlignment="0" applyProtection="0"/>
    <xf numFmtId="0" fontId="61" fillId="35" borderId="62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3" applyNumberFormat="0" applyFont="0" applyAlignment="0" applyProtection="0"/>
    <xf numFmtId="0" fontId="52" fillId="36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48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/>
    <xf numFmtId="4" fontId="6" fillId="0" borderId="0" xfId="57" applyNumberFormat="1"/>
    <xf numFmtId="0" fontId="7" fillId="0" borderId="15" xfId="57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0" fontId="6" fillId="0" borderId="17" xfId="57" applyBorder="1" applyAlignment="1">
      <alignment vertical="center"/>
    </xf>
    <xf numFmtId="0" fontId="14" fillId="0" borderId="17" xfId="57" applyFont="1" applyBorder="1" applyAlignment="1">
      <alignment vertical="center"/>
    </xf>
    <xf numFmtId="166" fontId="15" fillId="0" borderId="19" xfId="57" applyNumberFormat="1" applyFont="1" applyBorder="1" applyAlignment="1">
      <alignment horizontal="right" vertical="center"/>
    </xf>
    <xf numFmtId="0" fontId="14" fillId="0" borderId="0" xfId="57" applyFont="1"/>
    <xf numFmtId="0" fontId="20" fillId="0" borderId="42" xfId="57" applyFont="1" applyBorder="1"/>
    <xf numFmtId="166" fontId="4" fillId="0" borderId="19" xfId="57" applyNumberFormat="1" applyFont="1" applyBorder="1" applyAlignment="1">
      <alignment horizontal="right" vertical="center"/>
    </xf>
    <xf numFmtId="166" fontId="4" fillId="0" borderId="13" xfId="57" applyNumberFormat="1" applyFont="1" applyBorder="1" applyAlignment="1">
      <alignment horizontal="right" vertical="center"/>
    </xf>
    <xf numFmtId="0" fontId="43" fillId="0" borderId="0" xfId="46" applyFont="1"/>
    <xf numFmtId="0" fontId="9" fillId="0" borderId="24" xfId="57" applyFont="1" applyBorder="1" applyAlignment="1">
      <alignment horizontal="center" vertical="center" wrapText="1"/>
    </xf>
    <xf numFmtId="0" fontId="6" fillId="0" borderId="0" xfId="57" applyAlignment="1">
      <alignment horizontal="left"/>
    </xf>
    <xf numFmtId="0" fontId="9" fillId="0" borderId="0" xfId="0" applyFont="1"/>
    <xf numFmtId="4" fontId="6" fillId="0" borderId="18" xfId="57" applyNumberFormat="1" applyBorder="1" applyAlignment="1">
      <alignment horizontal="right" vertical="center" wrapText="1"/>
    </xf>
    <xf numFmtId="4" fontId="14" fillId="0" borderId="18" xfId="57" applyNumberFormat="1" applyFont="1" applyBorder="1" applyAlignment="1">
      <alignment horizontal="right" vertical="center" wrapText="1"/>
    </xf>
    <xf numFmtId="0" fontId="6" fillId="0" borderId="0" xfId="44"/>
    <xf numFmtId="0" fontId="14" fillId="0" borderId="28" xfId="79" applyFont="1" applyBorder="1" applyAlignment="1">
      <alignment horizontal="right" vertical="center" indent="1"/>
    </xf>
    <xf numFmtId="0" fontId="7" fillId="0" borderId="0" xfId="0" applyFont="1"/>
    <xf numFmtId="0" fontId="14" fillId="0" borderId="34" xfId="79" applyFont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Border="1" applyAlignment="1">
      <alignment horizontal="center" vertical="center" wrapText="1"/>
    </xf>
    <xf numFmtId="2" fontId="6" fillId="0" borderId="19" xfId="60" applyNumberFormat="1" applyFont="1" applyBorder="1" applyAlignment="1">
      <alignment horizontal="center" vertical="center" wrapText="1"/>
    </xf>
    <xf numFmtId="1" fontId="6" fillId="0" borderId="19" xfId="60" applyNumberFormat="1" applyFont="1" applyBorder="1" applyAlignment="1">
      <alignment horizontal="center" vertical="center" wrapText="1"/>
    </xf>
    <xf numFmtId="0" fontId="4" fillId="0" borderId="18" xfId="60" applyFont="1" applyBorder="1" applyAlignment="1">
      <alignment horizontal="center" vertical="center" wrapText="1"/>
    </xf>
    <xf numFmtId="0" fontId="6" fillId="0" borderId="46" xfId="60" applyFont="1" applyBorder="1" applyAlignment="1">
      <alignment horizontal="center" vertical="center" wrapText="1"/>
    </xf>
    <xf numFmtId="1" fontId="6" fillId="0" borderId="47" xfId="60" applyNumberFormat="1" applyFont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Border="1" applyAlignment="1">
      <alignment horizontal="center" vertical="center" wrapText="1"/>
    </xf>
    <xf numFmtId="0" fontId="7" fillId="0" borderId="52" xfId="79" applyFont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4" fillId="0" borderId="53" xfId="79" applyFont="1" applyBorder="1" applyAlignment="1">
      <alignment horizontal="right" vertical="center" indent="1"/>
    </xf>
    <xf numFmtId="166" fontId="6" fillId="0" borderId="0" xfId="235" applyNumberFormat="1" applyFont="1"/>
    <xf numFmtId="0" fontId="9" fillId="0" borderId="42" xfId="57" applyFont="1" applyBorder="1" applyAlignment="1">
      <alignment horizontal="right"/>
    </xf>
    <xf numFmtId="14" fontId="7" fillId="0" borderId="24" xfId="57" applyNumberFormat="1" applyFont="1" applyBorder="1" applyAlignment="1">
      <alignment horizontal="center" vertical="center" wrapText="1"/>
    </xf>
    <xf numFmtId="10" fontId="7" fillId="0" borderId="24" xfId="57" applyNumberFormat="1" applyFont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8" fontId="9" fillId="0" borderId="21" xfId="57" applyNumberFormat="1" applyFont="1" applyBorder="1" applyAlignment="1">
      <alignment vertical="center"/>
    </xf>
    <xf numFmtId="166" fontId="9" fillId="0" borderId="21" xfId="66" applyNumberFormat="1" applyFont="1" applyFill="1" applyBorder="1" applyAlignment="1">
      <alignment vertical="center"/>
    </xf>
    <xf numFmtId="0" fontId="6" fillId="0" borderId="16" xfId="57" applyBorder="1" applyAlignment="1">
      <alignment horizontal="right" vertical="center"/>
    </xf>
    <xf numFmtId="168" fontId="4" fillId="0" borderId="22" xfId="57" applyNumberFormat="1" applyFont="1" applyBorder="1" applyAlignment="1">
      <alignment vertical="center"/>
    </xf>
    <xf numFmtId="166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8" fontId="9" fillId="0" borderId="22" xfId="57" applyNumberFormat="1" applyFont="1" applyBorder="1" applyAlignment="1">
      <alignment vertical="center"/>
    </xf>
    <xf numFmtId="166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8" fontId="9" fillId="0" borderId="13" xfId="57" applyNumberFormat="1" applyFont="1" applyBorder="1" applyAlignment="1">
      <alignment vertical="center"/>
    </xf>
    <xf numFmtId="166" fontId="9" fillId="0" borderId="41" xfId="66" applyNumberFormat="1" applyFont="1" applyFill="1" applyBorder="1" applyAlignment="1">
      <alignment vertical="center"/>
    </xf>
    <xf numFmtId="166" fontId="9" fillId="0" borderId="26" xfId="66" applyNumberFormat="1" applyFont="1" applyFill="1" applyBorder="1" applyAlignment="1">
      <alignment vertical="center"/>
    </xf>
    <xf numFmtId="168" fontId="6" fillId="0" borderId="0" xfId="57" applyNumberFormat="1"/>
    <xf numFmtId="0" fontId="6" fillId="0" borderId="17" xfId="57" applyBorder="1" applyAlignment="1">
      <alignment horizontal="right" vertical="center"/>
    </xf>
    <xf numFmtId="0" fontId="4" fillId="0" borderId="46" xfId="60" applyFont="1" applyBorder="1" applyAlignment="1">
      <alignment horizontal="center" vertical="center" wrapText="1"/>
    </xf>
    <xf numFmtId="166" fontId="6" fillId="0" borderId="0" xfId="57" applyNumberFormat="1" applyAlignment="1">
      <alignment horizontal="left"/>
    </xf>
    <xf numFmtId="49" fontId="7" fillId="29" borderId="30" xfId="75" applyNumberFormat="1" applyFont="1" applyFill="1" applyBorder="1" applyAlignment="1">
      <alignment horizontal="center" vertical="center" wrapText="1"/>
    </xf>
    <xf numFmtId="166" fontId="4" fillId="0" borderId="41" xfId="66" applyNumberFormat="1" applyFont="1" applyFill="1" applyBorder="1" applyAlignment="1">
      <alignment vertical="center"/>
    </xf>
    <xf numFmtId="166" fontId="4" fillId="0" borderId="26" xfId="66" applyNumberFormat="1" applyFont="1" applyFill="1" applyBorder="1" applyAlignment="1">
      <alignment vertical="center"/>
    </xf>
    <xf numFmtId="4" fontId="7" fillId="0" borderId="0" xfId="0" applyNumberFormat="1" applyFont="1"/>
    <xf numFmtId="0" fontId="6" fillId="0" borderId="14" xfId="57" applyBorder="1" applyAlignment="1">
      <alignment vertical="center"/>
    </xf>
    <xf numFmtId="0" fontId="19" fillId="0" borderId="0" xfId="0" applyFont="1" applyAlignment="1">
      <alignment horizontal="left"/>
    </xf>
    <xf numFmtId="166" fontId="7" fillId="0" borderId="0" xfId="57" applyNumberFormat="1" applyFont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68" fontId="7" fillId="29" borderId="38" xfId="75" applyNumberFormat="1" applyFont="1" applyFill="1" applyBorder="1" applyAlignment="1">
      <alignment horizontal="right" vertical="center"/>
    </xf>
    <xf numFmtId="168" fontId="7" fillId="29" borderId="35" xfId="75" applyNumberFormat="1" applyFont="1" applyFill="1" applyBorder="1" applyAlignment="1">
      <alignment horizontal="right" vertical="center"/>
    </xf>
    <xf numFmtId="168" fontId="6" fillId="29" borderId="29" xfId="75" applyNumberFormat="1" applyFont="1" applyFill="1" applyBorder="1" applyAlignment="1">
      <alignment horizontal="right" vertical="center"/>
    </xf>
    <xf numFmtId="168" fontId="6" fillId="29" borderId="35" xfId="75" applyNumberFormat="1" applyFont="1" applyFill="1" applyBorder="1" applyAlignment="1">
      <alignment horizontal="right" vertical="center"/>
    </xf>
    <xf numFmtId="166" fontId="14" fillId="29" borderId="27" xfId="75" applyNumberFormat="1" applyFont="1" applyFill="1" applyBorder="1" applyAlignment="1">
      <alignment horizontal="right" vertical="center"/>
    </xf>
    <xf numFmtId="14" fontId="7" fillId="0" borderId="48" xfId="59" applyNumberFormat="1" applyFont="1" applyBorder="1" applyAlignment="1">
      <alignment horizontal="center" vertical="center"/>
    </xf>
    <xf numFmtId="0" fontId="7" fillId="0" borderId="12" xfId="60" applyFont="1" applyBorder="1" applyAlignment="1">
      <alignment horizontal="center" vertical="center" wrapText="1"/>
    </xf>
    <xf numFmtId="2" fontId="7" fillId="0" borderId="12" xfId="60" applyNumberFormat="1" applyFont="1" applyBorder="1" applyAlignment="1">
      <alignment horizontal="center" vertical="center" wrapText="1"/>
    </xf>
    <xf numFmtId="1" fontId="7" fillId="0" borderId="13" xfId="60" applyNumberFormat="1" applyFont="1" applyBorder="1" applyAlignment="1">
      <alignment horizontal="center" vertical="center" wrapText="1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Border="1" applyAlignment="1">
      <alignment horizontal="center" vertical="center" wrapText="1"/>
    </xf>
    <xf numFmtId="0" fontId="4" fillId="0" borderId="67" xfId="60" applyFont="1" applyBorder="1" applyAlignment="1">
      <alignment horizontal="center" vertical="center" wrapText="1"/>
    </xf>
    <xf numFmtId="2" fontId="6" fillId="0" borderId="22" xfId="60" applyNumberFormat="1" applyFont="1" applyBorder="1" applyAlignment="1">
      <alignment horizontal="center" vertical="center" wrapText="1"/>
    </xf>
    <xf numFmtId="1" fontId="6" fillId="0" borderId="68" xfId="60" applyNumberFormat="1" applyFont="1" applyBorder="1" applyAlignment="1">
      <alignment horizontal="center" vertical="center" wrapText="1"/>
    </xf>
    <xf numFmtId="49" fontId="7" fillId="61" borderId="30" xfId="75" applyNumberFormat="1" applyFont="1" applyFill="1" applyBorder="1" applyAlignment="1">
      <alignment horizontal="center" vertical="center" wrapText="1"/>
    </xf>
    <xf numFmtId="0" fontId="7" fillId="61" borderId="40" xfId="75" applyFont="1" applyFill="1" applyBorder="1" applyAlignment="1">
      <alignment vertical="center"/>
    </xf>
    <xf numFmtId="0" fontId="7" fillId="61" borderId="33" xfId="75" applyFont="1" applyFill="1" applyBorder="1" applyAlignment="1">
      <alignment vertical="center"/>
    </xf>
    <xf numFmtId="166" fontId="16" fillId="61" borderId="44" xfId="75" applyNumberFormat="1" applyFont="1" applyFill="1" applyBorder="1" applyAlignment="1">
      <alignment vertical="center"/>
    </xf>
    <xf numFmtId="0" fontId="7" fillId="61" borderId="27" xfId="75" applyFont="1" applyFill="1" applyBorder="1" applyAlignment="1">
      <alignment vertical="center"/>
    </xf>
    <xf numFmtId="166" fontId="14" fillId="61" borderId="27" xfId="75" applyNumberFormat="1" applyFont="1" applyFill="1" applyBorder="1" applyAlignment="1">
      <alignment vertical="center"/>
    </xf>
    <xf numFmtId="0" fontId="6" fillId="61" borderId="27" xfId="75" applyFont="1" applyFill="1" applyBorder="1" applyAlignment="1">
      <alignment vertical="center"/>
    </xf>
    <xf numFmtId="0" fontId="6" fillId="61" borderId="45" xfId="75" applyFont="1" applyFill="1" applyBorder="1" applyAlignment="1">
      <alignment vertical="center"/>
    </xf>
    <xf numFmtId="166" fontId="7" fillId="61" borderId="37" xfId="75" applyNumberFormat="1" applyFont="1" applyFill="1" applyBorder="1" applyAlignment="1">
      <alignment vertical="center"/>
    </xf>
    <xf numFmtId="168" fontId="7" fillId="61" borderId="38" xfId="75" applyNumberFormat="1" applyFont="1" applyFill="1" applyBorder="1" applyAlignment="1">
      <alignment horizontal="right" vertical="center"/>
    </xf>
    <xf numFmtId="168" fontId="7" fillId="61" borderId="35" xfId="75" applyNumberFormat="1" applyFont="1" applyFill="1" applyBorder="1" applyAlignment="1">
      <alignment horizontal="right" vertical="center"/>
    </xf>
    <xf numFmtId="168" fontId="6" fillId="61" borderId="29" xfId="75" applyNumberFormat="1" applyFont="1" applyFill="1" applyBorder="1" applyAlignment="1">
      <alignment horizontal="right" vertical="center"/>
    </xf>
    <xf numFmtId="168" fontId="6" fillId="61" borderId="35" xfId="75" applyNumberFormat="1" applyFont="1" applyFill="1" applyBorder="1" applyAlignment="1">
      <alignment horizontal="right" vertical="center"/>
    </xf>
    <xf numFmtId="166" fontId="17" fillId="29" borderId="32" xfId="75" applyNumberFormat="1" applyFont="1" applyFill="1" applyBorder="1" applyAlignment="1">
      <alignment vertical="center"/>
    </xf>
    <xf numFmtId="166" fontId="17" fillId="29" borderId="44" xfId="77" applyNumberFormat="1" applyFont="1" applyFill="1" applyBorder="1" applyAlignment="1">
      <alignment vertical="center"/>
    </xf>
    <xf numFmtId="166" fontId="17" fillId="29" borderId="27" xfId="75" applyNumberFormat="1" applyFont="1" applyFill="1" applyBorder="1" applyAlignment="1">
      <alignment vertical="center"/>
    </xf>
    <xf numFmtId="166" fontId="15" fillId="29" borderId="27" xfId="75" applyNumberFormat="1" applyFont="1" applyFill="1" applyBorder="1" applyAlignment="1">
      <alignment vertical="center"/>
    </xf>
    <xf numFmtId="166" fontId="15" fillId="29" borderId="27" xfId="75" applyNumberFormat="1" applyFont="1" applyFill="1" applyBorder="1" applyAlignment="1">
      <alignment horizontal="right" vertical="center"/>
    </xf>
    <xf numFmtId="166" fontId="15" fillId="29" borderId="45" xfId="75" applyNumberFormat="1" applyFont="1" applyFill="1" applyBorder="1" applyAlignment="1">
      <alignment horizontal="right" vertical="center"/>
    </xf>
    <xf numFmtId="166" fontId="17" fillId="29" borderId="32" xfId="77" applyNumberFormat="1" applyFont="1" applyFill="1" applyBorder="1" applyAlignment="1">
      <alignment vertical="center"/>
    </xf>
    <xf numFmtId="166" fontId="17" fillId="29" borderId="32" xfId="75" applyNumberFormat="1" applyFont="1" applyFill="1" applyBorder="1" applyAlignment="1">
      <alignment horizontal="right" vertical="center"/>
    </xf>
    <xf numFmtId="166" fontId="17" fillId="29" borderId="44" xfId="75" applyNumberFormat="1" applyFont="1" applyFill="1" applyBorder="1" applyAlignment="1">
      <alignment horizontal="right" vertical="center"/>
    </xf>
    <xf numFmtId="166" fontId="15" fillId="29" borderId="43" xfId="75" applyNumberFormat="1" applyFont="1" applyFill="1" applyBorder="1" applyAlignment="1">
      <alignment horizontal="right" vertical="center"/>
    </xf>
    <xf numFmtId="49" fontId="7" fillId="62" borderId="30" xfId="75" applyNumberFormat="1" applyFont="1" applyFill="1" applyBorder="1" applyAlignment="1">
      <alignment horizontal="center" vertical="center" wrapText="1"/>
    </xf>
    <xf numFmtId="168" fontId="7" fillId="62" borderId="38" xfId="75" applyNumberFormat="1" applyFont="1" applyFill="1" applyBorder="1" applyAlignment="1">
      <alignment horizontal="right" vertical="center"/>
    </xf>
    <xf numFmtId="168" fontId="7" fillId="62" borderId="35" xfId="75" applyNumberFormat="1" applyFont="1" applyFill="1" applyBorder="1" applyAlignment="1">
      <alignment horizontal="right" vertical="center"/>
    </xf>
    <xf numFmtId="168" fontId="6" fillId="62" borderId="29" xfId="75" applyNumberFormat="1" applyFont="1" applyFill="1" applyBorder="1" applyAlignment="1">
      <alignment horizontal="right" vertical="center"/>
    </xf>
    <xf numFmtId="168" fontId="6" fillId="62" borderId="35" xfId="75" applyNumberFormat="1" applyFont="1" applyFill="1" applyBorder="1" applyAlignment="1">
      <alignment horizontal="right" vertical="center"/>
    </xf>
    <xf numFmtId="4" fontId="14" fillId="0" borderId="12" xfId="57" applyNumberFormat="1" applyFont="1" applyBorder="1" applyAlignment="1">
      <alignment horizontal="right" vertical="center" wrapText="1"/>
    </xf>
    <xf numFmtId="166" fontId="15" fillId="0" borderId="13" xfId="57" applyNumberFormat="1" applyFont="1" applyBorder="1" applyAlignment="1">
      <alignment horizontal="right" vertical="center"/>
    </xf>
    <xf numFmtId="0" fontId="19" fillId="0" borderId="25" xfId="0" applyFont="1" applyBorder="1"/>
    <xf numFmtId="0" fontId="15" fillId="29" borderId="27" xfId="75" applyFont="1" applyFill="1" applyBorder="1" applyAlignment="1">
      <alignment horizontal="right" vertical="center"/>
    </xf>
    <xf numFmtId="166" fontId="69" fillId="0" borderId="0" xfId="235" applyNumberFormat="1" applyFont="1"/>
    <xf numFmtId="166" fontId="15" fillId="29" borderId="27" xfId="235" applyNumberFormat="1" applyFont="1" applyFill="1" applyBorder="1" applyAlignment="1">
      <alignment vertical="center"/>
    </xf>
    <xf numFmtId="9" fontId="42" fillId="0" borderId="0" xfId="235" applyFont="1"/>
    <xf numFmtId="0" fontId="70" fillId="0" borderId="0" xfId="0" applyFont="1"/>
    <xf numFmtId="0" fontId="7" fillId="29" borderId="40" xfId="75" applyFont="1" applyFill="1" applyBorder="1" applyAlignment="1">
      <alignment horizontal="right" vertical="center"/>
    </xf>
    <xf numFmtId="0" fontId="7" fillId="29" borderId="33" xfId="75" applyFont="1" applyFill="1" applyBorder="1" applyAlignment="1">
      <alignment horizontal="right" vertical="center"/>
    </xf>
    <xf numFmtId="166" fontId="16" fillId="29" borderId="44" xfId="75" applyNumberFormat="1" applyFont="1" applyFill="1" applyBorder="1" applyAlignment="1">
      <alignment horizontal="right" vertical="center"/>
    </xf>
    <xf numFmtId="0" fontId="7" fillId="29" borderId="27" xfId="75" applyFont="1" applyFill="1" applyBorder="1" applyAlignment="1">
      <alignment horizontal="right" vertical="center"/>
    </xf>
    <xf numFmtId="0" fontId="6" fillId="29" borderId="27" xfId="75" applyFont="1" applyFill="1" applyBorder="1" applyAlignment="1">
      <alignment horizontal="right" vertical="center"/>
    </xf>
    <xf numFmtId="0" fontId="6" fillId="29" borderId="45" xfId="75" applyFont="1" applyFill="1" applyBorder="1" applyAlignment="1">
      <alignment horizontal="right" vertical="center"/>
    </xf>
    <xf numFmtId="166" fontId="7" fillId="29" borderId="37" xfId="75" applyNumberFormat="1" applyFont="1" applyFill="1" applyBorder="1" applyAlignment="1">
      <alignment horizontal="right" vertical="center"/>
    </xf>
    <xf numFmtId="0" fontId="17" fillId="29" borderId="31" xfId="58" applyFont="1" applyFill="1" applyBorder="1" applyAlignment="1">
      <alignment horizontal="center" vertical="center" wrapText="1"/>
    </xf>
    <xf numFmtId="166" fontId="17" fillId="61" borderId="32" xfId="75" applyNumberFormat="1" applyFont="1" applyFill="1" applyBorder="1" applyAlignment="1">
      <alignment vertical="center"/>
    </xf>
    <xf numFmtId="166" fontId="17" fillId="61" borderId="44" xfId="77" applyNumberFormat="1" applyFont="1" applyFill="1" applyBorder="1" applyAlignment="1">
      <alignment vertical="center"/>
    </xf>
    <xf numFmtId="166" fontId="17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horizontal="right" vertical="center"/>
    </xf>
    <xf numFmtId="166" fontId="15" fillId="61" borderId="45" xfId="75" applyNumberFormat="1" applyFont="1" applyFill="1" applyBorder="1" applyAlignment="1">
      <alignment horizontal="right" vertical="center"/>
    </xf>
    <xf numFmtId="166" fontId="17" fillId="61" borderId="32" xfId="77" applyNumberFormat="1" applyFont="1" applyFill="1" applyBorder="1" applyAlignment="1">
      <alignment vertical="center"/>
    </xf>
    <xf numFmtId="166" fontId="17" fillId="61" borderId="32" xfId="75" applyNumberFormat="1" applyFont="1" applyFill="1" applyBorder="1" applyAlignment="1">
      <alignment horizontal="right" vertical="center"/>
    </xf>
    <xf numFmtId="166" fontId="17" fillId="61" borderId="44" xfId="7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vertical="center"/>
    </xf>
    <xf numFmtId="166" fontId="15" fillId="61" borderId="43" xfId="75" applyNumberFormat="1" applyFont="1" applyFill="1" applyBorder="1" applyAlignment="1">
      <alignment horizontal="right" vertical="center"/>
    </xf>
    <xf numFmtId="0" fontId="14" fillId="0" borderId="14" xfId="57" applyFont="1" applyBorder="1" applyAlignment="1">
      <alignment vertical="center"/>
    </xf>
    <xf numFmtId="0" fontId="42" fillId="0" borderId="0" xfId="57" applyFont="1" applyAlignment="1">
      <alignment vertical="center" wrapText="1"/>
    </xf>
    <xf numFmtId="0" fontId="14" fillId="0" borderId="69" xfId="79" applyFont="1" applyBorder="1" applyAlignment="1">
      <alignment horizontal="right" vertical="center" indent="1"/>
    </xf>
    <xf numFmtId="166" fontId="14" fillId="29" borderId="70" xfId="75" applyNumberFormat="1" applyFont="1" applyFill="1" applyBorder="1" applyAlignment="1">
      <alignment horizontal="right" vertical="center"/>
    </xf>
    <xf numFmtId="166" fontId="14" fillId="62" borderId="70" xfId="75" applyNumberFormat="1" applyFont="1" applyFill="1" applyBorder="1" applyAlignment="1">
      <alignment horizontal="right" vertical="center"/>
    </xf>
    <xf numFmtId="166" fontId="14" fillId="61" borderId="70" xfId="75" applyNumberFormat="1" applyFont="1" applyFill="1" applyBorder="1" applyAlignment="1">
      <alignment horizontal="right" vertical="center"/>
    </xf>
    <xf numFmtId="0" fontId="15" fillId="29" borderId="70" xfId="75" applyFont="1" applyFill="1" applyBorder="1" applyAlignment="1">
      <alignment horizontal="right" vertical="center"/>
    </xf>
    <xf numFmtId="0" fontId="7" fillId="0" borderId="71" xfId="79" applyFont="1" applyBorder="1" applyAlignment="1">
      <alignment horizontal="right" vertical="center" indent="1"/>
    </xf>
    <xf numFmtId="168" fontId="6" fillId="62" borderId="43" xfId="75" applyNumberFormat="1" applyFont="1" applyFill="1" applyBorder="1" applyAlignment="1">
      <alignment horizontal="right" vertical="center"/>
    </xf>
    <xf numFmtId="0" fontId="6" fillId="0" borderId="55" xfId="79" applyFont="1" applyBorder="1" applyAlignment="1">
      <alignment horizontal="right" vertical="center" indent="1"/>
    </xf>
    <xf numFmtId="168" fontId="6" fillId="29" borderId="43" xfId="75" applyNumberFormat="1" applyFont="1" applyFill="1" applyBorder="1" applyAlignment="1">
      <alignment horizontal="right" vertical="center"/>
    </xf>
    <xf numFmtId="168" fontId="6" fillId="61" borderId="43" xfId="75" applyNumberFormat="1" applyFont="1" applyFill="1" applyBorder="1" applyAlignment="1">
      <alignment horizontal="right" vertical="center"/>
    </xf>
    <xf numFmtId="166" fontId="16" fillId="29" borderId="43" xfId="75" applyNumberFormat="1" applyFont="1" applyFill="1" applyBorder="1" applyAlignment="1">
      <alignment horizontal="right" vertical="center"/>
    </xf>
    <xf numFmtId="166" fontId="16" fillId="62" borderId="43" xfId="75" applyNumberFormat="1" applyFont="1" applyFill="1" applyBorder="1" applyAlignment="1">
      <alignment horizontal="right" vertical="center"/>
    </xf>
    <xf numFmtId="166" fontId="16" fillId="61" borderId="43" xfId="75" applyNumberFormat="1" applyFont="1" applyFill="1" applyBorder="1" applyAlignment="1">
      <alignment horizontal="right" vertical="center"/>
    </xf>
    <xf numFmtId="166" fontId="17" fillId="29" borderId="43" xfId="235" applyNumberFormat="1" applyFont="1" applyFill="1" applyBorder="1" applyAlignment="1">
      <alignment horizontal="right" vertical="center"/>
    </xf>
    <xf numFmtId="169" fontId="42" fillId="0" borderId="0" xfId="44" applyNumberFormat="1" applyFont="1"/>
    <xf numFmtId="166" fontId="4" fillId="0" borderId="21" xfId="57" applyNumberFormat="1" applyFont="1" applyBorder="1" applyAlignment="1">
      <alignment horizontal="right" vertical="center"/>
    </xf>
    <xf numFmtId="166" fontId="6" fillId="0" borderId="0" xfId="235" applyNumberFormat="1" applyFont="1" applyFill="1"/>
    <xf numFmtId="0" fontId="7" fillId="62" borderId="40" xfId="75" applyFont="1" applyFill="1" applyBorder="1" applyAlignment="1">
      <alignment horizontal="right" vertical="center"/>
    </xf>
    <xf numFmtId="0" fontId="7" fillId="62" borderId="33" xfId="75" applyFont="1" applyFill="1" applyBorder="1" applyAlignment="1">
      <alignment horizontal="right" vertical="center"/>
    </xf>
    <xf numFmtId="166" fontId="16" fillId="62" borderId="44" xfId="75" applyNumberFormat="1" applyFont="1" applyFill="1" applyBorder="1" applyAlignment="1">
      <alignment horizontal="right" vertical="center"/>
    </xf>
    <xf numFmtId="0" fontId="7" fillId="62" borderId="27" xfId="75" applyFont="1" applyFill="1" applyBorder="1" applyAlignment="1">
      <alignment horizontal="right" vertical="center"/>
    </xf>
    <xf numFmtId="166" fontId="14" fillId="62" borderId="27" xfId="75" applyNumberFormat="1" applyFont="1" applyFill="1" applyBorder="1" applyAlignment="1">
      <alignment horizontal="right" vertical="center"/>
    </xf>
    <xf numFmtId="0" fontId="6" fillId="62" borderId="27" xfId="75" applyFont="1" applyFill="1" applyBorder="1" applyAlignment="1">
      <alignment horizontal="right" vertical="center"/>
    </xf>
    <xf numFmtId="0" fontId="6" fillId="62" borderId="45" xfId="75" applyFont="1" applyFill="1" applyBorder="1" applyAlignment="1">
      <alignment horizontal="right" vertical="center"/>
    </xf>
    <xf numFmtId="166" fontId="7" fillId="62" borderId="37" xfId="75" applyNumberFormat="1" applyFont="1" applyFill="1" applyBorder="1" applyAlignment="1">
      <alignment horizontal="right" vertical="center"/>
    </xf>
    <xf numFmtId="0" fontId="15" fillId="61" borderId="27" xfId="75" applyFont="1" applyFill="1" applyBorder="1" applyAlignment="1">
      <alignment horizontal="right" vertical="center"/>
    </xf>
    <xf numFmtId="0" fontId="9" fillId="0" borderId="25" xfId="94" applyFont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170" fontId="42" fillId="0" borderId="0" xfId="44" applyNumberFormat="1" applyFont="1"/>
    <xf numFmtId="1" fontId="42" fillId="0" borderId="0" xfId="44" applyNumberFormat="1" applyFont="1"/>
    <xf numFmtId="1" fontId="4" fillId="0" borderId="19" xfId="60" applyNumberFormat="1" applyFont="1" applyBorder="1" applyAlignment="1">
      <alignment horizontal="center" vertical="center" wrapText="1"/>
    </xf>
    <xf numFmtId="14" fontId="4" fillId="0" borderId="73" xfId="236" applyNumberFormat="1" applyFont="1" applyBorder="1" applyAlignment="1">
      <alignment horizontal="center" vertical="center"/>
    </xf>
    <xf numFmtId="0" fontId="6" fillId="0" borderId="74" xfId="60" applyFont="1" applyBorder="1" applyAlignment="1">
      <alignment horizontal="center" vertical="center" wrapText="1"/>
    </xf>
    <xf numFmtId="0" fontId="4" fillId="0" borderId="74" xfId="60" applyFont="1" applyBorder="1" applyAlignment="1">
      <alignment horizontal="center" vertical="center" wrapText="1"/>
    </xf>
    <xf numFmtId="2" fontId="6" fillId="0" borderId="75" xfId="60" applyNumberFormat="1" applyFont="1" applyBorder="1" applyAlignment="1">
      <alignment horizontal="center" vertical="center" wrapText="1"/>
    </xf>
    <xf numFmtId="1" fontId="6" fillId="0" borderId="75" xfId="60" applyNumberFormat="1" applyFont="1" applyBorder="1" applyAlignment="1">
      <alignment horizontal="center" vertical="center" wrapText="1"/>
    </xf>
    <xf numFmtId="168" fontId="7" fillId="0" borderId="0" xfId="57" applyNumberFormat="1" applyFont="1" applyAlignment="1">
      <alignment horizontal="center" vertical="center"/>
    </xf>
    <xf numFmtId="168" fontId="71" fillId="0" borderId="0" xfId="57" applyNumberFormat="1" applyFont="1" applyAlignment="1">
      <alignment horizontal="center" vertical="center"/>
    </xf>
    <xf numFmtId="4" fontId="6" fillId="0" borderId="25" xfId="57" applyNumberFormat="1" applyBorder="1" applyAlignment="1">
      <alignment horizontal="center" vertical="center"/>
    </xf>
    <xf numFmtId="4" fontId="6" fillId="0" borderId="65" xfId="57" applyNumberFormat="1" applyBorder="1" applyAlignment="1">
      <alignment horizontal="center" vertical="center"/>
    </xf>
    <xf numFmtId="4" fontId="6" fillId="0" borderId="39" xfId="57" applyNumberFormat="1" applyBorder="1" applyAlignment="1">
      <alignment horizontal="center" vertical="center"/>
    </xf>
    <xf numFmtId="168" fontId="6" fillId="0" borderId="25" xfId="57" applyNumberFormat="1" applyBorder="1" applyAlignment="1">
      <alignment horizontal="center" vertical="center"/>
    </xf>
    <xf numFmtId="168" fontId="6" fillId="0" borderId="19" xfId="57" applyNumberFormat="1" applyBorder="1" applyAlignment="1">
      <alignment horizontal="center" vertical="center"/>
    </xf>
    <xf numFmtId="168" fontId="6" fillId="0" borderId="13" xfId="57" applyNumberFormat="1" applyBorder="1" applyAlignment="1">
      <alignment horizontal="center" vertical="center"/>
    </xf>
    <xf numFmtId="0" fontId="7" fillId="0" borderId="0" xfId="57" applyFont="1" applyAlignment="1">
      <alignment horizontal="right" vertical="center"/>
    </xf>
    <xf numFmtId="0" fontId="71" fillId="0" borderId="0" xfId="57" applyFont="1" applyAlignment="1">
      <alignment horizontal="right" vertical="center" wrapText="1"/>
    </xf>
    <xf numFmtId="49" fontId="7" fillId="63" borderId="30" xfId="75" applyNumberFormat="1" applyFont="1" applyFill="1" applyBorder="1" applyAlignment="1">
      <alignment horizontal="center" vertical="center" wrapText="1"/>
    </xf>
    <xf numFmtId="0" fontId="7" fillId="63" borderId="40" xfId="75" applyFont="1" applyFill="1" applyBorder="1" applyAlignment="1">
      <alignment vertical="center"/>
    </xf>
    <xf numFmtId="0" fontId="7" fillId="63" borderId="33" xfId="75" applyFont="1" applyFill="1" applyBorder="1" applyAlignment="1">
      <alignment vertical="center"/>
    </xf>
    <xf numFmtId="166" fontId="16" fillId="63" borderId="44" xfId="75" applyNumberFormat="1" applyFont="1" applyFill="1" applyBorder="1" applyAlignment="1">
      <alignment vertical="center"/>
    </xf>
    <xf numFmtId="0" fontId="7" fillId="63" borderId="27" xfId="75" applyFont="1" applyFill="1" applyBorder="1" applyAlignment="1">
      <alignment vertical="center"/>
    </xf>
    <xf numFmtId="166" fontId="14" fillId="63" borderId="27" xfId="75" applyNumberFormat="1" applyFont="1" applyFill="1" applyBorder="1" applyAlignment="1">
      <alignment vertical="center"/>
    </xf>
    <xf numFmtId="0" fontId="6" fillId="63" borderId="27" xfId="75" applyFont="1" applyFill="1" applyBorder="1" applyAlignment="1">
      <alignment vertical="center"/>
    </xf>
    <xf numFmtId="0" fontId="6" fillId="63" borderId="45" xfId="75" applyFont="1" applyFill="1" applyBorder="1" applyAlignment="1">
      <alignment vertical="center"/>
    </xf>
    <xf numFmtId="166" fontId="7" fillId="63" borderId="37" xfId="75" applyNumberFormat="1" applyFont="1" applyFill="1" applyBorder="1" applyAlignment="1">
      <alignment vertical="center"/>
    </xf>
    <xf numFmtId="168" fontId="7" fillId="63" borderId="38" xfId="75" applyNumberFormat="1" applyFont="1" applyFill="1" applyBorder="1" applyAlignment="1">
      <alignment horizontal="right" vertical="center"/>
    </xf>
    <xf numFmtId="168" fontId="7" fillId="63" borderId="35" xfId="75" applyNumberFormat="1" applyFont="1" applyFill="1" applyBorder="1" applyAlignment="1">
      <alignment horizontal="right" vertical="center"/>
    </xf>
    <xf numFmtId="168" fontId="6" fillId="63" borderId="29" xfId="75" applyNumberFormat="1" applyFont="1" applyFill="1" applyBorder="1" applyAlignment="1">
      <alignment horizontal="right" vertical="center"/>
    </xf>
    <xf numFmtId="168" fontId="6" fillId="63" borderId="35" xfId="75" applyNumberFormat="1" applyFont="1" applyFill="1" applyBorder="1" applyAlignment="1">
      <alignment horizontal="right" vertical="center"/>
    </xf>
    <xf numFmtId="168" fontId="6" fillId="63" borderId="43" xfId="75" applyNumberFormat="1" applyFont="1" applyFill="1" applyBorder="1" applyAlignment="1">
      <alignment horizontal="right" vertical="center"/>
    </xf>
    <xf numFmtId="166" fontId="14" fillId="63" borderId="70" xfId="75" applyNumberFormat="1" applyFont="1" applyFill="1" applyBorder="1" applyAlignment="1">
      <alignment horizontal="right" vertical="center"/>
    </xf>
    <xf numFmtId="166" fontId="16" fillId="63" borderId="43" xfId="75" applyNumberFormat="1" applyFont="1" applyFill="1" applyBorder="1" applyAlignment="1">
      <alignment horizontal="right" vertical="center"/>
    </xf>
    <xf numFmtId="9" fontId="6" fillId="0" borderId="0" xfId="235" applyFont="1"/>
    <xf numFmtId="0" fontId="17" fillId="61" borderId="31" xfId="58" applyFont="1" applyFill="1" applyBorder="1" applyAlignment="1">
      <alignment horizontal="center" vertical="center" wrapText="1"/>
    </xf>
    <xf numFmtId="0" fontId="15" fillId="61" borderId="70" xfId="75" applyFont="1" applyFill="1" applyBorder="1" applyAlignment="1">
      <alignment horizontal="right" vertical="center"/>
    </xf>
    <xf numFmtId="166" fontId="17" fillId="61" borderId="43" xfId="235" applyNumberFormat="1" applyFont="1" applyFill="1" applyBorder="1" applyAlignment="1">
      <alignment horizontal="right" vertical="center"/>
    </xf>
    <xf numFmtId="49" fontId="17" fillId="62" borderId="31" xfId="75" applyNumberFormat="1" applyFont="1" applyFill="1" applyBorder="1" applyAlignment="1">
      <alignment horizontal="center" vertical="center" wrapText="1"/>
    </xf>
    <xf numFmtId="166" fontId="17" fillId="62" borderId="32" xfId="75" applyNumberFormat="1" applyFont="1" applyFill="1" applyBorder="1" applyAlignment="1">
      <alignment vertical="center"/>
    </xf>
    <xf numFmtId="166" fontId="17" fillId="62" borderId="44" xfId="77" applyNumberFormat="1" applyFont="1" applyFill="1" applyBorder="1" applyAlignment="1">
      <alignment vertical="center"/>
    </xf>
    <xf numFmtId="166" fontId="17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horizontal="right" vertical="center"/>
    </xf>
    <xf numFmtId="166" fontId="15" fillId="62" borderId="45" xfId="75" applyNumberFormat="1" applyFont="1" applyFill="1" applyBorder="1" applyAlignment="1">
      <alignment horizontal="right" vertical="center"/>
    </xf>
    <xf numFmtId="166" fontId="17" fillId="62" borderId="32" xfId="77" applyNumberFormat="1" applyFont="1" applyFill="1" applyBorder="1" applyAlignment="1">
      <alignment vertical="center"/>
    </xf>
    <xf numFmtId="166" fontId="17" fillId="62" borderId="32" xfId="75" applyNumberFormat="1" applyFont="1" applyFill="1" applyBorder="1" applyAlignment="1">
      <alignment horizontal="right" vertical="center"/>
    </xf>
    <xf numFmtId="166" fontId="17" fillId="62" borderId="44" xfId="75" applyNumberFormat="1" applyFont="1" applyFill="1" applyBorder="1" applyAlignment="1">
      <alignment horizontal="right" vertical="center"/>
    </xf>
    <xf numFmtId="0" fontId="15" fillId="62" borderId="27" xfId="75" applyFont="1" applyFill="1" applyBorder="1" applyAlignment="1">
      <alignment horizontal="right" vertical="center"/>
    </xf>
    <xf numFmtId="166" fontId="15" fillId="62" borderId="27" xfId="235" applyNumberFormat="1" applyFont="1" applyFill="1" applyBorder="1" applyAlignment="1">
      <alignment vertical="center"/>
    </xf>
    <xf numFmtId="166" fontId="15" fillId="62" borderId="43" xfId="75" applyNumberFormat="1" applyFont="1" applyFill="1" applyBorder="1" applyAlignment="1">
      <alignment horizontal="right" vertical="center"/>
    </xf>
    <xf numFmtId="166" fontId="15" fillId="62" borderId="70" xfId="75" applyNumberFormat="1" applyFont="1" applyFill="1" applyBorder="1" applyAlignment="1">
      <alignment horizontal="right" vertical="center"/>
    </xf>
    <xf numFmtId="166" fontId="17" fillId="62" borderId="72" xfId="75" applyNumberFormat="1" applyFont="1" applyFill="1" applyBorder="1" applyAlignment="1">
      <alignment horizontal="right" vertical="center"/>
    </xf>
    <xf numFmtId="166" fontId="6" fillId="0" borderId="0" xfId="57" applyNumberFormat="1" applyAlignment="1">
      <alignment horizontal="right"/>
    </xf>
    <xf numFmtId="10" fontId="6" fillId="0" borderId="0" xfId="57" applyNumberFormat="1" applyAlignment="1">
      <alignment horizontal="left"/>
    </xf>
    <xf numFmtId="0" fontId="44" fillId="27" borderId="0" xfId="57" applyFont="1" applyFill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44" fillId="24" borderId="0" xfId="75" applyFont="1" applyFill="1" applyAlignment="1">
      <alignment horizontal="left" vertical="center" wrapText="1"/>
    </xf>
    <xf numFmtId="0" fontId="47" fillId="0" borderId="0" xfId="44" applyFont="1"/>
    <xf numFmtId="0" fontId="7" fillId="0" borderId="0" xfId="79" applyFont="1" applyAlignment="1">
      <alignment horizontal="center" vertical="center"/>
    </xf>
    <xf numFmtId="0" fontId="42" fillId="0" borderId="0" xfId="44" applyFont="1" applyAlignment="1">
      <alignment horizontal="left" vertical="center" wrapText="1"/>
    </xf>
    <xf numFmtId="0" fontId="43" fillId="0" borderId="0" xfId="44" applyFont="1" applyAlignment="1">
      <alignment horizontal="left" vertical="center" wrapText="1"/>
    </xf>
    <xf numFmtId="0" fontId="72" fillId="0" borderId="0" xfId="44" applyFont="1" applyAlignment="1">
      <alignment horizontal="left" vertical="center" wrapText="1"/>
    </xf>
    <xf numFmtId="0" fontId="44" fillId="28" borderId="0" xfId="59" applyFont="1" applyFill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Alignment="1">
      <alignment horizontal="left"/>
    </xf>
    <xf numFmtId="0" fontId="48" fillId="0" borderId="0" xfId="59" applyFont="1" applyAlignment="1">
      <alignment horizontal="left" vertical="center" wrapText="1"/>
    </xf>
    <xf numFmtId="0" fontId="6" fillId="0" borderId="42" xfId="57" applyBorder="1" applyAlignment="1">
      <alignment horizontal="center"/>
    </xf>
    <xf numFmtId="0" fontId="14" fillId="0" borderId="0" xfId="57" applyFont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</cellXfs>
  <cellStyles count="237">
    <cellStyle name="100" xfId="1" xr:uid="{00000000-0005-0000-0000-000000000000}"/>
    <cellStyle name="20% - Акцент1 2" xfId="2" xr:uid="{00000000-0005-0000-0000-000001000000}"/>
    <cellStyle name="20% - Акцент1 2 2" xfId="96" xr:uid="{00000000-0005-0000-0000-000002000000}"/>
    <cellStyle name="20% - Акцент1 2 3" xfId="181" xr:uid="{00000000-0005-0000-0000-000003000000}"/>
    <cellStyle name="20% - Акцент1 3" xfId="97" xr:uid="{00000000-0005-0000-0000-000004000000}"/>
    <cellStyle name="20% - Акцент2 2" xfId="3" xr:uid="{00000000-0005-0000-0000-000005000000}"/>
    <cellStyle name="20% - Акцент2 2 2" xfId="98" xr:uid="{00000000-0005-0000-0000-000006000000}"/>
    <cellStyle name="20% - Акцент2 2 3" xfId="182" xr:uid="{00000000-0005-0000-0000-000007000000}"/>
    <cellStyle name="20% - Акцент2 3" xfId="99" xr:uid="{00000000-0005-0000-0000-000008000000}"/>
    <cellStyle name="20% - Акцент3 2" xfId="4" xr:uid="{00000000-0005-0000-0000-000009000000}"/>
    <cellStyle name="20% - Акцент3 2 2" xfId="100" xr:uid="{00000000-0005-0000-0000-00000A000000}"/>
    <cellStyle name="20% - Акцент3 2 3" xfId="183" xr:uid="{00000000-0005-0000-0000-00000B000000}"/>
    <cellStyle name="20% - Акцент3 3" xfId="101" xr:uid="{00000000-0005-0000-0000-00000C000000}"/>
    <cellStyle name="20% - Акцент4 2" xfId="5" xr:uid="{00000000-0005-0000-0000-00000D000000}"/>
    <cellStyle name="20% - Акцент4 2 2" xfId="102" xr:uid="{00000000-0005-0000-0000-00000E000000}"/>
    <cellStyle name="20% - Акцент4 2 3" xfId="184" xr:uid="{00000000-0005-0000-0000-00000F000000}"/>
    <cellStyle name="20% - Акцент4 3" xfId="103" xr:uid="{00000000-0005-0000-0000-000010000000}"/>
    <cellStyle name="20% - Акцент5 2" xfId="6" xr:uid="{00000000-0005-0000-0000-000011000000}"/>
    <cellStyle name="20% - Акцент5 2 2" xfId="104" xr:uid="{00000000-0005-0000-0000-000012000000}"/>
    <cellStyle name="20% - Акцент5 2 3" xfId="185" xr:uid="{00000000-0005-0000-0000-000013000000}"/>
    <cellStyle name="20% - Акцент5 3" xfId="105" xr:uid="{00000000-0005-0000-0000-000014000000}"/>
    <cellStyle name="20% - Акцент6 2" xfId="7" xr:uid="{00000000-0005-0000-0000-000015000000}"/>
    <cellStyle name="20% - Акцент6 2 2" xfId="106" xr:uid="{00000000-0005-0000-0000-000016000000}"/>
    <cellStyle name="20% - Акцент6 2 3" xfId="186" xr:uid="{00000000-0005-0000-0000-000017000000}"/>
    <cellStyle name="20% - Акцент6 3" xfId="107" xr:uid="{00000000-0005-0000-0000-000018000000}"/>
    <cellStyle name="40% - Акцент1 2" xfId="8" xr:uid="{00000000-0005-0000-0000-000019000000}"/>
    <cellStyle name="40% - Акцент1 2 2" xfId="108" xr:uid="{00000000-0005-0000-0000-00001A000000}"/>
    <cellStyle name="40% - Акцент1 2 3" xfId="187" xr:uid="{00000000-0005-0000-0000-00001B000000}"/>
    <cellStyle name="40% - Акцент1 3" xfId="109" xr:uid="{00000000-0005-0000-0000-00001C000000}"/>
    <cellStyle name="40% - Акцент2 2" xfId="9" xr:uid="{00000000-0005-0000-0000-00001D000000}"/>
    <cellStyle name="40% - Акцент2 2 2" xfId="110" xr:uid="{00000000-0005-0000-0000-00001E000000}"/>
    <cellStyle name="40% - Акцент2 2 3" xfId="188" xr:uid="{00000000-0005-0000-0000-00001F000000}"/>
    <cellStyle name="40% - Акцент2 3" xfId="111" xr:uid="{00000000-0005-0000-0000-000020000000}"/>
    <cellStyle name="40% - Акцент3 2" xfId="10" xr:uid="{00000000-0005-0000-0000-000021000000}"/>
    <cellStyle name="40% - Акцент3 2 2" xfId="112" xr:uid="{00000000-0005-0000-0000-000022000000}"/>
    <cellStyle name="40% - Акцент3 2 3" xfId="189" xr:uid="{00000000-0005-0000-0000-000023000000}"/>
    <cellStyle name="40% - Акцент3 3" xfId="113" xr:uid="{00000000-0005-0000-0000-000024000000}"/>
    <cellStyle name="40% - Акцент4 2" xfId="11" xr:uid="{00000000-0005-0000-0000-000025000000}"/>
    <cellStyle name="40% - Акцент4 2 2" xfId="114" xr:uid="{00000000-0005-0000-0000-000026000000}"/>
    <cellStyle name="40% - Акцент4 2 3" xfId="190" xr:uid="{00000000-0005-0000-0000-000027000000}"/>
    <cellStyle name="40% - Акцент4 3" xfId="115" xr:uid="{00000000-0005-0000-0000-000028000000}"/>
    <cellStyle name="40% - Акцент5 2" xfId="12" xr:uid="{00000000-0005-0000-0000-000029000000}"/>
    <cellStyle name="40% - Акцент5 2 2" xfId="116" xr:uid="{00000000-0005-0000-0000-00002A000000}"/>
    <cellStyle name="40% - Акцент5 2 3" xfId="191" xr:uid="{00000000-0005-0000-0000-00002B000000}"/>
    <cellStyle name="40% - Акцент5 3" xfId="117" xr:uid="{00000000-0005-0000-0000-00002C000000}"/>
    <cellStyle name="40% - Акцент6 2" xfId="13" xr:uid="{00000000-0005-0000-0000-00002D000000}"/>
    <cellStyle name="40% - Акцент6 2 2" xfId="118" xr:uid="{00000000-0005-0000-0000-00002E000000}"/>
    <cellStyle name="40% - Акцент6 2 3" xfId="192" xr:uid="{00000000-0005-0000-0000-00002F000000}"/>
    <cellStyle name="40% - Акцент6 3" xfId="119" xr:uid="{00000000-0005-0000-0000-000030000000}"/>
    <cellStyle name="60% - Акцент1 2" xfId="14" xr:uid="{00000000-0005-0000-0000-000031000000}"/>
    <cellStyle name="60% - Акцент1 2 2" xfId="120" xr:uid="{00000000-0005-0000-0000-000032000000}"/>
    <cellStyle name="60% - Акцент1 2 3" xfId="193" xr:uid="{00000000-0005-0000-0000-000033000000}"/>
    <cellStyle name="60% - Акцент1 3" xfId="121" xr:uid="{00000000-0005-0000-0000-000034000000}"/>
    <cellStyle name="60% - Акцент2 2" xfId="15" xr:uid="{00000000-0005-0000-0000-000035000000}"/>
    <cellStyle name="60% - Акцент2 2 2" xfId="122" xr:uid="{00000000-0005-0000-0000-000036000000}"/>
    <cellStyle name="60% - Акцент2 2 3" xfId="194" xr:uid="{00000000-0005-0000-0000-000037000000}"/>
    <cellStyle name="60% - Акцент2 3" xfId="123" xr:uid="{00000000-0005-0000-0000-000038000000}"/>
    <cellStyle name="60% - Акцент3 2" xfId="16" xr:uid="{00000000-0005-0000-0000-000039000000}"/>
    <cellStyle name="60% - Акцент3 2 2" xfId="124" xr:uid="{00000000-0005-0000-0000-00003A000000}"/>
    <cellStyle name="60% - Акцент3 2 3" xfId="195" xr:uid="{00000000-0005-0000-0000-00003B000000}"/>
    <cellStyle name="60% - Акцент3 3" xfId="125" xr:uid="{00000000-0005-0000-0000-00003C000000}"/>
    <cellStyle name="60% - Акцент4 2" xfId="17" xr:uid="{00000000-0005-0000-0000-00003D000000}"/>
    <cellStyle name="60% - Акцент4 2 2" xfId="126" xr:uid="{00000000-0005-0000-0000-00003E000000}"/>
    <cellStyle name="60% - Акцент4 2 3" xfId="196" xr:uid="{00000000-0005-0000-0000-00003F000000}"/>
    <cellStyle name="60% - Акцент4 3" xfId="127" xr:uid="{00000000-0005-0000-0000-000040000000}"/>
    <cellStyle name="60% - Акцент5 2" xfId="18" xr:uid="{00000000-0005-0000-0000-000041000000}"/>
    <cellStyle name="60% - Акцент5 2 2" xfId="128" xr:uid="{00000000-0005-0000-0000-000042000000}"/>
    <cellStyle name="60% - Акцент5 2 3" xfId="197" xr:uid="{00000000-0005-0000-0000-000043000000}"/>
    <cellStyle name="60% - Акцент5 3" xfId="129" xr:uid="{00000000-0005-0000-0000-000044000000}"/>
    <cellStyle name="60% - Акцент6 2" xfId="19" xr:uid="{00000000-0005-0000-0000-000045000000}"/>
    <cellStyle name="60% - Акцент6 2 2" xfId="130" xr:uid="{00000000-0005-0000-0000-000046000000}"/>
    <cellStyle name="60% - Акцент6 2 3" xfId="198" xr:uid="{00000000-0005-0000-0000-000047000000}"/>
    <cellStyle name="60% - Акцент6 3" xfId="131" xr:uid="{00000000-0005-0000-0000-000048000000}"/>
    <cellStyle name="Comma [0]" xfId="20" xr:uid="{00000000-0005-0000-0000-000049000000}"/>
    <cellStyle name="Comma [0] 2" xfId="199" xr:uid="{00000000-0005-0000-0000-00004A000000}"/>
    <cellStyle name="Currency [0]" xfId="21" xr:uid="{00000000-0005-0000-0000-00004B000000}"/>
    <cellStyle name="Currency [0] 2" xfId="200" xr:uid="{00000000-0005-0000-0000-00004C000000}"/>
    <cellStyle name="Hyperlink 2" xfId="210" xr:uid="{00000000-0005-0000-0000-00004E000000}"/>
    <cellStyle name="Normal 2" xfId="132" xr:uid="{00000000-0005-0000-0000-000050000000}"/>
    <cellStyle name="Normal 3" xfId="180" xr:uid="{00000000-0005-0000-0000-000051000000}"/>
    <cellStyle name="Normal 4" xfId="85" xr:uid="{00000000-0005-0000-0000-000052000000}"/>
    <cellStyle name="normální_Bilancování 2005Q4 - final" xfId="95" xr:uid="{00000000-0005-0000-0000-000053000000}"/>
    <cellStyle name="Percent 2" xfId="225" xr:uid="{00000000-0005-0000-0000-000055000000}"/>
    <cellStyle name="Percent 3" xfId="88" xr:uid="{00000000-0005-0000-0000-000056000000}"/>
    <cellStyle name="Акцент1 2" xfId="22" xr:uid="{00000000-0005-0000-0000-000057000000}"/>
    <cellStyle name="Акцент1 2 2" xfId="133" xr:uid="{00000000-0005-0000-0000-000058000000}"/>
    <cellStyle name="Акцент1 2 3" xfId="201" xr:uid="{00000000-0005-0000-0000-000059000000}"/>
    <cellStyle name="Акцент1 3" xfId="134" xr:uid="{00000000-0005-0000-0000-00005A000000}"/>
    <cellStyle name="Акцент2 2" xfId="23" xr:uid="{00000000-0005-0000-0000-00005B000000}"/>
    <cellStyle name="Акцент2 2 2" xfId="135" xr:uid="{00000000-0005-0000-0000-00005C000000}"/>
    <cellStyle name="Акцент2 2 3" xfId="202" xr:uid="{00000000-0005-0000-0000-00005D000000}"/>
    <cellStyle name="Акцент2 3" xfId="136" xr:uid="{00000000-0005-0000-0000-00005E000000}"/>
    <cellStyle name="Акцент3 2" xfId="24" xr:uid="{00000000-0005-0000-0000-00005F000000}"/>
    <cellStyle name="Акцент3 2 2" xfId="137" xr:uid="{00000000-0005-0000-0000-000060000000}"/>
    <cellStyle name="Акцент3 2 3" xfId="203" xr:uid="{00000000-0005-0000-0000-000061000000}"/>
    <cellStyle name="Акцент3 3" xfId="138" xr:uid="{00000000-0005-0000-0000-000062000000}"/>
    <cellStyle name="Акцент4 2" xfId="25" xr:uid="{00000000-0005-0000-0000-000063000000}"/>
    <cellStyle name="Акцент4 2 2" xfId="139" xr:uid="{00000000-0005-0000-0000-000064000000}"/>
    <cellStyle name="Акцент4 2 3" xfId="204" xr:uid="{00000000-0005-0000-0000-000065000000}"/>
    <cellStyle name="Акцент4 3" xfId="140" xr:uid="{00000000-0005-0000-0000-000066000000}"/>
    <cellStyle name="Акцент5 2" xfId="26" xr:uid="{00000000-0005-0000-0000-000067000000}"/>
    <cellStyle name="Акцент5 2 2" xfId="141" xr:uid="{00000000-0005-0000-0000-000068000000}"/>
    <cellStyle name="Акцент5 2 3" xfId="205" xr:uid="{00000000-0005-0000-0000-000069000000}"/>
    <cellStyle name="Акцент5 3" xfId="142" xr:uid="{00000000-0005-0000-0000-00006A000000}"/>
    <cellStyle name="Акцент6 2" xfId="27" xr:uid="{00000000-0005-0000-0000-00006B000000}"/>
    <cellStyle name="Акцент6 2 2" xfId="143" xr:uid="{00000000-0005-0000-0000-00006C000000}"/>
    <cellStyle name="Акцент6 2 3" xfId="206" xr:uid="{00000000-0005-0000-0000-00006D000000}"/>
    <cellStyle name="Акцент6 3" xfId="144" xr:uid="{00000000-0005-0000-0000-00006E000000}"/>
    <cellStyle name="Ввод  2" xfId="28" xr:uid="{00000000-0005-0000-0000-00006F000000}"/>
    <cellStyle name="Ввод  2 2" xfId="145" xr:uid="{00000000-0005-0000-0000-000070000000}"/>
    <cellStyle name="Ввод  2 3" xfId="207" xr:uid="{00000000-0005-0000-0000-000071000000}"/>
    <cellStyle name="Ввод  3" xfId="146" xr:uid="{00000000-0005-0000-0000-000072000000}"/>
    <cellStyle name="Відсотковий" xfId="235" builtinId="5"/>
    <cellStyle name="Вывод 2" xfId="29" xr:uid="{00000000-0005-0000-0000-000073000000}"/>
    <cellStyle name="Вывод 2 2" xfId="147" xr:uid="{00000000-0005-0000-0000-000074000000}"/>
    <cellStyle name="Вывод 2 3" xfId="208" xr:uid="{00000000-0005-0000-0000-000075000000}"/>
    <cellStyle name="Вывод 3" xfId="148" xr:uid="{00000000-0005-0000-0000-000076000000}"/>
    <cellStyle name="Вычисление 2" xfId="30" xr:uid="{00000000-0005-0000-0000-000077000000}"/>
    <cellStyle name="Вычисление 2 2" xfId="149" xr:uid="{00000000-0005-0000-0000-000078000000}"/>
    <cellStyle name="Вычисление 2 3" xfId="209" xr:uid="{00000000-0005-0000-0000-000079000000}"/>
    <cellStyle name="Вычисление 3" xfId="150" xr:uid="{00000000-0005-0000-0000-00007A000000}"/>
    <cellStyle name="Гиперссылка 2" xfId="32" xr:uid="{00000000-0005-0000-0000-00007B000000}"/>
    <cellStyle name="Гиперссылка 3" xfId="33" xr:uid="{00000000-0005-0000-0000-00007C000000}"/>
    <cellStyle name="Гиперссылка 4" xfId="78" xr:uid="{00000000-0005-0000-0000-00007D000000}"/>
    <cellStyle name="Гіперпосилання" xfId="31" builtinId="8"/>
    <cellStyle name="Заголовки до таблиць в бюлетень" xfId="34" xr:uid="{00000000-0005-0000-0000-00007E000000}"/>
    <cellStyle name="Заголовок 1 2" xfId="35" xr:uid="{00000000-0005-0000-0000-00007F000000}"/>
    <cellStyle name="Заголовок 1 2 2" xfId="151" xr:uid="{00000000-0005-0000-0000-000080000000}"/>
    <cellStyle name="Заголовок 1 2 3" xfId="211" xr:uid="{00000000-0005-0000-0000-000081000000}"/>
    <cellStyle name="Заголовок 1 3" xfId="152" xr:uid="{00000000-0005-0000-0000-000082000000}"/>
    <cellStyle name="Заголовок 2 2" xfId="36" xr:uid="{00000000-0005-0000-0000-000083000000}"/>
    <cellStyle name="Заголовок 2 2 2" xfId="153" xr:uid="{00000000-0005-0000-0000-000084000000}"/>
    <cellStyle name="Заголовок 2 2 3" xfId="212" xr:uid="{00000000-0005-0000-0000-000085000000}"/>
    <cellStyle name="Заголовок 2 3" xfId="154" xr:uid="{00000000-0005-0000-0000-000086000000}"/>
    <cellStyle name="Заголовок 3 2" xfId="37" xr:uid="{00000000-0005-0000-0000-000087000000}"/>
    <cellStyle name="Заголовок 3 2 2" xfId="155" xr:uid="{00000000-0005-0000-0000-000088000000}"/>
    <cellStyle name="Заголовок 3 2 3" xfId="213" xr:uid="{00000000-0005-0000-0000-000089000000}"/>
    <cellStyle name="Заголовок 3 3" xfId="156" xr:uid="{00000000-0005-0000-0000-00008A000000}"/>
    <cellStyle name="Заголовок 4 2" xfId="38" xr:uid="{00000000-0005-0000-0000-00008B000000}"/>
    <cellStyle name="Заголовок 4 2 2" xfId="157" xr:uid="{00000000-0005-0000-0000-00008C000000}"/>
    <cellStyle name="Заголовок 4 2 3" xfId="214" xr:uid="{00000000-0005-0000-0000-00008D000000}"/>
    <cellStyle name="Заголовок 4 3" xfId="158" xr:uid="{00000000-0005-0000-0000-00008E000000}"/>
    <cellStyle name="Звичайний" xfId="0" builtinId="0"/>
    <cellStyle name="Итог 2" xfId="39" xr:uid="{00000000-0005-0000-0000-00008F000000}"/>
    <cellStyle name="Итог 2 2" xfId="159" xr:uid="{00000000-0005-0000-0000-000090000000}"/>
    <cellStyle name="Итог 2 3" xfId="215" xr:uid="{00000000-0005-0000-0000-000091000000}"/>
    <cellStyle name="Итог 3" xfId="160" xr:uid="{00000000-0005-0000-0000-000092000000}"/>
    <cellStyle name="Контрольная ячейка 2" xfId="40" xr:uid="{00000000-0005-0000-0000-000093000000}"/>
    <cellStyle name="Контрольная ячейка 2 2" xfId="161" xr:uid="{00000000-0005-0000-0000-000094000000}"/>
    <cellStyle name="Контрольная ячейка 2 3" xfId="216" xr:uid="{00000000-0005-0000-0000-000095000000}"/>
    <cellStyle name="Контрольная ячейка 3" xfId="162" xr:uid="{00000000-0005-0000-0000-000096000000}"/>
    <cellStyle name="Название 2" xfId="41" xr:uid="{00000000-0005-0000-0000-000097000000}"/>
    <cellStyle name="Нейтральный 2" xfId="42" xr:uid="{00000000-0005-0000-0000-000098000000}"/>
    <cellStyle name="Нейтральный 2 2" xfId="163" xr:uid="{00000000-0005-0000-0000-000099000000}"/>
    <cellStyle name="Нейтральный 2 3" xfId="217" xr:uid="{00000000-0005-0000-0000-00009A000000}"/>
    <cellStyle name="Нейтральный 3" xfId="164" xr:uid="{00000000-0005-0000-0000-00009B000000}"/>
    <cellStyle name="Обычный 2" xfId="43" xr:uid="{00000000-0005-0000-0000-00009C000000}"/>
    <cellStyle name="Обычный 2 2" xfId="44" xr:uid="{00000000-0005-0000-0000-00009D000000}"/>
    <cellStyle name="Обычный 2 3" xfId="45" xr:uid="{00000000-0005-0000-0000-00009E000000}"/>
    <cellStyle name="Обычный 2 4" xfId="46" xr:uid="{00000000-0005-0000-0000-00009F000000}"/>
    <cellStyle name="Обычный 2 5" xfId="47" xr:uid="{00000000-0005-0000-0000-0000A0000000}"/>
    <cellStyle name="Обычный 2 5 2" xfId="75" xr:uid="{00000000-0005-0000-0000-0000A1000000}"/>
    <cellStyle name="Обычный 2 5 2 2" xfId="230" xr:uid="{00000000-0005-0000-0000-0000A2000000}"/>
    <cellStyle name="Обычный 2 5 2 3" xfId="89" xr:uid="{00000000-0005-0000-0000-0000A3000000}"/>
    <cellStyle name="Обычный 2 5 3" xfId="79" xr:uid="{00000000-0005-0000-0000-0000A4000000}"/>
    <cellStyle name="Обычный 2 5 3 2" xfId="231" xr:uid="{00000000-0005-0000-0000-0000A5000000}"/>
    <cellStyle name="Обычный 2 5 3 3" xfId="90" xr:uid="{00000000-0005-0000-0000-0000A6000000}"/>
    <cellStyle name="Обычный 2 5 4" xfId="219" xr:uid="{00000000-0005-0000-0000-0000A7000000}"/>
    <cellStyle name="Обычный 2 5 5" xfId="86" xr:uid="{00000000-0005-0000-0000-0000A8000000}"/>
    <cellStyle name="Обычный 2 6" xfId="165" xr:uid="{00000000-0005-0000-0000-0000A9000000}"/>
    <cellStyle name="Обычный 2 7" xfId="218" xr:uid="{00000000-0005-0000-0000-0000AA000000}"/>
    <cellStyle name="Обычный 2 8" xfId="179" xr:uid="{00000000-0005-0000-0000-0000AB000000}"/>
    <cellStyle name="Обычный 2_2013_PR" xfId="48" xr:uid="{00000000-0005-0000-0000-0000AC000000}"/>
    <cellStyle name="Обычный 3" xfId="49" xr:uid="{00000000-0005-0000-0000-0000AD000000}"/>
    <cellStyle name="Обычный 3 2" xfId="166" xr:uid="{00000000-0005-0000-0000-0000AE000000}"/>
    <cellStyle name="Обычный 3 3" xfId="220" xr:uid="{00000000-0005-0000-0000-0000AF000000}"/>
    <cellStyle name="Обычный 4" xfId="50" xr:uid="{00000000-0005-0000-0000-0000B0000000}"/>
    <cellStyle name="Обычный 5" xfId="51" xr:uid="{00000000-0005-0000-0000-0000B1000000}"/>
    <cellStyle name="Обычный 5 2" xfId="52" xr:uid="{00000000-0005-0000-0000-0000B2000000}"/>
    <cellStyle name="Обычный 5 2 2" xfId="76" xr:uid="{00000000-0005-0000-0000-0000B3000000}"/>
    <cellStyle name="Обычный 5_РОБОЧИЙ_Q4_2013" xfId="80" xr:uid="{00000000-0005-0000-0000-0000B4000000}"/>
    <cellStyle name="Обычный 6" xfId="53" xr:uid="{00000000-0005-0000-0000-0000B5000000}"/>
    <cellStyle name="Обычный 7" xfId="54" xr:uid="{00000000-0005-0000-0000-0000B6000000}"/>
    <cellStyle name="Обычный 7 2" xfId="55" xr:uid="{00000000-0005-0000-0000-0000B7000000}"/>
    <cellStyle name="Обычный 7 2 2" xfId="82" xr:uid="{00000000-0005-0000-0000-0000B8000000}"/>
    <cellStyle name="Обычный 7 2 2 2" xfId="233" xr:uid="{00000000-0005-0000-0000-0000B9000000}"/>
    <cellStyle name="Обычный 7 2 2 3" xfId="92" xr:uid="{00000000-0005-0000-0000-0000BA000000}"/>
    <cellStyle name="Обычный 7 2 3" xfId="221" xr:uid="{00000000-0005-0000-0000-0000BB000000}"/>
    <cellStyle name="Обычный 7 2 4" xfId="87" xr:uid="{00000000-0005-0000-0000-0000BC000000}"/>
    <cellStyle name="Обычный 7 3" xfId="81" xr:uid="{00000000-0005-0000-0000-0000BD000000}"/>
    <cellStyle name="Обычный 7 3 2" xfId="232" xr:uid="{00000000-0005-0000-0000-0000BE000000}"/>
    <cellStyle name="Обычный 7 3 3" xfId="91" xr:uid="{00000000-0005-0000-0000-0000BF000000}"/>
    <cellStyle name="Обычный 8" xfId="56" xr:uid="{00000000-0005-0000-0000-0000C0000000}"/>
    <cellStyle name="Обычный_Q1 2010" xfId="57" xr:uid="{00000000-0005-0000-0000-0000C1000000}"/>
    <cellStyle name="Обычный_Q1 2010 2" xfId="58" xr:uid="{00000000-0005-0000-0000-0000C2000000}"/>
    <cellStyle name="Обычный_Q1 2011" xfId="94" xr:uid="{00000000-0005-0000-0000-0000C3000000}"/>
    <cellStyle name="Обычный_Аналіз_3q_09" xfId="59" xr:uid="{00000000-0005-0000-0000-0000C4000000}"/>
    <cellStyle name="Обычный_Аналіз_3q_09 2" xfId="236" xr:uid="{00000000-0005-0000-0000-0000C5000000}"/>
    <cellStyle name="Обычный_Книга1" xfId="60" xr:uid="{00000000-0005-0000-0000-0000C6000000}"/>
    <cellStyle name="Плохой 2" xfId="61" xr:uid="{00000000-0005-0000-0000-0000C7000000}"/>
    <cellStyle name="Плохой 2 2" xfId="167" xr:uid="{00000000-0005-0000-0000-0000C8000000}"/>
    <cellStyle name="Плохой 2 3" xfId="222" xr:uid="{00000000-0005-0000-0000-0000C9000000}"/>
    <cellStyle name="Плохой 3" xfId="168" xr:uid="{00000000-0005-0000-0000-0000CA000000}"/>
    <cellStyle name="Пояснение 2" xfId="62" xr:uid="{00000000-0005-0000-0000-0000CB000000}"/>
    <cellStyle name="Пояснение 2 2" xfId="169" xr:uid="{00000000-0005-0000-0000-0000CC000000}"/>
    <cellStyle name="Пояснение 2 3" xfId="223" xr:uid="{00000000-0005-0000-0000-0000CD000000}"/>
    <cellStyle name="Пояснение 3" xfId="170" xr:uid="{00000000-0005-0000-0000-0000CE000000}"/>
    <cellStyle name="Примечание 2" xfId="63" xr:uid="{00000000-0005-0000-0000-0000CF000000}"/>
    <cellStyle name="Примечание 2 2" xfId="171" xr:uid="{00000000-0005-0000-0000-0000D0000000}"/>
    <cellStyle name="Примечание 2 3" xfId="224" xr:uid="{00000000-0005-0000-0000-0000D1000000}"/>
    <cellStyle name="Примечание 3" xfId="172" xr:uid="{00000000-0005-0000-0000-0000D2000000}"/>
    <cellStyle name="Процентный 2" xfId="64" xr:uid="{00000000-0005-0000-0000-0000D3000000}"/>
    <cellStyle name="Процентный 2 2" xfId="65" xr:uid="{00000000-0005-0000-0000-0000D4000000}"/>
    <cellStyle name="Процентный 2 3" xfId="77" xr:uid="{00000000-0005-0000-0000-0000D5000000}"/>
    <cellStyle name="Процентный 3" xfId="66" xr:uid="{00000000-0005-0000-0000-0000D6000000}"/>
    <cellStyle name="Процентный 4" xfId="67" xr:uid="{00000000-0005-0000-0000-0000D7000000}"/>
    <cellStyle name="Процентный 4 2" xfId="83" xr:uid="{00000000-0005-0000-0000-0000D8000000}"/>
    <cellStyle name="Связанная ячейка 2" xfId="68" xr:uid="{00000000-0005-0000-0000-0000D9000000}"/>
    <cellStyle name="Связанная ячейка 2 2" xfId="173" xr:uid="{00000000-0005-0000-0000-0000DA000000}"/>
    <cellStyle name="Связанная ячейка 2 3" xfId="226" xr:uid="{00000000-0005-0000-0000-0000DB000000}"/>
    <cellStyle name="Связанная ячейка 3" xfId="174" xr:uid="{00000000-0005-0000-0000-0000DC000000}"/>
    <cellStyle name="Текст предупреждения 2" xfId="69" xr:uid="{00000000-0005-0000-0000-0000DD000000}"/>
    <cellStyle name="Текст предупреждения 2 2" xfId="175" xr:uid="{00000000-0005-0000-0000-0000DE000000}"/>
    <cellStyle name="Текст предупреждения 2 3" xfId="227" xr:uid="{00000000-0005-0000-0000-0000DF000000}"/>
    <cellStyle name="Текст предупреждения 3" xfId="176" xr:uid="{00000000-0005-0000-0000-0000E0000000}"/>
    <cellStyle name="Тысячи [0]_MM95 (3)" xfId="70" xr:uid="{00000000-0005-0000-0000-0000E1000000}"/>
    <cellStyle name="Тысячи_MM95 (3)" xfId="71" xr:uid="{00000000-0005-0000-0000-0000E2000000}"/>
    <cellStyle name="Финансовый 2" xfId="72" xr:uid="{00000000-0005-0000-0000-0000E3000000}"/>
    <cellStyle name="Финансовый 2 2" xfId="84" xr:uid="{00000000-0005-0000-0000-0000E4000000}"/>
    <cellStyle name="Финансовый 2 2 2" xfId="234" xr:uid="{00000000-0005-0000-0000-0000E5000000}"/>
    <cellStyle name="Финансовый 2 2 3" xfId="93" xr:uid="{00000000-0005-0000-0000-0000E6000000}"/>
    <cellStyle name="Финансовый 2 3" xfId="228" xr:uid="{00000000-0005-0000-0000-0000E7000000}"/>
    <cellStyle name="Хороший 2" xfId="73" xr:uid="{00000000-0005-0000-0000-0000E8000000}"/>
    <cellStyle name="Хороший 2 2" xfId="177" xr:uid="{00000000-0005-0000-0000-0000E9000000}"/>
    <cellStyle name="Хороший 2 3" xfId="229" xr:uid="{00000000-0005-0000-0000-0000EA000000}"/>
    <cellStyle name="Хороший 3" xfId="178" xr:uid="{00000000-0005-0000-0000-0000EB000000}"/>
    <cellStyle name="Шапка" xfId="74" xr:uid="{00000000-0005-0000-0000-0000EC00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8FC850"/>
      <color rgb="FF8CAB53"/>
      <color rgb="FF90BA44"/>
      <color rgb="FF5EC553"/>
      <color rgb="FF9CD816"/>
      <color rgb="FF5877B0"/>
      <color rgb="FF58AA54"/>
      <color rgb="FF03B921"/>
      <color rgb="FF38B64A"/>
      <color rgb="FF6FCC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2-й квартал 2024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745-4023-B116-90923FF2FC6E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9745-4023-B116-90923FF2FC6E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9745-4023-B116-90923FF2FC6E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9745-4023-B116-90923FF2FC6E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745-4023-B116-90923FF2FC6E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9745-4023-B116-90923FF2FC6E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9745-4023-B116-90923FF2FC6E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9745-4023-B116-90923FF2FC6E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9745-4023-B116-90923FF2FC6E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9745-4023-B116-90923FF2FC6E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9745-4023-B116-90923FF2FC6E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9745-4023-B116-90923FF2FC6E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9745-4023-B116-90923FF2FC6E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9745-4023-B116-90923FF2FC6E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9745-4023-B116-90923FF2FC6E}"/>
              </c:ext>
            </c:extLst>
          </c:dPt>
          <c:dLbls>
            <c:dLbl>
              <c:idx val="0"/>
              <c:layout>
                <c:manualLayout>
                  <c:x val="-7.0209243505746401E-3"/>
                  <c:y val="-1.038261941553808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45-4023-B116-90923FF2FC6E}"/>
                </c:ext>
              </c:extLst>
            </c:dLbl>
            <c:dLbl>
              <c:idx val="1"/>
              <c:layout>
                <c:manualLayout>
                  <c:x val="-1.3850365051141197E-2"/>
                  <c:y val="3.03104860676982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45-4023-B116-90923FF2FC6E}"/>
                </c:ext>
              </c:extLst>
            </c:dLbl>
            <c:dLbl>
              <c:idx val="2"/>
              <c:layout>
                <c:manualLayout>
                  <c:x val="-1.1011897220967688E-2"/>
                  <c:y val="-4.6206634414246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45-4023-B116-90923FF2FC6E}"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45-4023-B116-90923FF2FC6E}"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45-4023-B116-90923FF2FC6E}"/>
                </c:ext>
              </c:extLst>
            </c:dLbl>
            <c:dLbl>
              <c:idx val="5"/>
              <c:layout>
                <c:manualLayout>
                  <c:x val="-8.6810204122036369E-3"/>
                  <c:y val="4.314157377835653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45-4023-B116-90923FF2FC6E}"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45-4023-B116-90923FF2FC6E}"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745-4023-B116-90923FF2FC6E}"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45-4023-B116-90923FF2FC6E}"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45-4023-B116-90923FF2FC6E}"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745-4023-B116-90923FF2FC6E}"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45-4023-B116-90923FF2FC6E}"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45-4023-B116-90923FF2FC6E}"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745-4023-B116-90923FF2FC6E}"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45-4023-B116-90923FF2FC6E}"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45-4023-B116-90923FF2FC6E}"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45-4023-B116-90923FF2FC6E}"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45-4023-B116-90923FF2FC6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України'!$J$3:$J$18</c:f>
              <c:strCache>
                <c:ptCount val="16"/>
                <c:pt idx="0">
                  <c:v>УБ (Україна)</c:v>
                </c:pt>
                <c:pt idx="1">
                  <c:v>CAC 40 (Франція)</c:v>
                </c:pt>
                <c:pt idx="2">
                  <c:v>Ibovespa Sao Paulo SE Index (Бразилія)</c:v>
                </c:pt>
                <c:pt idx="3">
                  <c:v>SHANGHAI SE COMPOSITE (Китай)</c:v>
                </c:pt>
                <c:pt idx="4">
                  <c:v>NIKKEI 225 (Японія)</c:v>
                </c:pt>
                <c:pt idx="5">
                  <c:v>DJIA (США)</c:v>
                </c:pt>
                <c:pt idx="6">
                  <c:v>DAX (ФРН)</c:v>
                </c:pt>
                <c:pt idx="7">
                  <c:v>ПФТС (Україна)</c:v>
                </c:pt>
                <c:pt idx="8">
                  <c:v>FTSE 100 (Великобританія)</c:v>
                </c:pt>
                <c:pt idx="9">
                  <c:v>S&amp;P 500 (США)</c:v>
                </c:pt>
                <c:pt idx="10">
                  <c:v>WSE WIG 20 (Польща)</c:v>
                </c:pt>
                <c:pt idx="11">
                  <c:v>FTSE/JSE Africa All-Share Index (ПАР)</c:v>
                </c:pt>
                <c:pt idx="12">
                  <c:v>HANG SENG (Гонконг)</c:v>
                </c:pt>
                <c:pt idx="13">
                  <c:v>S&amp;P BSE SENSEX Index (Індія)</c:v>
                </c:pt>
                <c:pt idx="14">
                  <c:v>Cyprus SE General Index (Кіпр)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України'!$K$3:$K$18</c:f>
              <c:numCache>
                <c:formatCode>0.0%</c:formatCode>
                <c:ptCount val="16"/>
                <c:pt idx="0">
                  <c:v>-0.12364324871755361</c:v>
                </c:pt>
                <c:pt idx="1">
                  <c:v>-8.8523862970261269E-2</c:v>
                </c:pt>
                <c:pt idx="2">
                  <c:v>-3.278181132670499E-2</c:v>
                </c:pt>
                <c:pt idx="3">
                  <c:v>-2.4257111572191015E-2</c:v>
                </c:pt>
                <c:pt idx="4">
                  <c:v>-1.9479091114466773E-2</c:v>
                </c:pt>
                <c:pt idx="5">
                  <c:v>-1.7296043421105245E-2</c:v>
                </c:pt>
                <c:pt idx="6">
                  <c:v>-1.3899696579530385E-2</c:v>
                </c:pt>
                <c:pt idx="7">
                  <c:v>0</c:v>
                </c:pt>
                <c:pt idx="8">
                  <c:v>2.659500894044986E-2</c:v>
                </c:pt>
                <c:pt idx="9">
                  <c:v>3.9230351994061996E-2</c:v>
                </c:pt>
                <c:pt idx="10">
                  <c:v>5.1402885819256561E-2</c:v>
                </c:pt>
                <c:pt idx="11">
                  <c:v>6.937749133002713E-2</c:v>
                </c:pt>
                <c:pt idx="12">
                  <c:v>7.116619975794114E-2</c:v>
                </c:pt>
                <c:pt idx="13">
                  <c:v>7.3065598933352849E-2</c:v>
                </c:pt>
                <c:pt idx="14">
                  <c:v>0.10776218001651516</c:v>
                </c:pt>
                <c:pt idx="15">
                  <c:v>0.16467338991949609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745-4023-B116-90923FF2FC6E}"/>
            </c:ext>
          </c:extLst>
        </c:ser>
        <c:ser>
          <c:idx val="0"/>
          <c:order val="1"/>
          <c:tx>
            <c:strRef>
              <c:f>'Індекси світу та України'!$M$2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9745-4023-B116-90923FF2FC6E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9745-4023-B116-90923FF2FC6E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745-4023-B116-90923FF2FC6E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745-4023-B116-90923FF2FC6E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9745-4023-B116-90923FF2FC6E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745-4023-B116-90923FF2FC6E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9745-4023-B116-90923FF2FC6E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745-4023-B116-90923FF2FC6E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9745-4023-B116-90923FF2FC6E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745-4023-B116-90923FF2FC6E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9745-4023-B116-90923FF2FC6E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745-4023-B116-90923FF2FC6E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9745-4023-B116-90923FF2FC6E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745-4023-B116-90923FF2FC6E}"/>
              </c:ext>
            </c:extLst>
          </c:dPt>
          <c:cat>
            <c:strRef>
              <c:f>'Індекси світу та України'!$J$3:$J$18</c:f>
              <c:strCache>
                <c:ptCount val="16"/>
                <c:pt idx="0">
                  <c:v>УБ (Україна)</c:v>
                </c:pt>
                <c:pt idx="1">
                  <c:v>CAC 40 (Франція)</c:v>
                </c:pt>
                <c:pt idx="2">
                  <c:v>Ibovespa Sao Paulo SE Index (Бразилія)</c:v>
                </c:pt>
                <c:pt idx="3">
                  <c:v>SHANGHAI SE COMPOSITE (Китай)</c:v>
                </c:pt>
                <c:pt idx="4">
                  <c:v>NIKKEI 225 (Японія)</c:v>
                </c:pt>
                <c:pt idx="5">
                  <c:v>DJIA (США)</c:v>
                </c:pt>
                <c:pt idx="6">
                  <c:v>DAX (ФРН)</c:v>
                </c:pt>
                <c:pt idx="7">
                  <c:v>ПФТС (Україна)</c:v>
                </c:pt>
                <c:pt idx="8">
                  <c:v>FTSE 100 (Великобританія)</c:v>
                </c:pt>
                <c:pt idx="9">
                  <c:v>S&amp;P 500 (США)</c:v>
                </c:pt>
                <c:pt idx="10">
                  <c:v>WSE WIG 20 (Польща)</c:v>
                </c:pt>
                <c:pt idx="11">
                  <c:v>FTSE/JSE Africa All-Share Index (ПАР)</c:v>
                </c:pt>
                <c:pt idx="12">
                  <c:v>HANG SENG (Гонконг)</c:v>
                </c:pt>
                <c:pt idx="13">
                  <c:v>S&amp;P BSE SENSEX Index (Індія)</c:v>
                </c:pt>
                <c:pt idx="14">
                  <c:v>Cyprus SE General Index (Кіпр)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України'!$M$3:$M$18</c:f>
              <c:numCache>
                <c:formatCode>0.0%</c:formatCode>
                <c:ptCount val="16"/>
                <c:pt idx="0">
                  <c:v>-0.17774120692979312</c:v>
                </c:pt>
                <c:pt idx="1">
                  <c:v>1.072153469025916E-2</c:v>
                </c:pt>
                <c:pt idx="2">
                  <c:v>4.9281885389585778E-2</c:v>
                </c:pt>
                <c:pt idx="3">
                  <c:v>-7.3284073377762993E-2</c:v>
                </c:pt>
                <c:pt idx="4">
                  <c:v>0.19265516568120078</c:v>
                </c:pt>
                <c:pt idx="5">
                  <c:v>0.13692498169009171</c:v>
                </c:pt>
                <c:pt idx="6">
                  <c:v>0.12927687191523374</c:v>
                </c:pt>
                <c:pt idx="7">
                  <c:v>0</c:v>
                </c:pt>
                <c:pt idx="8">
                  <c:v>8.3992229998419932E-2</c:v>
                </c:pt>
                <c:pt idx="9">
                  <c:v>0.22696938238981823</c:v>
                </c:pt>
                <c:pt idx="10">
                  <c:v>0.24310564070705398</c:v>
                </c:pt>
                <c:pt idx="11">
                  <c:v>4.8393857880725921E-2</c:v>
                </c:pt>
                <c:pt idx="12">
                  <c:v>-6.3321673275559931E-2</c:v>
                </c:pt>
                <c:pt idx="13">
                  <c:v>0.22117565656590621</c:v>
                </c:pt>
                <c:pt idx="14">
                  <c:v>0.37296375266524517</c:v>
                </c:pt>
                <c:pt idx="15">
                  <c:v>0.84888116392984347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745-4023-B116-90923FF2F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102501168"/>
        <c:axId val="102498992"/>
      </c:barChart>
      <c:catAx>
        <c:axId val="10250116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0249899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02498992"/>
        <c:scaling>
          <c:orientation val="minMax"/>
          <c:max val="0.9"/>
          <c:min val="-0.3000000000000000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02501168"/>
        <c:crosses val="autoZero"/>
        <c:crossBetween val="between"/>
        <c:majorUnit val="0.15000000000000002"/>
        <c:min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E51-4B65-82EB-1C072100155E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CE51-4B65-82EB-1C072100155E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CE51-4B65-82EB-1C072100155E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CE51-4B65-82EB-1C072100155E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51-4B65-82EB-1C072100155E}"/>
                </c:ext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E51-4B65-82EB-1C072100155E}"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E51-4B65-82EB-1C072100155E}"/>
                </c:ext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E51-4B65-82EB-1C072100155E}"/>
                </c:ext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E51-4B65-82EB-1C072100155E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E51-4B65-82EB-1C072100155E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E51-4B65-82EB-1C072100155E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E51-4B65-82EB-1C072100155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  <c:extLst>
            <c:ext xmlns:c16="http://schemas.microsoft.com/office/drawing/2014/chart" uri="{C3380CC4-5D6E-409C-BE32-E72D297353CC}">
              <c16:uniqueId val="{00000008-CE51-4B65-82EB-1C0721001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60-4A9A-B3C7-0F15AC97C29C}"/>
                </c:ext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60-4A9A-B3C7-0F15AC97C29C}"/>
                </c:ext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F60-4A9A-B3C7-0F15AC97C29C}"/>
                </c:ext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60-4A9A-B3C7-0F15AC97C29C}"/>
                </c:ext>
              </c:extLst>
            </c:dLbl>
            <c:dLbl>
              <c:idx val="4"/>
              <c:layout>
                <c:manualLayout>
                  <c:x val="-2.2657952069716776E-2"/>
                  <c:y val="-5.6583722231357986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60-4A9A-B3C7-0F15AC97C29C}"/>
                </c:ext>
              </c:extLst>
            </c:dLbl>
            <c:dLbl>
              <c:idx val="5"/>
              <c:layout>
                <c:manualLayout>
                  <c:x val="-2.0915032679738561E-2"/>
                  <c:y val="3.08642050316436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60-4A9A-B3C7-0F15AC97C29C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F60-4A9A-B3C7-0F15AC97C29C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F60-4A9A-B3C7-0F15AC97C29C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F60-4A9A-B3C7-0F15AC97C29C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F60-4A9A-B3C7-0F15AC97C29C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F60-4A9A-B3C7-0F15AC97C29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упр-ні'!$B$3:$B$16</c:f>
              <c:numCache>
                <c:formatCode>General</c:formatCode>
                <c:ptCount val="5"/>
                <c:pt idx="0">
                  <c:v>294</c:v>
                </c:pt>
                <c:pt idx="1">
                  <c:v>285</c:v>
                </c:pt>
                <c:pt idx="2">
                  <c:v>284</c:v>
                </c:pt>
                <c:pt idx="3">
                  <c:v>278</c:v>
                </c:pt>
                <c:pt idx="4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60-4A9A-B3C7-0F15AC97C29C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упр-ні'!$C$3:$C$16</c:f>
            </c:numRef>
          </c:val>
          <c:extLst>
            <c:ext xmlns:c16="http://schemas.microsoft.com/office/drawing/2014/chart" uri="{C3380CC4-5D6E-409C-BE32-E72D297353CC}">
              <c16:uniqueId val="{0000000C-0F60-4A9A-B3C7-0F15AC97C29C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упр-ні'!$G$3:$G$15</c:f>
            </c:numRef>
          </c:val>
          <c:extLst>
            <c:ext xmlns:c16="http://schemas.microsoft.com/office/drawing/2014/chart" uri="{C3380CC4-5D6E-409C-BE32-E72D297353CC}">
              <c16:uniqueId val="{0000000D-0F60-4A9A-B3C7-0F15AC97C29C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F60-4A9A-B3C7-0F15AC97C29C}"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F60-4A9A-B3C7-0F15AC97C29C}"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F60-4A9A-B3C7-0F15AC97C29C}"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F60-4A9A-B3C7-0F15AC97C29C}"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F60-4A9A-B3C7-0F15AC97C29C}"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F60-4A9A-B3C7-0F15AC97C29C}"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F60-4A9A-B3C7-0F15AC97C29C}"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F60-4A9A-B3C7-0F15AC97C2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упр-ні'!$I$3:$I$16</c:f>
              <c:numCache>
                <c:formatCode>0</c:formatCode>
                <c:ptCount val="5"/>
                <c:pt idx="0">
                  <c:v>1764</c:v>
                </c:pt>
                <c:pt idx="1">
                  <c:v>1762</c:v>
                </c:pt>
                <c:pt idx="2">
                  <c:v>1772</c:v>
                </c:pt>
                <c:pt idx="3">
                  <c:v>1787</c:v>
                </c:pt>
                <c:pt idx="4">
                  <c:v>1795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F60-4A9A-B3C7-0F15AC97C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102501712"/>
        <c:axId val="102511504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F60-4A9A-B3C7-0F15AC97C29C}"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F60-4A9A-B3C7-0F15AC97C29C}"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F60-4A9A-B3C7-0F15AC97C29C}"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F60-4A9A-B3C7-0F15AC97C2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упр-ні'!$K$3:$K$16</c:f>
              <c:numCache>
                <c:formatCode>0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0F60-4A9A-B3C7-0F15AC97C29C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упр-ні'!$F$3:$F$16</c:f>
            </c:numRef>
          </c:val>
          <c:extLst>
            <c:ext xmlns:c16="http://schemas.microsoft.com/office/drawing/2014/chart" uri="{C3380CC4-5D6E-409C-BE32-E72D297353CC}">
              <c16:uniqueId val="{0000001C-0F60-4A9A-B3C7-0F15AC97C29C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F60-4A9A-B3C7-0F15AC97C29C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7030A0"/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упр-ні'!$E$3:$E$16</c:f>
              <c:numCache>
                <c:formatCode>General</c:formatCode>
                <c:ptCount val="5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16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0F60-4A9A-B3C7-0F15AC97C29C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упр-ні'!$J$3:$J$16</c:f>
              <c:numCache>
                <c:formatCode>General</c:formatCode>
                <c:ptCount val="5"/>
                <c:pt idx="0">
                  <c:v>54</c:v>
                </c:pt>
                <c:pt idx="1">
                  <c:v>54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0F60-4A9A-B3C7-0F15AC97C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12048"/>
        <c:axId val="102502256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0F60-4A9A-B3C7-0F15AC97C29C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F60-4A9A-B3C7-0F15AC97C29C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0F60-4A9A-B3C7-0F15AC97C29C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0F60-4A9A-B3C7-0F15AC97C29C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0F60-4A9A-B3C7-0F15AC97C29C}"/>
                </c:ext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0F60-4A9A-B3C7-0F15AC97C29C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0F60-4A9A-B3C7-0F15AC97C29C}"/>
                </c:ext>
              </c:extLst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7-0F60-4A9A-B3C7-0F15AC97C29C}"/>
                </c:ext>
              </c:extLst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8-0F60-4A9A-B3C7-0F15AC97C29C}"/>
                </c:ext>
              </c:extLst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9-0F60-4A9A-B3C7-0F15AC97C29C}"/>
                </c:ext>
              </c:extLst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A-0F60-4A9A-B3C7-0F15AC97C29C}"/>
                </c:ext>
              </c:extLst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B-0F60-4A9A-B3C7-0F15AC97C29C}"/>
                </c:ext>
              </c:extLst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C-0F60-4A9A-B3C7-0F15AC97C29C}"/>
                </c:ext>
              </c:extLst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D-0F60-4A9A-B3C7-0F15AC97C29C}"/>
                </c:ext>
              </c:extLst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E-0F60-4A9A-B3C7-0F15AC97C29C}"/>
                </c:ext>
              </c:extLst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F-0F60-4A9A-B3C7-0F15AC97C29C}"/>
                </c:ext>
              </c:extLst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0-0F60-4A9A-B3C7-0F15AC97C29C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'КУА-АНПФ &amp; ІСІ-НПФ-СК в упр-ні'!$H$3:$H$15</c:f>
            </c:numRef>
          </c:val>
          <c:smooth val="0"/>
          <c:extLst>
            <c:ext xmlns:c16="http://schemas.microsoft.com/office/drawing/2014/chart" uri="{C3380CC4-5D6E-409C-BE32-E72D297353CC}">
              <c16:uniqueId val="{00000031-0F60-4A9A-B3C7-0F15AC97C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12048"/>
        <c:axId val="102502256"/>
      </c:lineChart>
      <c:catAx>
        <c:axId val="10250171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115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1504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01712"/>
        <c:crosses val="autoZero"/>
        <c:crossBetween val="between"/>
        <c:majorUnit val="250"/>
      </c:valAx>
      <c:valAx>
        <c:axId val="102502256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02512048"/>
        <c:crosses val="max"/>
        <c:crossBetween val="between"/>
      </c:valAx>
      <c:catAx>
        <c:axId val="1025120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250225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6.206041978992894E-2"/>
          <c:w val="0.8285453162834209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754459770561E-2"/>
                  <c:y val="4.846293583229004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AF-4A98-993A-EC61A38EBDB9}"/>
                </c:ext>
              </c:extLst>
            </c:dLbl>
            <c:dLbl>
              <c:idx val="1"/>
              <c:layout>
                <c:manualLayout>
                  <c:x val="-4.5564583682358856E-2"/>
                  <c:y val="6.0601555574189673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AF-4A98-993A-EC61A38EBDB9}"/>
                </c:ext>
              </c:extLst>
            </c:dLbl>
            <c:dLbl>
              <c:idx val="2"/>
              <c:layout>
                <c:manualLayout>
                  <c:x val="-4.6070127758852983E-2"/>
                  <c:y val="9.48753054336709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AF-4A98-993A-EC61A38EBDB9}"/>
                </c:ext>
              </c:extLst>
            </c:dLbl>
            <c:dLbl>
              <c:idx val="3"/>
              <c:layout>
                <c:manualLayout>
                  <c:x val="-4.1768116751363528E-2"/>
                  <c:y val="-8.868698948682016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AF-4A98-993A-EC61A38EBDB9}"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0AF-4A98-993A-EC61A38EBDB9}"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0AF-4A98-993A-EC61A38EBDB9}"/>
                </c:ext>
              </c:extLst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0AF-4A98-993A-EC61A38EBDB9}"/>
                </c:ext>
              </c:extLst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0AF-4A98-993A-EC61A38EBDB9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0AF-4A98-993A-EC61A38EBDB9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0AF-4A98-993A-EC61A38EBDB9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50AF-4A98-993A-EC61A38EBDB9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45107</c:v>
                </c:pt>
                <c:pt idx="1">
                  <c:v>45382</c:v>
                </c:pt>
                <c:pt idx="2">
                  <c:v>45473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3"/>
                <c:pt idx="0">
                  <c:v>571955.24</c:v>
                </c:pt>
                <c:pt idx="1">
                  <c:v>614101.52</c:v>
                </c:pt>
                <c:pt idx="2">
                  <c:v>619057.85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AF-4A98-993A-EC61A38EBDB9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45107</c:v>
                </c:pt>
                <c:pt idx="1">
                  <c:v>45382</c:v>
                </c:pt>
                <c:pt idx="2">
                  <c:v>45473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3"/>
                <c:pt idx="0">
                  <c:v>554061.37</c:v>
                </c:pt>
                <c:pt idx="1">
                  <c:v>594949.61</c:v>
                </c:pt>
                <c:pt idx="2">
                  <c:v>598654.57999999996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AF-4A98-993A-EC61A38EB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02503344"/>
        <c:axId val="10251313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45107</c:v>
                </c:pt>
                <c:pt idx="1">
                  <c:v>45382</c:v>
                </c:pt>
                <c:pt idx="2">
                  <c:v>45473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3"/>
                <c:pt idx="0">
                  <c:v>144.81</c:v>
                </c:pt>
                <c:pt idx="1">
                  <c:v>153.33000000000001</c:v>
                </c:pt>
                <c:pt idx="2">
                  <c:v>222.43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0AF-4A98-993A-EC61A38EBDB9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50AF-4A98-993A-EC61A38EBDB9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3"/>
                <c:pt idx="0">
                  <c:v>2455.94</c:v>
                </c:pt>
                <c:pt idx="1">
                  <c:v>2906.09</c:v>
                </c:pt>
                <c:pt idx="2">
                  <c:v>3064.12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0AF-4A98-993A-EC61A38EBDB9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3"/>
                <c:pt idx="0">
                  <c:v>168.65</c:v>
                </c:pt>
                <c:pt idx="1">
                  <c:v>214.19</c:v>
                </c:pt>
                <c:pt idx="2">
                  <c:v>231.67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0AF-4A98-993A-EC61A38EB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34"/>
        <c:axId val="102505520"/>
        <c:axId val="102507696"/>
      </c:barChart>
      <c:catAx>
        <c:axId val="10250334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131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3136"/>
        <c:scaling>
          <c:orientation val="minMax"/>
          <c:max val="7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03344"/>
        <c:crosses val="autoZero"/>
        <c:crossBetween val="between"/>
        <c:majorUnit val="100000"/>
      </c:valAx>
      <c:valAx>
        <c:axId val="102507696"/>
        <c:scaling>
          <c:orientation val="minMax"/>
          <c:max val="30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02505520"/>
        <c:crosses val="max"/>
        <c:crossBetween val="between"/>
        <c:majorUnit val="500"/>
      </c:valAx>
      <c:catAx>
        <c:axId val="1025055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250769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притік'!$B$22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CA-4AF3-977B-92F6DD395D82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притік'!$A$23:$A$27</c:f>
              <c:strCache>
                <c:ptCount val="5"/>
                <c:pt idx="0">
                  <c:v>2 квартал '23</c:v>
                </c:pt>
                <c:pt idx="1">
                  <c:v>3 квартал '23</c:v>
                </c:pt>
                <c:pt idx="2">
                  <c:v>4 квартал '23</c:v>
                </c:pt>
                <c:pt idx="3">
                  <c:v>1 квартал '24</c:v>
                </c:pt>
                <c:pt idx="4">
                  <c:v>2 квартал '24</c:v>
                </c:pt>
              </c:strCache>
            </c:strRef>
          </c:cat>
          <c:val>
            <c:numRef>
              <c:f>'Активи-ВЧА-Чистий притік'!$B$23:$B$27</c:f>
              <c:numCache>
                <c:formatCode>#\ ##0.0</c:formatCode>
                <c:ptCount val="5"/>
                <c:pt idx="0">
                  <c:v>-2.52</c:v>
                </c:pt>
                <c:pt idx="1">
                  <c:v>0.68</c:v>
                </c:pt>
                <c:pt idx="2">
                  <c:v>-4.29</c:v>
                </c:pt>
                <c:pt idx="3">
                  <c:v>-2.68</c:v>
                </c:pt>
                <c:pt idx="4">
                  <c:v>57.64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CA-4AF3-977B-92F6DD395D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102506064"/>
        <c:axId val="102508784"/>
      </c:barChart>
      <c:catAx>
        <c:axId val="102506064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08784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102508784"/>
        <c:scaling>
          <c:orientation val="minMax"/>
          <c:max val="64"/>
          <c:min val="-8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3950331814924E-3"/>
              <c:y val="3.22635868994688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06064"/>
        <c:crosses val="autoZero"/>
        <c:crossBetween val="between"/>
        <c:majorUnit val="8"/>
        <c:minorUnit val="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1</xdr:row>
      <xdr:rowOff>11092</xdr:rowOff>
    </xdr:from>
    <xdr:to>
      <xdr:col>15</xdr:col>
      <xdr:colOff>129540</xdr:colOff>
      <xdr:row>18</xdr:row>
      <xdr:rowOff>30480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600075</xdr:colOff>
      <xdr:row>24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1904</xdr:colOff>
      <xdr:row>1</xdr:row>
      <xdr:rowOff>6533</xdr:rowOff>
    </xdr:from>
    <xdr:to>
      <xdr:col>15</xdr:col>
      <xdr:colOff>588644</xdr:colOff>
      <xdr:row>10</xdr:row>
      <xdr:rowOff>192406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7620</xdr:colOff>
      <xdr:row>21</xdr:row>
      <xdr:rowOff>0</xdr:rowOff>
    </xdr:from>
    <xdr:to>
      <xdr:col>10</xdr:col>
      <xdr:colOff>541580</xdr:colOff>
      <xdr:row>28</xdr:row>
      <xdr:rowOff>247874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0070C0"/>
  </sheetPr>
  <dimension ref="A1:P22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0.28515625" style="3" customWidth="1"/>
    <col min="2" max="4" width="12.140625" style="3" hidden="1" customWidth="1" outlineLevel="1"/>
    <col min="5" max="5" width="12.140625" style="3" customWidth="1" collapsed="1"/>
    <col min="6" max="6" width="12.5703125" style="3" customWidth="1"/>
    <col min="7" max="7" width="12.5703125" style="3" hidden="1" customWidth="1" outlineLevel="1"/>
    <col min="8" max="8" width="12.5703125" style="3" customWidth="1" collapsed="1"/>
    <col min="9" max="9" width="2.85546875" style="3" customWidth="1"/>
    <col min="10" max="10" width="34.7109375" style="3" customWidth="1"/>
    <col min="11" max="13" width="12.7109375" style="3" customWidth="1"/>
    <col min="14" max="14" width="11.5703125" style="3" customWidth="1"/>
    <col min="15" max="16384" width="9.140625" style="3"/>
  </cols>
  <sheetData>
    <row r="1" spans="1:16" s="231" customFormat="1" ht="25.9" customHeight="1" thickBot="1">
      <c r="A1" s="230" t="s">
        <v>16</v>
      </c>
      <c r="B1" s="230"/>
      <c r="C1" s="230"/>
      <c r="D1" s="230"/>
      <c r="E1" s="230"/>
      <c r="F1" s="230"/>
    </row>
    <row r="2" spans="1:16" ht="36" customHeight="1" thickBot="1">
      <c r="A2" s="5" t="s">
        <v>34</v>
      </c>
      <c r="B2" s="6">
        <v>45107</v>
      </c>
      <c r="C2" s="6">
        <v>45291</v>
      </c>
      <c r="D2" s="6">
        <v>45382</v>
      </c>
      <c r="E2" s="6">
        <v>45473</v>
      </c>
      <c r="F2" s="6" t="s">
        <v>93</v>
      </c>
      <c r="G2" s="6" t="s">
        <v>94</v>
      </c>
      <c r="H2" s="6" t="s">
        <v>85</v>
      </c>
      <c r="J2" s="5" t="s">
        <v>34</v>
      </c>
      <c r="K2" s="6" t="s">
        <v>93</v>
      </c>
      <c r="L2" s="6" t="s">
        <v>94</v>
      </c>
      <c r="M2" s="6" t="s">
        <v>85</v>
      </c>
    </row>
    <row r="3" spans="1:16" ht="22.5" customHeight="1">
      <c r="A3" s="7" t="s">
        <v>14</v>
      </c>
      <c r="B3" s="18">
        <v>5759.11</v>
      </c>
      <c r="C3" s="18">
        <v>7470.18</v>
      </c>
      <c r="D3" s="18">
        <v>9142.4</v>
      </c>
      <c r="E3" s="18">
        <v>10647.91</v>
      </c>
      <c r="F3" s="162">
        <f t="shared" ref="F3:F18" si="0">E3/D3-1</f>
        <v>0.16467338991949609</v>
      </c>
      <c r="G3" s="162">
        <f t="shared" ref="G3:G18" si="1">E3/C3-1</f>
        <v>0.4253886787199237</v>
      </c>
      <c r="H3" s="162">
        <f t="shared" ref="H3:H18" si="2">E3/B3-1</f>
        <v>0.84888116392984347</v>
      </c>
      <c r="J3" s="7" t="s">
        <v>5</v>
      </c>
      <c r="K3" s="162">
        <v>-0.12364324871755361</v>
      </c>
      <c r="L3" s="162">
        <v>-0.29161253581534408</v>
      </c>
      <c r="M3" s="162">
        <v>-0.17774120692979312</v>
      </c>
      <c r="P3" s="163"/>
    </row>
    <row r="4" spans="1:16" ht="22.5" customHeight="1">
      <c r="A4" s="7" t="s">
        <v>13</v>
      </c>
      <c r="B4" s="18">
        <v>117.25</v>
      </c>
      <c r="C4" s="18">
        <v>136.01</v>
      </c>
      <c r="D4" s="18">
        <v>145.32</v>
      </c>
      <c r="E4" s="18">
        <v>160.97999999999999</v>
      </c>
      <c r="F4" s="12">
        <f t="shared" si="0"/>
        <v>0.10776218001651516</v>
      </c>
      <c r="G4" s="12">
        <f t="shared" si="1"/>
        <v>0.18358944195279769</v>
      </c>
      <c r="H4" s="12">
        <f t="shared" si="2"/>
        <v>0.37296375266524517</v>
      </c>
      <c r="J4" s="7" t="s">
        <v>8</v>
      </c>
      <c r="K4" s="9">
        <v>-8.8523862970261269E-2</v>
      </c>
      <c r="L4" s="9">
        <v>-8.4553199048678085E-3</v>
      </c>
      <c r="M4" s="9">
        <v>1.072153469025916E-2</v>
      </c>
      <c r="P4" s="163"/>
    </row>
    <row r="5" spans="1:16" ht="22.5" customHeight="1">
      <c r="A5" s="7" t="s">
        <v>30</v>
      </c>
      <c r="B5" s="18">
        <v>64718.559999999998</v>
      </c>
      <c r="C5" s="19">
        <v>72240.259999999995</v>
      </c>
      <c r="D5" s="19">
        <v>73651.350000000006</v>
      </c>
      <c r="E5" s="19">
        <v>79032.73</v>
      </c>
      <c r="F5" s="12">
        <f t="shared" si="0"/>
        <v>7.3065598933352849E-2</v>
      </c>
      <c r="G5" s="12">
        <f t="shared" si="1"/>
        <v>9.4026101234962356E-2</v>
      </c>
      <c r="H5" s="12">
        <f t="shared" si="2"/>
        <v>0.22117565656590621</v>
      </c>
      <c r="J5" s="7" t="s">
        <v>15</v>
      </c>
      <c r="K5" s="12">
        <v>-3.278181132670499E-2</v>
      </c>
      <c r="L5" s="12">
        <v>-7.6600681013849314E-2</v>
      </c>
      <c r="M5" s="12">
        <v>4.9281885389585778E-2</v>
      </c>
      <c r="P5" s="163"/>
    </row>
    <row r="6" spans="1:16" ht="22.5" customHeight="1">
      <c r="A6" s="7" t="s">
        <v>54</v>
      </c>
      <c r="B6" s="18">
        <v>18916.43</v>
      </c>
      <c r="C6" s="18">
        <v>17047.39</v>
      </c>
      <c r="D6" s="18">
        <v>16541.419999999998</v>
      </c>
      <c r="E6" s="18">
        <v>17718.61</v>
      </c>
      <c r="F6" s="12">
        <f t="shared" si="0"/>
        <v>7.116619975794114E-2</v>
      </c>
      <c r="G6" s="12">
        <f t="shared" si="1"/>
        <v>3.937376923974889E-2</v>
      </c>
      <c r="H6" s="12">
        <f t="shared" si="2"/>
        <v>-6.3321673275559931E-2</v>
      </c>
      <c r="J6" s="7" t="s">
        <v>10</v>
      </c>
      <c r="K6" s="12">
        <v>-2.4257111572191015E-2</v>
      </c>
      <c r="L6" s="12">
        <v>-2.5311519934921867E-3</v>
      </c>
      <c r="M6" s="12">
        <v>-7.3284073377762993E-2</v>
      </c>
      <c r="P6" s="163"/>
    </row>
    <row r="7" spans="1:16" s="10" customFormat="1" ht="22.5" customHeight="1">
      <c r="A7" s="7" t="s">
        <v>12</v>
      </c>
      <c r="B7" s="18">
        <v>76027.83</v>
      </c>
      <c r="C7" s="18">
        <v>76893.149999999994</v>
      </c>
      <c r="D7" s="18">
        <v>74535.990000000005</v>
      </c>
      <c r="E7" s="19">
        <v>79707.11</v>
      </c>
      <c r="F7" s="12">
        <f t="shared" si="0"/>
        <v>6.937749133002713E-2</v>
      </c>
      <c r="G7" s="12">
        <f t="shared" si="1"/>
        <v>3.6595717563918218E-2</v>
      </c>
      <c r="H7" s="12">
        <f t="shared" si="2"/>
        <v>4.8393857880725921E-2</v>
      </c>
      <c r="I7" s="3"/>
      <c r="J7" s="7" t="s">
        <v>3</v>
      </c>
      <c r="K7" s="12">
        <v>-1.9479091114466773E-2</v>
      </c>
      <c r="L7" s="12">
        <v>0.18284959704663239</v>
      </c>
      <c r="M7" s="12">
        <v>0.19265516568120078</v>
      </c>
      <c r="P7" s="163"/>
    </row>
    <row r="8" spans="1:16" ht="22.5" customHeight="1">
      <c r="A8" s="7" t="s">
        <v>6</v>
      </c>
      <c r="B8" s="19">
        <v>2060.38</v>
      </c>
      <c r="C8" s="18">
        <v>2342.9899999999998</v>
      </c>
      <c r="D8" s="18">
        <v>2436.0500000000002</v>
      </c>
      <c r="E8" s="18">
        <v>2561.27</v>
      </c>
      <c r="F8" s="12">
        <f t="shared" si="0"/>
        <v>5.1402885819256561E-2</v>
      </c>
      <c r="G8" s="12">
        <f t="shared" si="1"/>
        <v>9.3163009658598694E-2</v>
      </c>
      <c r="H8" s="12">
        <f t="shared" si="2"/>
        <v>0.24310564070705398</v>
      </c>
      <c r="J8" s="7" t="s">
        <v>9</v>
      </c>
      <c r="K8" s="12">
        <v>-1.7296043421105245E-2</v>
      </c>
      <c r="L8" s="12">
        <v>3.7923519363727953E-2</v>
      </c>
      <c r="M8" s="12">
        <v>0.13692498169009171</v>
      </c>
      <c r="P8" s="163"/>
    </row>
    <row r="9" spans="1:16" ht="22.5" customHeight="1">
      <c r="A9" s="7" t="s">
        <v>2</v>
      </c>
      <c r="B9" s="18">
        <v>4450.38</v>
      </c>
      <c r="C9" s="19">
        <v>4769.83</v>
      </c>
      <c r="D9" s="19">
        <v>5254.35</v>
      </c>
      <c r="E9" s="19">
        <v>5460.48</v>
      </c>
      <c r="F9" s="9">
        <f t="shared" si="0"/>
        <v>3.9230351994061996E-2</v>
      </c>
      <c r="G9" s="9">
        <f t="shared" si="1"/>
        <v>0.14479551682135416</v>
      </c>
      <c r="H9" s="9">
        <f t="shared" si="2"/>
        <v>0.22696938238981823</v>
      </c>
      <c r="J9" s="7" t="s">
        <v>7</v>
      </c>
      <c r="K9" s="12">
        <v>-1.3899696579530385E-2</v>
      </c>
      <c r="L9" s="12">
        <v>8.8576999028154857E-2</v>
      </c>
      <c r="M9" s="12">
        <v>0.12927687191523374</v>
      </c>
      <c r="P9" s="163"/>
    </row>
    <row r="10" spans="1:16" ht="22.5" customHeight="1">
      <c r="A10" s="7" t="s">
        <v>29</v>
      </c>
      <c r="B10" s="18">
        <v>7531.53</v>
      </c>
      <c r="C10" s="18">
        <v>7733.24</v>
      </c>
      <c r="D10" s="18">
        <v>7952.62</v>
      </c>
      <c r="E10" s="18">
        <v>8164.12</v>
      </c>
      <c r="F10" s="12">
        <f t="shared" si="0"/>
        <v>2.659500894044986E-2</v>
      </c>
      <c r="G10" s="12">
        <f t="shared" si="1"/>
        <v>5.5717913836891064E-2</v>
      </c>
      <c r="H10" s="12">
        <f t="shared" si="2"/>
        <v>8.3992229998419932E-2</v>
      </c>
      <c r="J10" s="7" t="s">
        <v>1</v>
      </c>
      <c r="K10" s="9">
        <v>0</v>
      </c>
      <c r="L10" s="9">
        <v>0</v>
      </c>
      <c r="M10" s="9">
        <v>0</v>
      </c>
      <c r="P10" s="163"/>
    </row>
    <row r="11" spans="1:16" ht="22.5" customHeight="1">
      <c r="A11" s="8" t="s">
        <v>1</v>
      </c>
      <c r="B11" s="19">
        <v>507.02699999999999</v>
      </c>
      <c r="C11" s="19">
        <v>507.02699999999999</v>
      </c>
      <c r="D11" s="19">
        <v>507.02699999999999</v>
      </c>
      <c r="E11" s="18">
        <v>507.02699999999999</v>
      </c>
      <c r="F11" s="12">
        <f t="shared" si="0"/>
        <v>0</v>
      </c>
      <c r="G11" s="12">
        <f t="shared" si="1"/>
        <v>0</v>
      </c>
      <c r="H11" s="12">
        <f t="shared" si="2"/>
        <v>0</v>
      </c>
      <c r="J11" s="7" t="s">
        <v>29</v>
      </c>
      <c r="K11" s="12">
        <v>2.659500894044986E-2</v>
      </c>
      <c r="L11" s="12">
        <v>5.5717913836891064E-2</v>
      </c>
      <c r="M11" s="12">
        <v>8.3992229998419932E-2</v>
      </c>
      <c r="P11" s="163"/>
    </row>
    <row r="12" spans="1:16" ht="22.5" customHeight="1">
      <c r="A12" s="7" t="s">
        <v>7</v>
      </c>
      <c r="B12" s="18">
        <v>16147.9</v>
      </c>
      <c r="C12" s="18">
        <v>16751.64</v>
      </c>
      <c r="D12" s="18">
        <v>18492.490000000002</v>
      </c>
      <c r="E12" s="19">
        <v>18235.45</v>
      </c>
      <c r="F12" s="12">
        <f t="shared" si="0"/>
        <v>-1.3899696579530385E-2</v>
      </c>
      <c r="G12" s="12">
        <f t="shared" si="1"/>
        <v>8.8576999028154857E-2</v>
      </c>
      <c r="H12" s="12">
        <f t="shared" si="2"/>
        <v>0.12927687191523374</v>
      </c>
      <c r="J12" s="7" t="s">
        <v>2</v>
      </c>
      <c r="K12" s="12">
        <v>3.9230351994061996E-2</v>
      </c>
      <c r="L12" s="12">
        <v>0.14479551682135416</v>
      </c>
      <c r="M12" s="12">
        <v>0.22696938238981823</v>
      </c>
      <c r="P12" s="163"/>
    </row>
    <row r="13" spans="1:16" ht="22.5" customHeight="1">
      <c r="A13" s="7" t="s">
        <v>9</v>
      </c>
      <c r="B13" s="18">
        <v>34407.599999999999</v>
      </c>
      <c r="C13" s="19">
        <v>37689.54</v>
      </c>
      <c r="D13" s="19">
        <v>39807.370000000003</v>
      </c>
      <c r="E13" s="18">
        <v>39118.86</v>
      </c>
      <c r="F13" s="12">
        <f t="shared" si="0"/>
        <v>-1.7296043421105245E-2</v>
      </c>
      <c r="G13" s="12">
        <f t="shared" si="1"/>
        <v>3.7923519363727953E-2</v>
      </c>
      <c r="H13" s="12">
        <f t="shared" si="2"/>
        <v>0.13692498169009171</v>
      </c>
      <c r="J13" s="8" t="s">
        <v>6</v>
      </c>
      <c r="K13" s="9">
        <v>5.1402885819256561E-2</v>
      </c>
      <c r="L13" s="9">
        <v>9.3163009658598694E-2</v>
      </c>
      <c r="M13" s="9">
        <v>0.24310564070705398</v>
      </c>
      <c r="P13" s="163"/>
    </row>
    <row r="14" spans="1:16" ht="22.5" customHeight="1">
      <c r="A14" s="7" t="s">
        <v>3</v>
      </c>
      <c r="B14" s="19">
        <v>33189.040000000001</v>
      </c>
      <c r="C14" s="18">
        <v>33464.17</v>
      </c>
      <c r="D14" s="18">
        <v>40369.440000000002</v>
      </c>
      <c r="E14" s="18">
        <v>39583.08</v>
      </c>
      <c r="F14" s="12">
        <f t="shared" si="0"/>
        <v>-1.9479091114466773E-2</v>
      </c>
      <c r="G14" s="12">
        <f t="shared" si="1"/>
        <v>0.18284959704663239</v>
      </c>
      <c r="H14" s="12">
        <f t="shared" si="2"/>
        <v>0.19265516568120078</v>
      </c>
      <c r="J14" s="7" t="s">
        <v>12</v>
      </c>
      <c r="K14" s="12">
        <v>6.937749133002713E-2</v>
      </c>
      <c r="L14" s="12">
        <v>3.6595717563918218E-2</v>
      </c>
      <c r="M14" s="12">
        <v>4.8393857880725921E-2</v>
      </c>
      <c r="P14" s="163"/>
    </row>
    <row r="15" spans="1:16" ht="22.5" customHeight="1">
      <c r="A15" s="7" t="s">
        <v>10</v>
      </c>
      <c r="B15" s="18">
        <v>3202.06</v>
      </c>
      <c r="C15" s="18">
        <v>2974.93</v>
      </c>
      <c r="D15" s="18">
        <v>3041.17</v>
      </c>
      <c r="E15" s="18">
        <v>2967.4</v>
      </c>
      <c r="F15" s="12">
        <f t="shared" si="0"/>
        <v>-2.4257111572191015E-2</v>
      </c>
      <c r="G15" s="12">
        <f t="shared" si="1"/>
        <v>-2.5311519934921867E-3</v>
      </c>
      <c r="H15" s="12">
        <f t="shared" si="2"/>
        <v>-7.3284073377762993E-2</v>
      </c>
      <c r="J15" s="7" t="s">
        <v>54</v>
      </c>
      <c r="K15" s="9">
        <v>7.116619975794114E-2</v>
      </c>
      <c r="L15" s="9">
        <v>3.937376923974889E-2</v>
      </c>
      <c r="M15" s="9">
        <v>-6.3321673275559931E-2</v>
      </c>
      <c r="P15" s="163"/>
    </row>
    <row r="16" spans="1:16" ht="22.5" customHeight="1">
      <c r="A16" s="7" t="s">
        <v>15</v>
      </c>
      <c r="B16" s="18">
        <v>118087</v>
      </c>
      <c r="C16" s="18">
        <v>134185.23000000001</v>
      </c>
      <c r="D16" s="18">
        <v>128106.1</v>
      </c>
      <c r="E16" s="18">
        <v>123906.55</v>
      </c>
      <c r="F16" s="12">
        <f t="shared" si="0"/>
        <v>-3.278181132670499E-2</v>
      </c>
      <c r="G16" s="12">
        <f t="shared" si="1"/>
        <v>-7.6600681013849314E-2</v>
      </c>
      <c r="H16" s="12">
        <f t="shared" si="2"/>
        <v>4.9281885389585778E-2</v>
      </c>
      <c r="J16" s="8" t="s">
        <v>30</v>
      </c>
      <c r="K16" s="12">
        <v>7.3065598933352849E-2</v>
      </c>
      <c r="L16" s="12">
        <v>9.4026101234962356E-2</v>
      </c>
      <c r="M16" s="12">
        <v>0.22117565656590621</v>
      </c>
      <c r="P16" s="163"/>
    </row>
    <row r="17" spans="1:16" ht="22.5" customHeight="1">
      <c r="A17" s="7" t="s">
        <v>8</v>
      </c>
      <c r="B17" s="18">
        <v>7400.06</v>
      </c>
      <c r="C17" s="18">
        <v>7543.18</v>
      </c>
      <c r="D17" s="18">
        <v>8205.81</v>
      </c>
      <c r="E17" s="18">
        <v>7479.4</v>
      </c>
      <c r="F17" s="12">
        <f t="shared" si="0"/>
        <v>-8.8523862970261269E-2</v>
      </c>
      <c r="G17" s="12">
        <f t="shared" si="1"/>
        <v>-8.4553199048678085E-3</v>
      </c>
      <c r="H17" s="12">
        <f t="shared" si="2"/>
        <v>1.072153469025916E-2</v>
      </c>
      <c r="J17" s="7" t="s">
        <v>13</v>
      </c>
      <c r="K17" s="12">
        <v>0.10776218001651516</v>
      </c>
      <c r="L17" s="12">
        <v>0.18358944195279769</v>
      </c>
      <c r="M17" s="12">
        <v>0.37296375266524517</v>
      </c>
      <c r="P17" s="163"/>
    </row>
    <row r="18" spans="1:16" ht="22.5" customHeight="1" thickBot="1">
      <c r="A18" s="145" t="s">
        <v>5</v>
      </c>
      <c r="B18" s="118">
        <v>1452.28</v>
      </c>
      <c r="C18" s="118">
        <v>1685.73</v>
      </c>
      <c r="D18" s="118">
        <v>1362.63</v>
      </c>
      <c r="E18" s="118">
        <v>1194.1500000000001</v>
      </c>
      <c r="F18" s="119">
        <f t="shared" si="0"/>
        <v>-0.12364324871755361</v>
      </c>
      <c r="G18" s="119">
        <f t="shared" si="1"/>
        <v>-0.29161253581534408</v>
      </c>
      <c r="H18" s="119">
        <f t="shared" si="2"/>
        <v>-0.17774120692979312</v>
      </c>
      <c r="J18" s="68" t="s">
        <v>14</v>
      </c>
      <c r="K18" s="13">
        <v>0.16467338991949609</v>
      </c>
      <c r="L18" s="13">
        <v>0.4253886787199237</v>
      </c>
      <c r="M18" s="13">
        <v>0.84888116392984347</v>
      </c>
      <c r="P18" s="163"/>
    </row>
    <row r="19" spans="1:16" s="16" customFormat="1" ht="13.15" customHeight="1">
      <c r="A19" s="69" t="s">
        <v>70</v>
      </c>
      <c r="F19" s="70"/>
      <c r="G19" s="70"/>
      <c r="H19" s="70"/>
      <c r="J19" s="120" t="s">
        <v>80</v>
      </c>
      <c r="K19" s="120"/>
      <c r="L19" s="120"/>
      <c r="M19" s="120"/>
      <c r="N19" s="120"/>
      <c r="O19" s="120"/>
    </row>
    <row r="20" spans="1:16" s="16" customFormat="1">
      <c r="A20" s="71" t="s">
        <v>22</v>
      </c>
      <c r="E20" s="3"/>
      <c r="F20" s="228"/>
      <c r="G20" s="228"/>
      <c r="H20" s="228"/>
      <c r="I20" s="69"/>
      <c r="K20" s="3"/>
    </row>
    <row r="21" spans="1:16" s="16" customFormat="1">
      <c r="A21" s="69" t="s">
        <v>80</v>
      </c>
      <c r="D21" s="67"/>
      <c r="F21" s="229"/>
      <c r="G21" s="63"/>
      <c r="H21" s="63"/>
    </row>
    <row r="22" spans="1:16">
      <c r="F22" s="228"/>
      <c r="G22" s="228"/>
      <c r="H22" s="228"/>
    </row>
  </sheetData>
  <sortState xmlns:xlrd2="http://schemas.microsoft.com/office/spreadsheetml/2017/richdata2" ref="J3:M18">
    <sortCondition ref="K3:K18"/>
    <sortCondition ref="M3:M18"/>
    <sortCondition ref="L3:L18"/>
  </sortState>
  <mergeCells count="1">
    <mergeCell ref="A1:XFD1"/>
  </mergeCells>
  <phoneticPr fontId="0" type="noConversion"/>
  <conditionalFormatting sqref="F3:H18">
    <cfRule type="cellIs" dxfId="4" priority="5" operator="lessThan">
      <formula>0</formula>
    </cfRule>
  </conditionalFormatting>
  <conditionalFormatting sqref="K3:M18">
    <cfRule type="cellIs" dxfId="3" priority="1" operator="lessThan">
      <formula>0</formula>
    </cfRule>
  </conditionalFormatting>
  <hyperlinks>
    <hyperlink ref="A20" r:id="rId1" xr:uid="{00000000-0004-0000-0000-000000000000}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A1:K121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75" outlineLevelRow="1" outlineLevelCol="1"/>
  <cols>
    <col min="1" max="1" width="64.85546875" style="20" customWidth="1"/>
    <col min="2" max="2" width="11.7109375" style="20" customWidth="1"/>
    <col min="3" max="3" width="11.7109375" style="20" hidden="1" customWidth="1" outlineLevel="1"/>
    <col min="4" max="4" width="11.7109375" style="20" customWidth="1" collapsed="1"/>
    <col min="5" max="5" width="11.7109375" style="20" customWidth="1"/>
    <col min="6" max="6" width="11" style="20" customWidth="1"/>
    <col min="7" max="7" width="11" style="20" hidden="1" customWidth="1" outlineLevel="1"/>
    <col min="8" max="8" width="11" style="20" customWidth="1" collapsed="1"/>
    <col min="9" max="233" width="8.85546875" style="20"/>
    <col min="234" max="234" width="62.140625" style="20" customWidth="1"/>
    <col min="235" max="237" width="11" style="20" customWidth="1"/>
    <col min="238" max="239" width="11.42578125" style="20" customWidth="1"/>
    <col min="240" max="240" width="11.28515625" style="20" customWidth="1"/>
    <col min="241" max="241" width="12" style="20" customWidth="1"/>
    <col min="242" max="243" width="10.28515625" style="20" customWidth="1"/>
    <col min="244" max="244" width="12.7109375" style="20" customWidth="1"/>
    <col min="245" max="489" width="8.85546875" style="20"/>
    <col min="490" max="490" width="62.140625" style="20" customWidth="1"/>
    <col min="491" max="493" width="11" style="20" customWidth="1"/>
    <col min="494" max="495" width="11.42578125" style="20" customWidth="1"/>
    <col min="496" max="496" width="11.28515625" style="20" customWidth="1"/>
    <col min="497" max="497" width="12" style="20" customWidth="1"/>
    <col min="498" max="499" width="10.28515625" style="20" customWidth="1"/>
    <col min="500" max="500" width="12.7109375" style="20" customWidth="1"/>
    <col min="501" max="745" width="8.85546875" style="20"/>
    <col min="746" max="746" width="62.140625" style="20" customWidth="1"/>
    <col min="747" max="749" width="11" style="20" customWidth="1"/>
    <col min="750" max="751" width="11.42578125" style="20" customWidth="1"/>
    <col min="752" max="752" width="11.28515625" style="20" customWidth="1"/>
    <col min="753" max="753" width="12" style="20" customWidth="1"/>
    <col min="754" max="755" width="10.28515625" style="20" customWidth="1"/>
    <col min="756" max="756" width="12.7109375" style="20" customWidth="1"/>
    <col min="757" max="1001" width="8.85546875" style="20"/>
    <col min="1002" max="1002" width="62.140625" style="20" customWidth="1"/>
    <col min="1003" max="1005" width="11" style="20" customWidth="1"/>
    <col min="1006" max="1007" width="11.42578125" style="20" customWidth="1"/>
    <col min="1008" max="1008" width="11.28515625" style="20" customWidth="1"/>
    <col min="1009" max="1009" width="12" style="20" customWidth="1"/>
    <col min="1010" max="1011" width="10.28515625" style="20" customWidth="1"/>
    <col min="1012" max="1012" width="12.7109375" style="20" customWidth="1"/>
    <col min="1013" max="1257" width="8.85546875" style="20"/>
    <col min="1258" max="1258" width="62.140625" style="20" customWidth="1"/>
    <col min="1259" max="1261" width="11" style="20" customWidth="1"/>
    <col min="1262" max="1263" width="11.42578125" style="20" customWidth="1"/>
    <col min="1264" max="1264" width="11.28515625" style="20" customWidth="1"/>
    <col min="1265" max="1265" width="12" style="20" customWidth="1"/>
    <col min="1266" max="1267" width="10.28515625" style="20" customWidth="1"/>
    <col min="1268" max="1268" width="12.7109375" style="20" customWidth="1"/>
    <col min="1269" max="1513" width="8.85546875" style="20"/>
    <col min="1514" max="1514" width="62.140625" style="20" customWidth="1"/>
    <col min="1515" max="1517" width="11" style="20" customWidth="1"/>
    <col min="1518" max="1519" width="11.42578125" style="20" customWidth="1"/>
    <col min="1520" max="1520" width="11.28515625" style="20" customWidth="1"/>
    <col min="1521" max="1521" width="12" style="20" customWidth="1"/>
    <col min="1522" max="1523" width="10.28515625" style="20" customWidth="1"/>
    <col min="1524" max="1524" width="12.7109375" style="20" customWidth="1"/>
    <col min="1525" max="1769" width="8.85546875" style="20"/>
    <col min="1770" max="1770" width="62.140625" style="20" customWidth="1"/>
    <col min="1771" max="1773" width="11" style="20" customWidth="1"/>
    <col min="1774" max="1775" width="11.42578125" style="20" customWidth="1"/>
    <col min="1776" max="1776" width="11.28515625" style="20" customWidth="1"/>
    <col min="1777" max="1777" width="12" style="20" customWidth="1"/>
    <col min="1778" max="1779" width="10.28515625" style="20" customWidth="1"/>
    <col min="1780" max="1780" width="12.7109375" style="20" customWidth="1"/>
    <col min="1781" max="2025" width="8.85546875" style="20"/>
    <col min="2026" max="2026" width="62.140625" style="20" customWidth="1"/>
    <col min="2027" max="2029" width="11" style="20" customWidth="1"/>
    <col min="2030" max="2031" width="11.42578125" style="20" customWidth="1"/>
    <col min="2032" max="2032" width="11.28515625" style="20" customWidth="1"/>
    <col min="2033" max="2033" width="12" style="20" customWidth="1"/>
    <col min="2034" max="2035" width="10.28515625" style="20" customWidth="1"/>
    <col min="2036" max="2036" width="12.7109375" style="20" customWidth="1"/>
    <col min="2037" max="2281" width="8.85546875" style="20"/>
    <col min="2282" max="2282" width="62.140625" style="20" customWidth="1"/>
    <col min="2283" max="2285" width="11" style="20" customWidth="1"/>
    <col min="2286" max="2287" width="11.42578125" style="20" customWidth="1"/>
    <col min="2288" max="2288" width="11.28515625" style="20" customWidth="1"/>
    <col min="2289" max="2289" width="12" style="20" customWidth="1"/>
    <col min="2290" max="2291" width="10.28515625" style="20" customWidth="1"/>
    <col min="2292" max="2292" width="12.7109375" style="20" customWidth="1"/>
    <col min="2293" max="2537" width="8.85546875" style="20"/>
    <col min="2538" max="2538" width="62.140625" style="20" customWidth="1"/>
    <col min="2539" max="2541" width="11" style="20" customWidth="1"/>
    <col min="2542" max="2543" width="11.42578125" style="20" customWidth="1"/>
    <col min="2544" max="2544" width="11.28515625" style="20" customWidth="1"/>
    <col min="2545" max="2545" width="12" style="20" customWidth="1"/>
    <col min="2546" max="2547" width="10.28515625" style="20" customWidth="1"/>
    <col min="2548" max="2548" width="12.7109375" style="20" customWidth="1"/>
    <col min="2549" max="2793" width="8.85546875" style="20"/>
    <col min="2794" max="2794" width="62.140625" style="20" customWidth="1"/>
    <col min="2795" max="2797" width="11" style="20" customWidth="1"/>
    <col min="2798" max="2799" width="11.42578125" style="20" customWidth="1"/>
    <col min="2800" max="2800" width="11.28515625" style="20" customWidth="1"/>
    <col min="2801" max="2801" width="12" style="20" customWidth="1"/>
    <col min="2802" max="2803" width="10.28515625" style="20" customWidth="1"/>
    <col min="2804" max="2804" width="12.7109375" style="20" customWidth="1"/>
    <col min="2805" max="3049" width="8.85546875" style="20"/>
    <col min="3050" max="3050" width="62.140625" style="20" customWidth="1"/>
    <col min="3051" max="3053" width="11" style="20" customWidth="1"/>
    <col min="3054" max="3055" width="11.42578125" style="20" customWidth="1"/>
    <col min="3056" max="3056" width="11.28515625" style="20" customWidth="1"/>
    <col min="3057" max="3057" width="12" style="20" customWidth="1"/>
    <col min="3058" max="3059" width="10.28515625" style="20" customWidth="1"/>
    <col min="3060" max="3060" width="12.7109375" style="20" customWidth="1"/>
    <col min="3061" max="3305" width="8.85546875" style="20"/>
    <col min="3306" max="3306" width="62.140625" style="20" customWidth="1"/>
    <col min="3307" max="3309" width="11" style="20" customWidth="1"/>
    <col min="3310" max="3311" width="11.42578125" style="20" customWidth="1"/>
    <col min="3312" max="3312" width="11.28515625" style="20" customWidth="1"/>
    <col min="3313" max="3313" width="12" style="20" customWidth="1"/>
    <col min="3314" max="3315" width="10.28515625" style="20" customWidth="1"/>
    <col min="3316" max="3316" width="12.7109375" style="20" customWidth="1"/>
    <col min="3317" max="3561" width="8.85546875" style="20"/>
    <col min="3562" max="3562" width="62.140625" style="20" customWidth="1"/>
    <col min="3563" max="3565" width="11" style="20" customWidth="1"/>
    <col min="3566" max="3567" width="11.42578125" style="20" customWidth="1"/>
    <col min="3568" max="3568" width="11.28515625" style="20" customWidth="1"/>
    <col min="3569" max="3569" width="12" style="20" customWidth="1"/>
    <col min="3570" max="3571" width="10.28515625" style="20" customWidth="1"/>
    <col min="3572" max="3572" width="12.7109375" style="20" customWidth="1"/>
    <col min="3573" max="3817" width="8.85546875" style="20"/>
    <col min="3818" max="3818" width="62.140625" style="20" customWidth="1"/>
    <col min="3819" max="3821" width="11" style="20" customWidth="1"/>
    <col min="3822" max="3823" width="11.42578125" style="20" customWidth="1"/>
    <col min="3824" max="3824" width="11.28515625" style="20" customWidth="1"/>
    <col min="3825" max="3825" width="12" style="20" customWidth="1"/>
    <col min="3826" max="3827" width="10.28515625" style="20" customWidth="1"/>
    <col min="3828" max="3828" width="12.7109375" style="20" customWidth="1"/>
    <col min="3829" max="4073" width="8.85546875" style="20"/>
    <col min="4074" max="4074" width="62.140625" style="20" customWidth="1"/>
    <col min="4075" max="4077" width="11" style="20" customWidth="1"/>
    <col min="4078" max="4079" width="11.42578125" style="20" customWidth="1"/>
    <col min="4080" max="4080" width="11.28515625" style="20" customWidth="1"/>
    <col min="4081" max="4081" width="12" style="20" customWidth="1"/>
    <col min="4082" max="4083" width="10.28515625" style="20" customWidth="1"/>
    <col min="4084" max="4084" width="12.7109375" style="20" customWidth="1"/>
    <col min="4085" max="4329" width="8.85546875" style="20"/>
    <col min="4330" max="4330" width="62.140625" style="20" customWidth="1"/>
    <col min="4331" max="4333" width="11" style="20" customWidth="1"/>
    <col min="4334" max="4335" width="11.42578125" style="20" customWidth="1"/>
    <col min="4336" max="4336" width="11.28515625" style="20" customWidth="1"/>
    <col min="4337" max="4337" width="12" style="20" customWidth="1"/>
    <col min="4338" max="4339" width="10.28515625" style="20" customWidth="1"/>
    <col min="4340" max="4340" width="12.7109375" style="20" customWidth="1"/>
    <col min="4341" max="4585" width="8.85546875" style="20"/>
    <col min="4586" max="4586" width="62.140625" style="20" customWidth="1"/>
    <col min="4587" max="4589" width="11" style="20" customWidth="1"/>
    <col min="4590" max="4591" width="11.42578125" style="20" customWidth="1"/>
    <col min="4592" max="4592" width="11.28515625" style="20" customWidth="1"/>
    <col min="4593" max="4593" width="12" style="20" customWidth="1"/>
    <col min="4594" max="4595" width="10.28515625" style="20" customWidth="1"/>
    <col min="4596" max="4596" width="12.7109375" style="20" customWidth="1"/>
    <col min="4597" max="4841" width="8.85546875" style="20"/>
    <col min="4842" max="4842" width="62.140625" style="20" customWidth="1"/>
    <col min="4843" max="4845" width="11" style="20" customWidth="1"/>
    <col min="4846" max="4847" width="11.42578125" style="20" customWidth="1"/>
    <col min="4848" max="4848" width="11.28515625" style="20" customWidth="1"/>
    <col min="4849" max="4849" width="12" style="20" customWidth="1"/>
    <col min="4850" max="4851" width="10.28515625" style="20" customWidth="1"/>
    <col min="4852" max="4852" width="12.7109375" style="20" customWidth="1"/>
    <col min="4853" max="5097" width="8.85546875" style="20"/>
    <col min="5098" max="5098" width="62.140625" style="20" customWidth="1"/>
    <col min="5099" max="5101" width="11" style="20" customWidth="1"/>
    <col min="5102" max="5103" width="11.42578125" style="20" customWidth="1"/>
    <col min="5104" max="5104" width="11.28515625" style="20" customWidth="1"/>
    <col min="5105" max="5105" width="12" style="20" customWidth="1"/>
    <col min="5106" max="5107" width="10.28515625" style="20" customWidth="1"/>
    <col min="5108" max="5108" width="12.7109375" style="20" customWidth="1"/>
    <col min="5109" max="5353" width="8.85546875" style="20"/>
    <col min="5354" max="5354" width="62.140625" style="20" customWidth="1"/>
    <col min="5355" max="5357" width="11" style="20" customWidth="1"/>
    <col min="5358" max="5359" width="11.42578125" style="20" customWidth="1"/>
    <col min="5360" max="5360" width="11.28515625" style="20" customWidth="1"/>
    <col min="5361" max="5361" width="12" style="20" customWidth="1"/>
    <col min="5362" max="5363" width="10.28515625" style="20" customWidth="1"/>
    <col min="5364" max="5364" width="12.7109375" style="20" customWidth="1"/>
    <col min="5365" max="5609" width="8.85546875" style="20"/>
    <col min="5610" max="5610" width="62.140625" style="20" customWidth="1"/>
    <col min="5611" max="5613" width="11" style="20" customWidth="1"/>
    <col min="5614" max="5615" width="11.42578125" style="20" customWidth="1"/>
    <col min="5616" max="5616" width="11.28515625" style="20" customWidth="1"/>
    <col min="5617" max="5617" width="12" style="20" customWidth="1"/>
    <col min="5618" max="5619" width="10.28515625" style="20" customWidth="1"/>
    <col min="5620" max="5620" width="12.7109375" style="20" customWidth="1"/>
    <col min="5621" max="5865" width="8.85546875" style="20"/>
    <col min="5866" max="5866" width="62.140625" style="20" customWidth="1"/>
    <col min="5867" max="5869" width="11" style="20" customWidth="1"/>
    <col min="5870" max="5871" width="11.42578125" style="20" customWidth="1"/>
    <col min="5872" max="5872" width="11.28515625" style="20" customWidth="1"/>
    <col min="5873" max="5873" width="12" style="20" customWidth="1"/>
    <col min="5874" max="5875" width="10.28515625" style="20" customWidth="1"/>
    <col min="5876" max="5876" width="12.7109375" style="20" customWidth="1"/>
    <col min="5877" max="6121" width="8.85546875" style="20"/>
    <col min="6122" max="6122" width="62.140625" style="20" customWidth="1"/>
    <col min="6123" max="6125" width="11" style="20" customWidth="1"/>
    <col min="6126" max="6127" width="11.42578125" style="20" customWidth="1"/>
    <col min="6128" max="6128" width="11.28515625" style="20" customWidth="1"/>
    <col min="6129" max="6129" width="12" style="20" customWidth="1"/>
    <col min="6130" max="6131" width="10.28515625" style="20" customWidth="1"/>
    <col min="6132" max="6132" width="12.7109375" style="20" customWidth="1"/>
    <col min="6133" max="6377" width="8.85546875" style="20"/>
    <col min="6378" max="6378" width="62.140625" style="20" customWidth="1"/>
    <col min="6379" max="6381" width="11" style="20" customWidth="1"/>
    <col min="6382" max="6383" width="11.42578125" style="20" customWidth="1"/>
    <col min="6384" max="6384" width="11.28515625" style="20" customWidth="1"/>
    <col min="6385" max="6385" width="12" style="20" customWidth="1"/>
    <col min="6386" max="6387" width="10.28515625" style="20" customWidth="1"/>
    <col min="6388" max="6388" width="12.7109375" style="20" customWidth="1"/>
    <col min="6389" max="6633" width="8.85546875" style="20"/>
    <col min="6634" max="6634" width="62.140625" style="20" customWidth="1"/>
    <col min="6635" max="6637" width="11" style="20" customWidth="1"/>
    <col min="6638" max="6639" width="11.42578125" style="20" customWidth="1"/>
    <col min="6640" max="6640" width="11.28515625" style="20" customWidth="1"/>
    <col min="6641" max="6641" width="12" style="20" customWidth="1"/>
    <col min="6642" max="6643" width="10.28515625" style="20" customWidth="1"/>
    <col min="6644" max="6644" width="12.7109375" style="20" customWidth="1"/>
    <col min="6645" max="6889" width="8.85546875" style="20"/>
    <col min="6890" max="6890" width="62.140625" style="20" customWidth="1"/>
    <col min="6891" max="6893" width="11" style="20" customWidth="1"/>
    <col min="6894" max="6895" width="11.42578125" style="20" customWidth="1"/>
    <col min="6896" max="6896" width="11.28515625" style="20" customWidth="1"/>
    <col min="6897" max="6897" width="12" style="20" customWidth="1"/>
    <col min="6898" max="6899" width="10.28515625" style="20" customWidth="1"/>
    <col min="6900" max="6900" width="12.7109375" style="20" customWidth="1"/>
    <col min="6901" max="7145" width="8.85546875" style="20"/>
    <col min="7146" max="7146" width="62.140625" style="20" customWidth="1"/>
    <col min="7147" max="7149" width="11" style="20" customWidth="1"/>
    <col min="7150" max="7151" width="11.42578125" style="20" customWidth="1"/>
    <col min="7152" max="7152" width="11.28515625" style="20" customWidth="1"/>
    <col min="7153" max="7153" width="12" style="20" customWidth="1"/>
    <col min="7154" max="7155" width="10.28515625" style="20" customWidth="1"/>
    <col min="7156" max="7156" width="12.7109375" style="20" customWidth="1"/>
    <col min="7157" max="7401" width="8.85546875" style="20"/>
    <col min="7402" max="7402" width="62.140625" style="20" customWidth="1"/>
    <col min="7403" max="7405" width="11" style="20" customWidth="1"/>
    <col min="7406" max="7407" width="11.42578125" style="20" customWidth="1"/>
    <col min="7408" max="7408" width="11.28515625" style="20" customWidth="1"/>
    <col min="7409" max="7409" width="12" style="20" customWidth="1"/>
    <col min="7410" max="7411" width="10.28515625" style="20" customWidth="1"/>
    <col min="7412" max="7412" width="12.7109375" style="20" customWidth="1"/>
    <col min="7413" max="7657" width="8.85546875" style="20"/>
    <col min="7658" max="7658" width="62.140625" style="20" customWidth="1"/>
    <col min="7659" max="7661" width="11" style="20" customWidth="1"/>
    <col min="7662" max="7663" width="11.42578125" style="20" customWidth="1"/>
    <col min="7664" max="7664" width="11.28515625" style="20" customWidth="1"/>
    <col min="7665" max="7665" width="12" style="20" customWidth="1"/>
    <col min="7666" max="7667" width="10.28515625" style="20" customWidth="1"/>
    <col min="7668" max="7668" width="12.7109375" style="20" customWidth="1"/>
    <col min="7669" max="7913" width="8.85546875" style="20"/>
    <col min="7914" max="7914" width="62.140625" style="20" customWidth="1"/>
    <col min="7915" max="7917" width="11" style="20" customWidth="1"/>
    <col min="7918" max="7919" width="11.42578125" style="20" customWidth="1"/>
    <col min="7920" max="7920" width="11.28515625" style="20" customWidth="1"/>
    <col min="7921" max="7921" width="12" style="20" customWidth="1"/>
    <col min="7922" max="7923" width="10.28515625" style="20" customWidth="1"/>
    <col min="7924" max="7924" width="12.7109375" style="20" customWidth="1"/>
    <col min="7925" max="8169" width="8.85546875" style="20"/>
    <col min="8170" max="8170" width="62.140625" style="20" customWidth="1"/>
    <col min="8171" max="8173" width="11" style="20" customWidth="1"/>
    <col min="8174" max="8175" width="11.42578125" style="20" customWidth="1"/>
    <col min="8176" max="8176" width="11.28515625" style="20" customWidth="1"/>
    <col min="8177" max="8177" width="12" style="20" customWidth="1"/>
    <col min="8178" max="8179" width="10.28515625" style="20" customWidth="1"/>
    <col min="8180" max="8180" width="12.7109375" style="20" customWidth="1"/>
    <col min="8181" max="8425" width="8.85546875" style="20"/>
    <col min="8426" max="8426" width="62.140625" style="20" customWidth="1"/>
    <col min="8427" max="8429" width="11" style="20" customWidth="1"/>
    <col min="8430" max="8431" width="11.42578125" style="20" customWidth="1"/>
    <col min="8432" max="8432" width="11.28515625" style="20" customWidth="1"/>
    <col min="8433" max="8433" width="12" style="20" customWidth="1"/>
    <col min="8434" max="8435" width="10.28515625" style="20" customWidth="1"/>
    <col min="8436" max="8436" width="12.7109375" style="20" customWidth="1"/>
    <col min="8437" max="8681" width="8.85546875" style="20"/>
    <col min="8682" max="8682" width="62.140625" style="20" customWidth="1"/>
    <col min="8683" max="8685" width="11" style="20" customWidth="1"/>
    <col min="8686" max="8687" width="11.42578125" style="20" customWidth="1"/>
    <col min="8688" max="8688" width="11.28515625" style="20" customWidth="1"/>
    <col min="8689" max="8689" width="12" style="20" customWidth="1"/>
    <col min="8690" max="8691" width="10.28515625" style="20" customWidth="1"/>
    <col min="8692" max="8692" width="12.7109375" style="20" customWidth="1"/>
    <col min="8693" max="8937" width="8.85546875" style="20"/>
    <col min="8938" max="8938" width="62.140625" style="20" customWidth="1"/>
    <col min="8939" max="8941" width="11" style="20" customWidth="1"/>
    <col min="8942" max="8943" width="11.42578125" style="20" customWidth="1"/>
    <col min="8944" max="8944" width="11.28515625" style="20" customWidth="1"/>
    <col min="8945" max="8945" width="12" style="20" customWidth="1"/>
    <col min="8946" max="8947" width="10.28515625" style="20" customWidth="1"/>
    <col min="8948" max="8948" width="12.7109375" style="20" customWidth="1"/>
    <col min="8949" max="9193" width="8.85546875" style="20"/>
    <col min="9194" max="9194" width="62.140625" style="20" customWidth="1"/>
    <col min="9195" max="9197" width="11" style="20" customWidth="1"/>
    <col min="9198" max="9199" width="11.42578125" style="20" customWidth="1"/>
    <col min="9200" max="9200" width="11.28515625" style="20" customWidth="1"/>
    <col min="9201" max="9201" width="12" style="20" customWidth="1"/>
    <col min="9202" max="9203" width="10.28515625" style="20" customWidth="1"/>
    <col min="9204" max="9204" width="12.7109375" style="20" customWidth="1"/>
    <col min="9205" max="9449" width="8.85546875" style="20"/>
    <col min="9450" max="9450" width="62.140625" style="20" customWidth="1"/>
    <col min="9451" max="9453" width="11" style="20" customWidth="1"/>
    <col min="9454" max="9455" width="11.42578125" style="20" customWidth="1"/>
    <col min="9456" max="9456" width="11.28515625" style="20" customWidth="1"/>
    <col min="9457" max="9457" width="12" style="20" customWidth="1"/>
    <col min="9458" max="9459" width="10.28515625" style="20" customWidth="1"/>
    <col min="9460" max="9460" width="12.7109375" style="20" customWidth="1"/>
    <col min="9461" max="9705" width="8.85546875" style="20"/>
    <col min="9706" max="9706" width="62.140625" style="20" customWidth="1"/>
    <col min="9707" max="9709" width="11" style="20" customWidth="1"/>
    <col min="9710" max="9711" width="11.42578125" style="20" customWidth="1"/>
    <col min="9712" max="9712" width="11.28515625" style="20" customWidth="1"/>
    <col min="9713" max="9713" width="12" style="20" customWidth="1"/>
    <col min="9714" max="9715" width="10.28515625" style="20" customWidth="1"/>
    <col min="9716" max="9716" width="12.7109375" style="20" customWidth="1"/>
    <col min="9717" max="9961" width="8.85546875" style="20"/>
    <col min="9962" max="9962" width="62.140625" style="20" customWidth="1"/>
    <col min="9963" max="9965" width="11" style="20" customWidth="1"/>
    <col min="9966" max="9967" width="11.42578125" style="20" customWidth="1"/>
    <col min="9968" max="9968" width="11.28515625" style="20" customWidth="1"/>
    <col min="9969" max="9969" width="12" style="20" customWidth="1"/>
    <col min="9970" max="9971" width="10.28515625" style="20" customWidth="1"/>
    <col min="9972" max="9972" width="12.7109375" style="20" customWidth="1"/>
    <col min="9973" max="10217" width="8.85546875" style="20"/>
    <col min="10218" max="10218" width="62.140625" style="20" customWidth="1"/>
    <col min="10219" max="10221" width="11" style="20" customWidth="1"/>
    <col min="10222" max="10223" width="11.42578125" style="20" customWidth="1"/>
    <col min="10224" max="10224" width="11.28515625" style="20" customWidth="1"/>
    <col min="10225" max="10225" width="12" style="20" customWidth="1"/>
    <col min="10226" max="10227" width="10.28515625" style="20" customWidth="1"/>
    <col min="10228" max="10228" width="12.7109375" style="20" customWidth="1"/>
    <col min="10229" max="10473" width="8.85546875" style="20"/>
    <col min="10474" max="10474" width="62.140625" style="20" customWidth="1"/>
    <col min="10475" max="10477" width="11" style="20" customWidth="1"/>
    <col min="10478" max="10479" width="11.42578125" style="20" customWidth="1"/>
    <col min="10480" max="10480" width="11.28515625" style="20" customWidth="1"/>
    <col min="10481" max="10481" width="12" style="20" customWidth="1"/>
    <col min="10482" max="10483" width="10.28515625" style="20" customWidth="1"/>
    <col min="10484" max="10484" width="12.7109375" style="20" customWidth="1"/>
    <col min="10485" max="10729" width="8.85546875" style="20"/>
    <col min="10730" max="10730" width="62.140625" style="20" customWidth="1"/>
    <col min="10731" max="10733" width="11" style="20" customWidth="1"/>
    <col min="10734" max="10735" width="11.42578125" style="20" customWidth="1"/>
    <col min="10736" max="10736" width="11.28515625" style="20" customWidth="1"/>
    <col min="10737" max="10737" width="12" style="20" customWidth="1"/>
    <col min="10738" max="10739" width="10.28515625" style="20" customWidth="1"/>
    <col min="10740" max="10740" width="12.7109375" style="20" customWidth="1"/>
    <col min="10741" max="10985" width="8.85546875" style="20"/>
    <col min="10986" max="10986" width="62.140625" style="20" customWidth="1"/>
    <col min="10987" max="10989" width="11" style="20" customWidth="1"/>
    <col min="10990" max="10991" width="11.42578125" style="20" customWidth="1"/>
    <col min="10992" max="10992" width="11.28515625" style="20" customWidth="1"/>
    <col min="10993" max="10993" width="12" style="20" customWidth="1"/>
    <col min="10994" max="10995" width="10.28515625" style="20" customWidth="1"/>
    <col min="10996" max="10996" width="12.7109375" style="20" customWidth="1"/>
    <col min="10997" max="11241" width="8.85546875" style="20"/>
    <col min="11242" max="11242" width="62.140625" style="20" customWidth="1"/>
    <col min="11243" max="11245" width="11" style="20" customWidth="1"/>
    <col min="11246" max="11247" width="11.42578125" style="20" customWidth="1"/>
    <col min="11248" max="11248" width="11.28515625" style="20" customWidth="1"/>
    <col min="11249" max="11249" width="12" style="20" customWidth="1"/>
    <col min="11250" max="11251" width="10.28515625" style="20" customWidth="1"/>
    <col min="11252" max="11252" width="12.7109375" style="20" customWidth="1"/>
    <col min="11253" max="11497" width="8.85546875" style="20"/>
    <col min="11498" max="11498" width="62.140625" style="20" customWidth="1"/>
    <col min="11499" max="11501" width="11" style="20" customWidth="1"/>
    <col min="11502" max="11503" width="11.42578125" style="20" customWidth="1"/>
    <col min="11504" max="11504" width="11.28515625" style="20" customWidth="1"/>
    <col min="11505" max="11505" width="12" style="20" customWidth="1"/>
    <col min="11506" max="11507" width="10.28515625" style="20" customWidth="1"/>
    <col min="11508" max="11508" width="12.7109375" style="20" customWidth="1"/>
    <col min="11509" max="11753" width="8.85546875" style="20"/>
    <col min="11754" max="11754" width="62.140625" style="20" customWidth="1"/>
    <col min="11755" max="11757" width="11" style="20" customWidth="1"/>
    <col min="11758" max="11759" width="11.42578125" style="20" customWidth="1"/>
    <col min="11760" max="11760" width="11.28515625" style="20" customWidth="1"/>
    <col min="11761" max="11761" width="12" style="20" customWidth="1"/>
    <col min="11762" max="11763" width="10.28515625" style="20" customWidth="1"/>
    <col min="11764" max="11764" width="12.7109375" style="20" customWidth="1"/>
    <col min="11765" max="12009" width="8.85546875" style="20"/>
    <col min="12010" max="12010" width="62.140625" style="20" customWidth="1"/>
    <col min="12011" max="12013" width="11" style="20" customWidth="1"/>
    <col min="12014" max="12015" width="11.42578125" style="20" customWidth="1"/>
    <col min="12016" max="12016" width="11.28515625" style="20" customWidth="1"/>
    <col min="12017" max="12017" width="12" style="20" customWidth="1"/>
    <col min="12018" max="12019" width="10.28515625" style="20" customWidth="1"/>
    <col min="12020" max="12020" width="12.7109375" style="20" customWidth="1"/>
    <col min="12021" max="12265" width="8.85546875" style="20"/>
    <col min="12266" max="12266" width="62.140625" style="20" customWidth="1"/>
    <col min="12267" max="12269" width="11" style="20" customWidth="1"/>
    <col min="12270" max="12271" width="11.42578125" style="20" customWidth="1"/>
    <col min="12272" max="12272" width="11.28515625" style="20" customWidth="1"/>
    <col min="12273" max="12273" width="12" style="20" customWidth="1"/>
    <col min="12274" max="12275" width="10.28515625" style="20" customWidth="1"/>
    <col min="12276" max="12276" width="12.7109375" style="20" customWidth="1"/>
    <col min="12277" max="12521" width="8.85546875" style="20"/>
    <col min="12522" max="12522" width="62.140625" style="20" customWidth="1"/>
    <col min="12523" max="12525" width="11" style="20" customWidth="1"/>
    <col min="12526" max="12527" width="11.42578125" style="20" customWidth="1"/>
    <col min="12528" max="12528" width="11.28515625" style="20" customWidth="1"/>
    <col min="12529" max="12529" width="12" style="20" customWidth="1"/>
    <col min="12530" max="12531" width="10.28515625" style="20" customWidth="1"/>
    <col min="12532" max="12532" width="12.7109375" style="20" customWidth="1"/>
    <col min="12533" max="12777" width="8.85546875" style="20"/>
    <col min="12778" max="12778" width="62.140625" style="20" customWidth="1"/>
    <col min="12779" max="12781" width="11" style="20" customWidth="1"/>
    <col min="12782" max="12783" width="11.42578125" style="20" customWidth="1"/>
    <col min="12784" max="12784" width="11.28515625" style="20" customWidth="1"/>
    <col min="12785" max="12785" width="12" style="20" customWidth="1"/>
    <col min="12786" max="12787" width="10.28515625" style="20" customWidth="1"/>
    <col min="12788" max="12788" width="12.7109375" style="20" customWidth="1"/>
    <col min="12789" max="13033" width="8.85546875" style="20"/>
    <col min="13034" max="13034" width="62.140625" style="20" customWidth="1"/>
    <col min="13035" max="13037" width="11" style="20" customWidth="1"/>
    <col min="13038" max="13039" width="11.42578125" style="20" customWidth="1"/>
    <col min="13040" max="13040" width="11.28515625" style="20" customWidth="1"/>
    <col min="13041" max="13041" width="12" style="20" customWidth="1"/>
    <col min="13042" max="13043" width="10.28515625" style="20" customWidth="1"/>
    <col min="13044" max="13044" width="12.7109375" style="20" customWidth="1"/>
    <col min="13045" max="13289" width="8.85546875" style="20"/>
    <col min="13290" max="13290" width="62.140625" style="20" customWidth="1"/>
    <col min="13291" max="13293" width="11" style="20" customWidth="1"/>
    <col min="13294" max="13295" width="11.42578125" style="20" customWidth="1"/>
    <col min="13296" max="13296" width="11.28515625" style="20" customWidth="1"/>
    <col min="13297" max="13297" width="12" style="20" customWidth="1"/>
    <col min="13298" max="13299" width="10.28515625" style="20" customWidth="1"/>
    <col min="13300" max="13300" width="12.7109375" style="20" customWidth="1"/>
    <col min="13301" max="13545" width="8.85546875" style="20"/>
    <col min="13546" max="13546" width="62.140625" style="20" customWidth="1"/>
    <col min="13547" max="13549" width="11" style="20" customWidth="1"/>
    <col min="13550" max="13551" width="11.42578125" style="20" customWidth="1"/>
    <col min="13552" max="13552" width="11.28515625" style="20" customWidth="1"/>
    <col min="13553" max="13553" width="12" style="20" customWidth="1"/>
    <col min="13554" max="13555" width="10.28515625" style="20" customWidth="1"/>
    <col min="13556" max="13556" width="12.7109375" style="20" customWidth="1"/>
    <col min="13557" max="13801" width="8.85546875" style="20"/>
    <col min="13802" max="13802" width="62.140625" style="20" customWidth="1"/>
    <col min="13803" max="13805" width="11" style="20" customWidth="1"/>
    <col min="13806" max="13807" width="11.42578125" style="20" customWidth="1"/>
    <col min="13808" max="13808" width="11.28515625" style="20" customWidth="1"/>
    <col min="13809" max="13809" width="12" style="20" customWidth="1"/>
    <col min="13810" max="13811" width="10.28515625" style="20" customWidth="1"/>
    <col min="13812" max="13812" width="12.7109375" style="20" customWidth="1"/>
    <col min="13813" max="14057" width="8.85546875" style="20"/>
    <col min="14058" max="14058" width="62.140625" style="20" customWidth="1"/>
    <col min="14059" max="14061" width="11" style="20" customWidth="1"/>
    <col min="14062" max="14063" width="11.42578125" style="20" customWidth="1"/>
    <col min="14064" max="14064" width="11.28515625" style="20" customWidth="1"/>
    <col min="14065" max="14065" width="12" style="20" customWidth="1"/>
    <col min="14066" max="14067" width="10.28515625" style="20" customWidth="1"/>
    <col min="14068" max="14068" width="12.7109375" style="20" customWidth="1"/>
    <col min="14069" max="14313" width="8.85546875" style="20"/>
    <col min="14314" max="14314" width="62.140625" style="20" customWidth="1"/>
    <col min="14315" max="14317" width="11" style="20" customWidth="1"/>
    <col min="14318" max="14319" width="11.42578125" style="20" customWidth="1"/>
    <col min="14320" max="14320" width="11.28515625" style="20" customWidth="1"/>
    <col min="14321" max="14321" width="12" style="20" customWidth="1"/>
    <col min="14322" max="14323" width="10.28515625" style="20" customWidth="1"/>
    <col min="14324" max="14324" width="12.7109375" style="20" customWidth="1"/>
    <col min="14325" max="14569" width="8.85546875" style="20"/>
    <col min="14570" max="14570" width="62.140625" style="20" customWidth="1"/>
    <col min="14571" max="14573" width="11" style="20" customWidth="1"/>
    <col min="14574" max="14575" width="11.42578125" style="20" customWidth="1"/>
    <col min="14576" max="14576" width="11.28515625" style="20" customWidth="1"/>
    <col min="14577" max="14577" width="12" style="20" customWidth="1"/>
    <col min="14578" max="14579" width="10.28515625" style="20" customWidth="1"/>
    <col min="14580" max="14580" width="12.7109375" style="20" customWidth="1"/>
    <col min="14581" max="14825" width="8.85546875" style="20"/>
    <col min="14826" max="14826" width="62.140625" style="20" customWidth="1"/>
    <col min="14827" max="14829" width="11" style="20" customWidth="1"/>
    <col min="14830" max="14831" width="11.42578125" style="20" customWidth="1"/>
    <col min="14832" max="14832" width="11.28515625" style="20" customWidth="1"/>
    <col min="14833" max="14833" width="12" style="20" customWidth="1"/>
    <col min="14834" max="14835" width="10.28515625" style="20" customWidth="1"/>
    <col min="14836" max="14836" width="12.7109375" style="20" customWidth="1"/>
    <col min="14837" max="15081" width="8.85546875" style="20"/>
    <col min="15082" max="15082" width="62.140625" style="20" customWidth="1"/>
    <col min="15083" max="15085" width="11" style="20" customWidth="1"/>
    <col min="15086" max="15087" width="11.42578125" style="20" customWidth="1"/>
    <col min="15088" max="15088" width="11.28515625" style="20" customWidth="1"/>
    <col min="15089" max="15089" width="12" style="20" customWidth="1"/>
    <col min="15090" max="15091" width="10.28515625" style="20" customWidth="1"/>
    <col min="15092" max="15092" width="12.7109375" style="20" customWidth="1"/>
    <col min="15093" max="15337" width="8.85546875" style="20"/>
    <col min="15338" max="15338" width="62.140625" style="20" customWidth="1"/>
    <col min="15339" max="15341" width="11" style="20" customWidth="1"/>
    <col min="15342" max="15343" width="11.42578125" style="20" customWidth="1"/>
    <col min="15344" max="15344" width="11.28515625" style="20" customWidth="1"/>
    <col min="15345" max="15345" width="12" style="20" customWidth="1"/>
    <col min="15346" max="15347" width="10.28515625" style="20" customWidth="1"/>
    <col min="15348" max="15348" width="12.7109375" style="20" customWidth="1"/>
    <col min="15349" max="15593" width="8.85546875" style="20"/>
    <col min="15594" max="15594" width="62.140625" style="20" customWidth="1"/>
    <col min="15595" max="15597" width="11" style="20" customWidth="1"/>
    <col min="15598" max="15599" width="11.42578125" style="20" customWidth="1"/>
    <col min="15600" max="15600" width="11.28515625" style="20" customWidth="1"/>
    <col min="15601" max="15601" width="12" style="20" customWidth="1"/>
    <col min="15602" max="15603" width="10.28515625" style="20" customWidth="1"/>
    <col min="15604" max="15604" width="12.7109375" style="20" customWidth="1"/>
    <col min="15605" max="15849" width="8.85546875" style="20"/>
    <col min="15850" max="15850" width="62.140625" style="20" customWidth="1"/>
    <col min="15851" max="15853" width="11" style="20" customWidth="1"/>
    <col min="15854" max="15855" width="11.42578125" style="20" customWidth="1"/>
    <col min="15856" max="15856" width="11.28515625" style="20" customWidth="1"/>
    <col min="15857" max="15857" width="12" style="20" customWidth="1"/>
    <col min="15858" max="15859" width="10.28515625" style="20" customWidth="1"/>
    <col min="15860" max="15860" width="12.7109375" style="20" customWidth="1"/>
    <col min="15861" max="16105" width="8.85546875" style="20"/>
    <col min="16106" max="16106" width="62.140625" style="20" customWidth="1"/>
    <col min="16107" max="16109" width="11" style="20" customWidth="1"/>
    <col min="16110" max="16111" width="11.42578125" style="20" customWidth="1"/>
    <col min="16112" max="16112" width="11.28515625" style="20" customWidth="1"/>
    <col min="16113" max="16113" width="12" style="20" customWidth="1"/>
    <col min="16114" max="16115" width="10.28515625" style="20" customWidth="1"/>
    <col min="16116" max="16116" width="12.7109375" style="20" customWidth="1"/>
    <col min="16117" max="16376" width="8.85546875" style="20"/>
    <col min="16377" max="16384" width="8.85546875" style="20" customWidth="1"/>
  </cols>
  <sheetData>
    <row r="1" spans="1:10" s="233" customFormat="1" ht="26.45" customHeight="1" thickBot="1">
      <c r="A1" s="232" t="s">
        <v>72</v>
      </c>
    </row>
    <row r="2" spans="1:10" ht="42.6" customHeight="1" thickBot="1">
      <c r="A2" s="35" t="s">
        <v>21</v>
      </c>
      <c r="B2" s="113" t="s">
        <v>95</v>
      </c>
      <c r="C2" s="64" t="s">
        <v>82</v>
      </c>
      <c r="D2" s="90" t="s">
        <v>84</v>
      </c>
      <c r="E2" s="193" t="s">
        <v>97</v>
      </c>
      <c r="F2" s="210" t="s">
        <v>98</v>
      </c>
      <c r="G2" s="133" t="s">
        <v>99</v>
      </c>
      <c r="H2" s="213" t="s">
        <v>96</v>
      </c>
    </row>
    <row r="3" spans="1:10" ht="20.45" customHeight="1">
      <c r="A3" s="37" t="s">
        <v>68</v>
      </c>
      <c r="B3" s="164">
        <v>488</v>
      </c>
      <c r="C3" s="126">
        <v>478</v>
      </c>
      <c r="D3" s="91">
        <v>488</v>
      </c>
      <c r="E3" s="194">
        <v>486</v>
      </c>
      <c r="F3" s="134">
        <f>E3/D3-1</f>
        <v>-4.098360655737654E-3</v>
      </c>
      <c r="G3" s="103">
        <f>E3/C3-1</f>
        <v>1.6736401673640211E-2</v>
      </c>
      <c r="H3" s="214">
        <f t="shared" ref="H3:H13" si="0">E3/B3-1</f>
        <v>-4.098360655737654E-3</v>
      </c>
      <c r="I3" s="42"/>
    </row>
    <row r="4" spans="1:10" ht="20.45" customHeight="1">
      <c r="A4" s="38" t="s">
        <v>92</v>
      </c>
      <c r="B4" s="165">
        <v>192</v>
      </c>
      <c r="C4" s="127">
        <v>191</v>
      </c>
      <c r="D4" s="92">
        <v>188</v>
      </c>
      <c r="E4" s="195">
        <v>188</v>
      </c>
      <c r="F4" s="134">
        <f t="shared" ref="F4:F35" si="1">E4/D4-1</f>
        <v>0</v>
      </c>
      <c r="G4" s="103">
        <f t="shared" ref="G4:G38" si="2">E4/C4-1</f>
        <v>-1.5706806282722474E-2</v>
      </c>
      <c r="H4" s="214">
        <f t="shared" si="0"/>
        <v>-2.083333333333337E-2</v>
      </c>
      <c r="I4" s="42"/>
    </row>
    <row r="5" spans="1:10" s="22" customFormat="1" ht="18" hidden="1" customHeight="1" outlineLevel="1">
      <c r="A5" s="21" t="s">
        <v>45</v>
      </c>
      <c r="B5" s="166">
        <v>0.39344262295081966</v>
      </c>
      <c r="C5" s="128">
        <v>0.39958158995815901</v>
      </c>
      <c r="D5" s="93">
        <v>0.38524590163934425</v>
      </c>
      <c r="E5" s="196">
        <f>E4/$E$3</f>
        <v>0.38683127572016462</v>
      </c>
      <c r="F5" s="135">
        <f t="shared" si="1"/>
        <v>4.115226337448652E-3</v>
      </c>
      <c r="G5" s="104">
        <f t="shared" si="2"/>
        <v>-3.190916338094929E-2</v>
      </c>
      <c r="H5" s="215">
        <f t="shared" si="0"/>
        <v>-1.6803840877914866E-2</v>
      </c>
      <c r="I5" s="17"/>
      <c r="J5" s="17"/>
    </row>
    <row r="6" spans="1:10" ht="18" customHeight="1" collapsed="1">
      <c r="A6" s="36" t="s">
        <v>44</v>
      </c>
      <c r="B6" s="167">
        <v>169</v>
      </c>
      <c r="C6" s="129">
        <v>168</v>
      </c>
      <c r="D6" s="94">
        <v>165</v>
      </c>
      <c r="E6" s="197">
        <v>166</v>
      </c>
      <c r="F6" s="136">
        <f>E6/D6-1</f>
        <v>6.0606060606060996E-3</v>
      </c>
      <c r="G6" s="105">
        <f t="shared" si="2"/>
        <v>-1.1904761904761862E-2</v>
      </c>
      <c r="H6" s="216">
        <f t="shared" si="0"/>
        <v>-1.7751479289940808E-2</v>
      </c>
    </row>
    <row r="7" spans="1:10" ht="18" hidden="1" customHeight="1" outlineLevel="1">
      <c r="A7" s="21" t="s">
        <v>46</v>
      </c>
      <c r="B7" s="168">
        <v>0.88020833333333337</v>
      </c>
      <c r="C7" s="77">
        <v>0.87958115183246077</v>
      </c>
      <c r="D7" s="95">
        <v>0.87765957446808507</v>
      </c>
      <c r="E7" s="198">
        <f>E6/$E$4</f>
        <v>0.88297872340425532</v>
      </c>
      <c r="F7" s="137">
        <f t="shared" si="1"/>
        <v>6.0606060606060996E-3</v>
      </c>
      <c r="G7" s="106">
        <f t="shared" si="2"/>
        <v>3.8627152988854885E-3</v>
      </c>
      <c r="H7" s="217">
        <f t="shared" si="0"/>
        <v>3.1474254060177564E-3</v>
      </c>
    </row>
    <row r="8" spans="1:10" ht="18" customHeight="1" collapsed="1">
      <c r="A8" s="36" t="s">
        <v>77</v>
      </c>
      <c r="B8" s="167">
        <v>14</v>
      </c>
      <c r="C8" s="129">
        <v>15</v>
      </c>
      <c r="D8" s="94">
        <v>15</v>
      </c>
      <c r="E8" s="197">
        <v>14</v>
      </c>
      <c r="F8" s="137">
        <f t="shared" si="1"/>
        <v>-6.6666666666666652E-2</v>
      </c>
      <c r="G8" s="106">
        <f t="shared" si="2"/>
        <v>-6.6666666666666652E-2</v>
      </c>
      <c r="H8" s="217">
        <f t="shared" si="0"/>
        <v>0</v>
      </c>
    </row>
    <row r="9" spans="1:10" ht="18" hidden="1" customHeight="1" outlineLevel="1">
      <c r="A9" s="21" t="s">
        <v>46</v>
      </c>
      <c r="B9" s="168">
        <v>7.2916666666666671E-2</v>
      </c>
      <c r="C9" s="77">
        <v>7.8534031413612565E-2</v>
      </c>
      <c r="D9" s="95">
        <v>7.9787234042553196E-2</v>
      </c>
      <c r="E9" s="198">
        <f>E8/$E$4</f>
        <v>7.4468085106382975E-2</v>
      </c>
      <c r="F9" s="137">
        <f>E9/D9-1</f>
        <v>-6.6666666666666763E-2</v>
      </c>
      <c r="G9" s="106">
        <f t="shared" si="2"/>
        <v>-5.177304964539009E-2</v>
      </c>
      <c r="H9" s="217">
        <f t="shared" si="0"/>
        <v>2.1276595744680771E-2</v>
      </c>
    </row>
    <row r="10" spans="1:10" ht="18" customHeight="1" collapsed="1">
      <c r="A10" s="39" t="s">
        <v>56</v>
      </c>
      <c r="B10" s="169">
        <v>3</v>
      </c>
      <c r="C10" s="130">
        <v>3</v>
      </c>
      <c r="D10" s="96">
        <v>3</v>
      </c>
      <c r="E10" s="199">
        <v>3</v>
      </c>
      <c r="F10" s="138">
        <f t="shared" si="1"/>
        <v>0</v>
      </c>
      <c r="G10" s="107">
        <f t="shared" si="2"/>
        <v>0</v>
      </c>
      <c r="H10" s="218">
        <f t="shared" si="0"/>
        <v>0</v>
      </c>
    </row>
    <row r="11" spans="1:10" ht="18" hidden="1" customHeight="1" outlineLevel="1">
      <c r="A11" s="21" t="s">
        <v>46</v>
      </c>
      <c r="B11" s="168">
        <v>1.5625E-2</v>
      </c>
      <c r="C11" s="77">
        <v>1.5706806282722512E-2</v>
      </c>
      <c r="D11" s="95">
        <v>1.5957446808510637E-2</v>
      </c>
      <c r="E11" s="198">
        <f>E10/$E$4</f>
        <v>1.5957446808510637E-2</v>
      </c>
      <c r="F11" s="138">
        <f t="shared" si="1"/>
        <v>0</v>
      </c>
      <c r="G11" s="107">
        <f t="shared" si="2"/>
        <v>1.5957446808510634E-2</v>
      </c>
      <c r="H11" s="218">
        <f t="shared" si="0"/>
        <v>2.1276595744680771E-2</v>
      </c>
    </row>
    <row r="12" spans="1:10" ht="18" customHeight="1" collapsed="1">
      <c r="A12" s="39" t="s">
        <v>74</v>
      </c>
      <c r="B12" s="169">
        <v>4</v>
      </c>
      <c r="C12" s="130">
        <v>3</v>
      </c>
      <c r="D12" s="96">
        <v>3</v>
      </c>
      <c r="E12" s="199">
        <v>3</v>
      </c>
      <c r="F12" s="137">
        <f t="shared" si="1"/>
        <v>0</v>
      </c>
      <c r="G12" s="106">
        <f t="shared" si="2"/>
        <v>0</v>
      </c>
      <c r="H12" s="217">
        <f t="shared" si="0"/>
        <v>-0.25</v>
      </c>
    </row>
    <row r="13" spans="1:10" ht="18" hidden="1" customHeight="1" outlineLevel="1">
      <c r="A13" s="21" t="s">
        <v>46</v>
      </c>
      <c r="B13" s="168">
        <v>2.0833333333333332E-2</v>
      </c>
      <c r="C13" s="77">
        <v>1.5706806282722512E-2</v>
      </c>
      <c r="D13" s="95">
        <v>1.5957446808510637E-2</v>
      </c>
      <c r="E13" s="198">
        <f>E12/$E$4</f>
        <v>1.5957446808510637E-2</v>
      </c>
      <c r="F13" s="137">
        <f>E13/D13-1</f>
        <v>0</v>
      </c>
      <c r="G13" s="106">
        <f t="shared" si="2"/>
        <v>1.5957446808510634E-2</v>
      </c>
      <c r="H13" s="217">
        <f t="shared" si="0"/>
        <v>-0.23404255319148937</v>
      </c>
    </row>
    <row r="14" spans="1:10" ht="18" customHeight="1" collapsed="1">
      <c r="A14" s="39" t="s">
        <v>78</v>
      </c>
      <c r="B14" s="169">
        <v>0</v>
      </c>
      <c r="C14" s="130">
        <v>0</v>
      </c>
      <c r="D14" s="96">
        <v>0</v>
      </c>
      <c r="E14" s="199">
        <v>0</v>
      </c>
      <c r="F14" s="138" t="s">
        <v>81</v>
      </c>
      <c r="G14" s="107" t="e">
        <f t="shared" si="2"/>
        <v>#DIV/0!</v>
      </c>
      <c r="H14" s="218" t="s">
        <v>83</v>
      </c>
    </row>
    <row r="15" spans="1:10" ht="18" hidden="1" customHeight="1" outlineLevel="1">
      <c r="A15" s="21" t="s">
        <v>46</v>
      </c>
      <c r="B15" s="168">
        <v>0</v>
      </c>
      <c r="C15" s="77">
        <v>0</v>
      </c>
      <c r="D15" s="95">
        <v>0</v>
      </c>
      <c r="E15" s="198">
        <f>E14/$E$4</f>
        <v>0</v>
      </c>
      <c r="F15" s="138" t="s">
        <v>81</v>
      </c>
      <c r="G15" s="107" t="e">
        <f t="shared" si="2"/>
        <v>#DIV/0!</v>
      </c>
      <c r="H15" s="218" t="s">
        <v>83</v>
      </c>
    </row>
    <row r="16" spans="1:10" ht="18" customHeight="1" collapsed="1">
      <c r="A16" s="39" t="s">
        <v>69</v>
      </c>
      <c r="B16" s="169">
        <v>1</v>
      </c>
      <c r="C16" s="130">
        <v>1</v>
      </c>
      <c r="D16" s="96">
        <v>1</v>
      </c>
      <c r="E16" s="199">
        <v>1</v>
      </c>
      <c r="F16" s="137">
        <f t="shared" si="1"/>
        <v>0</v>
      </c>
      <c r="G16" s="106">
        <f t="shared" si="2"/>
        <v>0</v>
      </c>
      <c r="H16" s="217">
        <f>E16/B16-1</f>
        <v>0</v>
      </c>
    </row>
    <row r="17" spans="1:11" ht="18" hidden="1" customHeight="1" outlineLevel="1">
      <c r="A17" s="21" t="s">
        <v>46</v>
      </c>
      <c r="B17" s="168">
        <v>5.208333333333333E-3</v>
      </c>
      <c r="C17" s="77">
        <v>5.235602094240838E-3</v>
      </c>
      <c r="D17" s="95">
        <v>5.3191489361702126E-3</v>
      </c>
      <c r="E17" s="198">
        <f>E16/$E$4</f>
        <v>5.3191489361702126E-3</v>
      </c>
      <c r="F17" s="137">
        <f t="shared" si="1"/>
        <v>0</v>
      </c>
      <c r="G17" s="106">
        <f t="shared" si="2"/>
        <v>1.5957446808510634E-2</v>
      </c>
      <c r="H17" s="217">
        <f>E17/B17-1</f>
        <v>2.1276595744680993E-2</v>
      </c>
    </row>
    <row r="18" spans="1:11" ht="18" customHeight="1" collapsed="1">
      <c r="A18" s="39" t="s">
        <v>57</v>
      </c>
      <c r="B18" s="169">
        <v>1</v>
      </c>
      <c r="C18" s="130">
        <v>1</v>
      </c>
      <c r="D18" s="96">
        <v>1</v>
      </c>
      <c r="E18" s="199">
        <v>1</v>
      </c>
      <c r="F18" s="137">
        <f t="shared" si="1"/>
        <v>0</v>
      </c>
      <c r="G18" s="106">
        <f t="shared" si="2"/>
        <v>0</v>
      </c>
      <c r="H18" s="217">
        <f>E18/B18-1</f>
        <v>0</v>
      </c>
      <c r="I18" s="25"/>
      <c r="J18" s="25"/>
    </row>
    <row r="19" spans="1:11" ht="18" hidden="1" customHeight="1" outlineLevel="1">
      <c r="A19" s="23" t="s">
        <v>46</v>
      </c>
      <c r="B19" s="168">
        <v>5.208333333333333E-3</v>
      </c>
      <c r="C19" s="77">
        <v>5.235602094240838E-3</v>
      </c>
      <c r="D19" s="95">
        <v>5.3191489361702126E-3</v>
      </c>
      <c r="E19" s="198">
        <f>E18/$E$4</f>
        <v>5.3191489361702126E-3</v>
      </c>
      <c r="F19" s="137">
        <f t="shared" si="1"/>
        <v>0</v>
      </c>
      <c r="G19" s="106">
        <f t="shared" si="2"/>
        <v>1.5957446808510634E-2</v>
      </c>
      <c r="H19" s="217">
        <f>E19/B19-1</f>
        <v>2.1276595744680993E-2</v>
      </c>
      <c r="I19" s="25"/>
      <c r="J19" s="25"/>
    </row>
    <row r="20" spans="1:11" ht="18" customHeight="1" collapsed="1">
      <c r="A20" s="39" t="s">
        <v>55</v>
      </c>
      <c r="B20" s="170">
        <v>0</v>
      </c>
      <c r="C20" s="131">
        <v>0</v>
      </c>
      <c r="D20" s="97">
        <v>0</v>
      </c>
      <c r="E20" s="200">
        <v>0</v>
      </c>
      <c r="F20" s="139" t="s">
        <v>81</v>
      </c>
      <c r="G20" s="108" t="e">
        <f t="shared" si="2"/>
        <v>#DIV/0!</v>
      </c>
      <c r="H20" s="219" t="s">
        <v>83</v>
      </c>
      <c r="I20" s="25"/>
      <c r="J20" s="25"/>
    </row>
    <row r="21" spans="1:11" ht="18" hidden="1" customHeight="1" outlineLevel="1">
      <c r="A21" s="23" t="s">
        <v>46</v>
      </c>
      <c r="B21" s="168">
        <v>0</v>
      </c>
      <c r="C21" s="77">
        <v>0</v>
      </c>
      <c r="D21" s="95">
        <v>0</v>
      </c>
      <c r="E21" s="198">
        <f>E20/$E$4</f>
        <v>0</v>
      </c>
      <c r="F21" s="138" t="s">
        <v>81</v>
      </c>
      <c r="G21" s="107" t="e">
        <f t="shared" si="2"/>
        <v>#DIV/0!</v>
      </c>
      <c r="H21" s="218" t="s">
        <v>83</v>
      </c>
      <c r="I21" s="25"/>
      <c r="J21" s="25"/>
    </row>
    <row r="22" spans="1:11" ht="18" hidden="1" customHeight="1" outlineLevel="1">
      <c r="A22" s="24" t="s">
        <v>23</v>
      </c>
      <c r="B22" s="171">
        <v>1</v>
      </c>
      <c r="C22" s="132">
        <v>0.99999999999999989</v>
      </c>
      <c r="D22" s="98">
        <v>1</v>
      </c>
      <c r="E22" s="201">
        <f>SUM(E7,E9,E15,E17,E13,E11,E19,E21)</f>
        <v>1</v>
      </c>
      <c r="F22" s="140">
        <f t="shared" si="1"/>
        <v>0</v>
      </c>
      <c r="G22" s="109">
        <f t="shared" si="2"/>
        <v>0</v>
      </c>
      <c r="H22" s="220">
        <f>E22/B22-1</f>
        <v>0</v>
      </c>
      <c r="I22" s="25"/>
      <c r="J22" s="25"/>
    </row>
    <row r="23" spans="1:11" ht="18" customHeight="1" collapsed="1">
      <c r="A23" s="40" t="s">
        <v>73</v>
      </c>
      <c r="B23" s="114">
        <v>109227.29999999999</v>
      </c>
      <c r="C23" s="73">
        <v>133847.1</v>
      </c>
      <c r="D23" s="99">
        <v>116356.98000000001</v>
      </c>
      <c r="E23" s="202">
        <v>183200.01</v>
      </c>
      <c r="F23" s="141">
        <f>E23/D23-1</f>
        <v>0.57446515026429856</v>
      </c>
      <c r="G23" s="110">
        <f t="shared" si="2"/>
        <v>0.36872603141943316</v>
      </c>
      <c r="H23" s="221">
        <f>E23/B23-1</f>
        <v>0.67723646011574057</v>
      </c>
      <c r="I23" s="175"/>
      <c r="J23" s="25"/>
    </row>
    <row r="24" spans="1:11" ht="18" customHeight="1">
      <c r="A24" s="36" t="s">
        <v>43</v>
      </c>
      <c r="B24" s="115">
        <v>99805.5</v>
      </c>
      <c r="C24" s="74">
        <v>126260.5</v>
      </c>
      <c r="D24" s="100">
        <v>105229.18000000001</v>
      </c>
      <c r="E24" s="203">
        <v>165110.22999999998</v>
      </c>
      <c r="F24" s="142">
        <f>E24/D24-1</f>
        <v>0.56905365983085643</v>
      </c>
      <c r="G24" s="111">
        <f t="shared" si="2"/>
        <v>0.30769504318452712</v>
      </c>
      <c r="H24" s="222">
        <f>E24/B24-1</f>
        <v>0.65431995230723738</v>
      </c>
      <c r="I24" s="175"/>
      <c r="J24" s="124"/>
    </row>
    <row r="25" spans="1:11" ht="18" hidden="1" customHeight="1" outlineLevel="1">
      <c r="A25" s="21" t="s">
        <v>47</v>
      </c>
      <c r="B25" s="168">
        <v>0.9137413448835594</v>
      </c>
      <c r="C25" s="77">
        <v>0.94331890642382232</v>
      </c>
      <c r="D25" s="95">
        <v>0.90436499812903359</v>
      </c>
      <c r="E25" s="198">
        <f>E24/$E$23</f>
        <v>0.90125666477856614</v>
      </c>
      <c r="F25" s="137">
        <f t="shared" si="1"/>
        <v>-3.4370341144317473E-3</v>
      </c>
      <c r="G25" s="106">
        <f t="shared" si="2"/>
        <v>-4.4589630674017333E-2</v>
      </c>
      <c r="H25" s="217">
        <f>E25/B25-1</f>
        <v>-1.3663254021392901E-2</v>
      </c>
      <c r="I25" s="25"/>
      <c r="J25" s="25"/>
    </row>
    <row r="26" spans="1:11" ht="18" customHeight="1" collapsed="1">
      <c r="A26" s="39" t="s">
        <v>26</v>
      </c>
      <c r="B26" s="116">
        <v>0</v>
      </c>
      <c r="C26" s="75">
        <v>0</v>
      </c>
      <c r="D26" s="101">
        <v>0</v>
      </c>
      <c r="E26" s="204">
        <v>0</v>
      </c>
      <c r="F26" s="138" t="s">
        <v>81</v>
      </c>
      <c r="G26" s="107" t="s">
        <v>81</v>
      </c>
      <c r="H26" s="218" t="s">
        <v>83</v>
      </c>
      <c r="I26" s="25"/>
      <c r="J26" s="25"/>
    </row>
    <row r="27" spans="1:11" ht="18" hidden="1" customHeight="1" outlineLevel="1">
      <c r="A27" s="21" t="s">
        <v>47</v>
      </c>
      <c r="B27" s="168">
        <v>0</v>
      </c>
      <c r="C27" s="77">
        <v>0</v>
      </c>
      <c r="D27" s="95">
        <v>0</v>
      </c>
      <c r="E27" s="198">
        <f>E26/$E$23</f>
        <v>0</v>
      </c>
      <c r="F27" s="172" t="s">
        <v>81</v>
      </c>
      <c r="G27" s="121" t="s">
        <v>81</v>
      </c>
      <c r="H27" s="223" t="s">
        <v>83</v>
      </c>
      <c r="I27" s="25"/>
      <c r="J27" s="25"/>
    </row>
    <row r="28" spans="1:11" ht="18" customHeight="1" collapsed="1">
      <c r="A28" s="39" t="s">
        <v>75</v>
      </c>
      <c r="B28" s="117">
        <v>136.4</v>
      </c>
      <c r="C28" s="76">
        <v>4671.9000000000005</v>
      </c>
      <c r="D28" s="102">
        <v>4837.54</v>
      </c>
      <c r="E28" s="205">
        <v>3460.3100000000004</v>
      </c>
      <c r="F28" s="138">
        <f t="shared" si="1"/>
        <v>-0.28469635393195702</v>
      </c>
      <c r="G28" s="107">
        <f t="shared" si="2"/>
        <v>-0.25933560221751317</v>
      </c>
      <c r="H28" s="218">
        <f t="shared" ref="H28:H35" si="3">E28/B28-1</f>
        <v>24.368841642228741</v>
      </c>
      <c r="I28" s="161"/>
      <c r="J28" s="161"/>
      <c r="K28" s="161"/>
    </row>
    <row r="29" spans="1:11" ht="18" hidden="1" customHeight="1" outlineLevel="1">
      <c r="A29" s="21" t="s">
        <v>47</v>
      </c>
      <c r="B29" s="168">
        <v>1.2487720560702318E-3</v>
      </c>
      <c r="C29" s="77">
        <v>3.4904753259502826E-2</v>
      </c>
      <c r="D29" s="95">
        <v>4.1574987594212222E-2</v>
      </c>
      <c r="E29" s="198">
        <f>E28/$E$23</f>
        <v>1.8888153990821291E-2</v>
      </c>
      <c r="F29" s="138">
        <f>E29/D29-1</f>
        <v>-0.54568467523846564</v>
      </c>
      <c r="G29" s="107">
        <f>E29/C29-1</f>
        <v>-0.45886584986304157</v>
      </c>
      <c r="H29" s="217">
        <f t="shared" si="3"/>
        <v>14.125381689161539</v>
      </c>
      <c r="I29" s="161"/>
      <c r="J29" s="161"/>
      <c r="K29" s="161"/>
    </row>
    <row r="30" spans="1:11" ht="18" customHeight="1" collapsed="1">
      <c r="A30" s="39" t="s">
        <v>79</v>
      </c>
      <c r="B30" s="117">
        <v>9239</v>
      </c>
      <c r="C30" s="76">
        <v>2855.9</v>
      </c>
      <c r="D30" s="102">
        <v>5920.68</v>
      </c>
      <c r="E30" s="205">
        <v>9192.9700000000012</v>
      </c>
      <c r="F30" s="138">
        <f t="shared" si="1"/>
        <v>0.55268820473324021</v>
      </c>
      <c r="G30" s="107">
        <f t="shared" si="2"/>
        <v>2.2189397387863723</v>
      </c>
      <c r="H30" s="218">
        <f t="shared" si="3"/>
        <v>-4.9821409243423487E-3</v>
      </c>
      <c r="I30" s="161"/>
      <c r="J30" s="161"/>
      <c r="K30" s="161"/>
    </row>
    <row r="31" spans="1:11" ht="18" hidden="1" customHeight="1" outlineLevel="1">
      <c r="A31" s="21" t="s">
        <v>47</v>
      </c>
      <c r="B31" s="168">
        <v>8.4585080836018109E-2</v>
      </c>
      <c r="C31" s="77">
        <v>2.1337033077294912E-2</v>
      </c>
      <c r="D31" s="95">
        <v>5.0883754459766832E-2</v>
      </c>
      <c r="E31" s="198">
        <f>E30/$E$23</f>
        <v>5.0179964509827271E-2</v>
      </c>
      <c r="F31" s="143">
        <f t="shared" si="1"/>
        <v>-1.3831329024591499E-2</v>
      </c>
      <c r="G31" s="123">
        <f t="shared" si="2"/>
        <v>1.3517779781306425</v>
      </c>
      <c r="H31" s="224">
        <f t="shared" si="3"/>
        <v>-0.40675159243378545</v>
      </c>
      <c r="I31" s="25"/>
      <c r="J31" s="25"/>
      <c r="K31" s="25"/>
    </row>
    <row r="32" spans="1:11" ht="18" customHeight="1" collapsed="1">
      <c r="A32" s="39" t="s">
        <v>24</v>
      </c>
      <c r="B32" s="117">
        <v>44.6</v>
      </c>
      <c r="C32" s="76">
        <v>53.5</v>
      </c>
      <c r="D32" s="102">
        <v>28.230000000000004</v>
      </c>
      <c r="E32" s="205">
        <v>21.25</v>
      </c>
      <c r="F32" s="138">
        <f>E32/D32-1</f>
        <v>-0.24725469358838126</v>
      </c>
      <c r="G32" s="107">
        <f t="shared" si="2"/>
        <v>-0.60280373831775702</v>
      </c>
      <c r="H32" s="218">
        <f t="shared" si="3"/>
        <v>-0.523542600896861</v>
      </c>
      <c r="I32" s="161"/>
      <c r="J32" s="25"/>
    </row>
    <row r="33" spans="1:11" ht="18" hidden="1" customHeight="1" outlineLevel="1">
      <c r="A33" s="21" t="s">
        <v>47</v>
      </c>
      <c r="B33" s="168">
        <v>4.0832282771797898E-4</v>
      </c>
      <c r="C33" s="77">
        <v>3.9970981814323956E-4</v>
      </c>
      <c r="D33" s="95">
        <v>2.4261544086139053E-4</v>
      </c>
      <c r="E33" s="198">
        <f>E32/$E$23</f>
        <v>1.1599344345013955E-4</v>
      </c>
      <c r="F33" s="137">
        <f t="shared" si="1"/>
        <v>-0.52190411690899685</v>
      </c>
      <c r="G33" s="106">
        <f t="shared" si="2"/>
        <v>-0.70980586869504347</v>
      </c>
      <c r="H33" s="217">
        <f t="shared" si="3"/>
        <v>-0.71592711556588728</v>
      </c>
      <c r="I33" s="25"/>
      <c r="J33" s="25"/>
    </row>
    <row r="34" spans="1:11" ht="18" customHeight="1" collapsed="1">
      <c r="A34" s="41" t="s">
        <v>58</v>
      </c>
      <c r="B34" s="116">
        <v>1.8</v>
      </c>
      <c r="C34" s="75">
        <v>5.3</v>
      </c>
      <c r="D34" s="101">
        <v>263.59000000000003</v>
      </c>
      <c r="E34" s="204">
        <v>1569.8799999999999</v>
      </c>
      <c r="F34" s="138">
        <f>E34/D34-1</f>
        <v>4.9557646344701984</v>
      </c>
      <c r="G34" s="107">
        <f t="shared" si="2"/>
        <v>295.20377358490566</v>
      </c>
      <c r="H34" s="218">
        <f t="shared" si="3"/>
        <v>871.15555555555545</v>
      </c>
      <c r="I34" s="176"/>
      <c r="J34" s="176"/>
      <c r="K34" s="176"/>
    </row>
    <row r="35" spans="1:11" ht="18" hidden="1" customHeight="1" outlineLevel="1">
      <c r="A35" s="21" t="s">
        <v>47</v>
      </c>
      <c r="B35" s="168">
        <v>1.6479396634357895E-5</v>
      </c>
      <c r="C35" s="77">
        <v>3.9597421236619994E-5</v>
      </c>
      <c r="D35" s="95">
        <v>2.2653561479509007E-3</v>
      </c>
      <c r="E35" s="198">
        <f>E34/$E$23</f>
        <v>8.569213506047297E-3</v>
      </c>
      <c r="F35" s="137">
        <f t="shared" si="1"/>
        <v>2.7827224270225548</v>
      </c>
      <c r="G35" s="106">
        <f t="shared" si="2"/>
        <v>215.40837303118172</v>
      </c>
      <c r="H35" s="224">
        <f t="shared" si="3"/>
        <v>518.99558577171103</v>
      </c>
      <c r="I35" s="25"/>
      <c r="J35" s="25"/>
    </row>
    <row r="36" spans="1:11" ht="18" customHeight="1" collapsed="1" thickBot="1">
      <c r="A36" s="154" t="s">
        <v>25</v>
      </c>
      <c r="B36" s="153">
        <v>0</v>
      </c>
      <c r="C36" s="155">
        <v>0</v>
      </c>
      <c r="D36" s="156">
        <v>76.11</v>
      </c>
      <c r="E36" s="206">
        <v>3843.3500000000004</v>
      </c>
      <c r="F36" s="144" t="s">
        <v>81</v>
      </c>
      <c r="G36" s="112" t="s">
        <v>81</v>
      </c>
      <c r="H36" s="225" t="s">
        <v>81</v>
      </c>
      <c r="I36" s="25"/>
      <c r="J36" s="25"/>
    </row>
    <row r="37" spans="1:11" ht="18" hidden="1" customHeight="1" outlineLevel="1">
      <c r="A37" s="147" t="s">
        <v>47</v>
      </c>
      <c r="B37" s="149">
        <v>0</v>
      </c>
      <c r="C37" s="148">
        <v>0</v>
      </c>
      <c r="D37" s="150">
        <v>6.5410772950621435E-4</v>
      </c>
      <c r="E37" s="207">
        <f>E36/$E$23</f>
        <v>2.0978983571016182E-2</v>
      </c>
      <c r="F37" s="211" t="s">
        <v>81</v>
      </c>
      <c r="G37" s="151" t="s">
        <v>81</v>
      </c>
      <c r="H37" s="226" t="s">
        <v>81</v>
      </c>
      <c r="I37" s="25"/>
      <c r="J37" s="25"/>
    </row>
    <row r="38" spans="1:11" ht="18" hidden="1" customHeight="1" outlineLevel="1" thickBot="1">
      <c r="A38" s="152" t="s">
        <v>23</v>
      </c>
      <c r="B38" s="158">
        <v>1</v>
      </c>
      <c r="C38" s="157">
        <v>0.99999999999999989</v>
      </c>
      <c r="D38" s="159">
        <v>0.99998581950133103</v>
      </c>
      <c r="E38" s="208">
        <f>SUM(E25,E31,E33,E29,E27,E35,E37)</f>
        <v>0.9999889737997284</v>
      </c>
      <c r="F38" s="212">
        <f>E38/D38-1</f>
        <v>3.1543431275871114E-6</v>
      </c>
      <c r="G38" s="160">
        <f t="shared" si="2"/>
        <v>-1.1026200271491149E-5</v>
      </c>
      <c r="H38" s="227">
        <f>E38/B38-1</f>
        <v>-1.1026200271602171E-5</v>
      </c>
      <c r="I38" s="25"/>
      <c r="J38" s="25"/>
    </row>
    <row r="39" spans="1:11" s="234" customFormat="1" ht="7.5" customHeight="1" collapsed="1"/>
    <row r="40" spans="1:11" s="14" customFormat="1" ht="16.5" customHeight="1">
      <c r="A40" s="235" t="s">
        <v>28</v>
      </c>
      <c r="B40" s="235"/>
      <c r="C40" s="235"/>
      <c r="D40" s="235"/>
      <c r="E40" s="235"/>
      <c r="F40" s="235"/>
      <c r="G40" s="235"/>
      <c r="H40" s="235"/>
    </row>
    <row r="41" spans="1:11" ht="38.25" customHeight="1">
      <c r="A41" s="236" t="s">
        <v>110</v>
      </c>
      <c r="B41" s="237"/>
      <c r="C41" s="237"/>
      <c r="D41" s="237"/>
      <c r="E41" s="237"/>
      <c r="F41" s="237"/>
      <c r="G41" s="237"/>
      <c r="H41" s="237"/>
    </row>
    <row r="42" spans="1:11" s="25" customFormat="1" ht="17.25" customHeight="1" collapsed="1">
      <c r="A42" s="235"/>
      <c r="B42" s="235"/>
      <c r="C42" s="235"/>
      <c r="D42" s="235"/>
      <c r="E42" s="235"/>
      <c r="F42" s="235"/>
      <c r="G42" s="235"/>
      <c r="H42" s="235"/>
    </row>
    <row r="43" spans="1:11">
      <c r="C43" s="125"/>
    </row>
    <row r="121" spans="1:1">
      <c r="A121" s="20" t="s">
        <v>48</v>
      </c>
    </row>
  </sheetData>
  <mergeCells count="5">
    <mergeCell ref="A1:XFD1"/>
    <mergeCell ref="A39:XFD39"/>
    <mergeCell ref="A40:H40"/>
    <mergeCell ref="A41:H41"/>
    <mergeCell ref="A42:H42"/>
  </mergeCells>
  <conditionalFormatting sqref="F3:H38">
    <cfRule type="cellIs" dxfId="2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K26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2.28515625" style="2" customWidth="1"/>
    <col min="2" max="2" width="14.85546875" style="1" customWidth="1"/>
    <col min="3" max="3" width="27" style="1" hidden="1" customWidth="1" outlineLevel="1"/>
    <col min="4" max="4" width="26" style="1" hidden="1" customWidth="1" outlineLevel="1"/>
    <col min="5" max="5" width="14.855468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20" width="11.7109375" style="1" customWidth="1"/>
    <col min="21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239" customFormat="1" ht="26.45" customHeight="1" thickBot="1">
      <c r="A1" s="238" t="s">
        <v>76</v>
      </c>
      <c r="B1" s="238"/>
      <c r="C1" s="238"/>
      <c r="D1" s="238"/>
      <c r="E1" s="238"/>
      <c r="F1" s="238"/>
      <c r="G1" s="238"/>
      <c r="H1" s="238"/>
      <c r="I1" s="238"/>
      <c r="J1" s="238"/>
    </row>
    <row r="2" spans="1:11" ht="79.5" customHeight="1" thickBot="1">
      <c r="A2" s="5" t="s">
        <v>27</v>
      </c>
      <c r="B2" s="15" t="s">
        <v>49</v>
      </c>
      <c r="C2" s="15" t="s">
        <v>33</v>
      </c>
      <c r="D2" s="15" t="s">
        <v>31</v>
      </c>
      <c r="E2" s="15" t="s">
        <v>66</v>
      </c>
      <c r="F2" s="15" t="s">
        <v>67</v>
      </c>
      <c r="G2" s="15" t="s">
        <v>59</v>
      </c>
      <c r="H2" s="15" t="s">
        <v>60</v>
      </c>
      <c r="I2" s="15" t="s">
        <v>50</v>
      </c>
      <c r="J2" s="15" t="s">
        <v>38</v>
      </c>
      <c r="K2" s="15" t="s">
        <v>39</v>
      </c>
    </row>
    <row r="3" spans="1:11" ht="19.899999999999999" hidden="1" customHeight="1" outlineLevel="1">
      <c r="A3" s="72" t="s">
        <v>100</v>
      </c>
      <c r="B3" s="26">
        <v>345</v>
      </c>
      <c r="C3" s="29">
        <v>325</v>
      </c>
      <c r="D3" s="26">
        <v>20</v>
      </c>
      <c r="E3" s="29" t="s">
        <v>63</v>
      </c>
      <c r="F3" s="29" t="s">
        <v>63</v>
      </c>
      <c r="G3" s="26">
        <v>1324</v>
      </c>
      <c r="H3" s="27">
        <v>4.0738461538461541</v>
      </c>
      <c r="I3" s="28">
        <v>1204</v>
      </c>
      <c r="J3" s="26">
        <v>78</v>
      </c>
      <c r="K3" s="177">
        <v>7</v>
      </c>
    </row>
    <row r="4" spans="1:11" ht="19.899999999999999" hidden="1" customHeight="1" outlineLevel="1">
      <c r="A4" s="72" t="s">
        <v>101</v>
      </c>
      <c r="B4" s="26">
        <v>340</v>
      </c>
      <c r="C4" s="26">
        <v>322</v>
      </c>
      <c r="D4" s="26">
        <v>18</v>
      </c>
      <c r="E4" s="26" t="s">
        <v>63</v>
      </c>
      <c r="F4" s="26" t="s">
        <v>63</v>
      </c>
      <c r="G4" s="26">
        <v>1290</v>
      </c>
      <c r="H4" s="27">
        <v>4.0062111801242235</v>
      </c>
      <c r="I4" s="28">
        <v>1233</v>
      </c>
      <c r="J4" s="26">
        <v>75</v>
      </c>
      <c r="K4" s="28">
        <v>7</v>
      </c>
    </row>
    <row r="5" spans="1:11" ht="19.899999999999999" hidden="1" customHeight="1" outlineLevel="1">
      <c r="A5" s="72" t="s">
        <v>102</v>
      </c>
      <c r="B5" s="26">
        <v>326</v>
      </c>
      <c r="C5" s="26">
        <v>309</v>
      </c>
      <c r="D5" s="26">
        <v>17</v>
      </c>
      <c r="E5" s="26" t="s">
        <v>63</v>
      </c>
      <c r="F5" s="26" t="s">
        <v>63</v>
      </c>
      <c r="G5" s="26">
        <v>1215</v>
      </c>
      <c r="H5" s="27">
        <v>3.9320388349514563</v>
      </c>
      <c r="I5" s="28">
        <v>1171</v>
      </c>
      <c r="J5" s="26">
        <v>70</v>
      </c>
      <c r="K5" s="28">
        <v>6</v>
      </c>
    </row>
    <row r="6" spans="1:11" ht="19.899999999999999" hidden="1" customHeight="1" outlineLevel="1">
      <c r="A6" s="72" t="s">
        <v>103</v>
      </c>
      <c r="B6" s="26">
        <v>304</v>
      </c>
      <c r="C6" s="26">
        <v>295</v>
      </c>
      <c r="D6" s="26">
        <v>9</v>
      </c>
      <c r="E6" s="26" t="s">
        <v>63</v>
      </c>
      <c r="F6" s="26" t="s">
        <v>63</v>
      </c>
      <c r="G6" s="29">
        <v>1184</v>
      </c>
      <c r="H6" s="27">
        <v>4.0135593220338981</v>
      </c>
      <c r="I6" s="28">
        <v>1134</v>
      </c>
      <c r="J6" s="26">
        <v>65</v>
      </c>
      <c r="K6" s="28">
        <v>7</v>
      </c>
    </row>
    <row r="7" spans="1:11" ht="19.899999999999999" hidden="1" customHeight="1" outlineLevel="1">
      <c r="A7" s="72" t="s">
        <v>104</v>
      </c>
      <c r="B7" s="26">
        <v>299</v>
      </c>
      <c r="C7" s="26">
        <v>291</v>
      </c>
      <c r="D7" s="26">
        <v>8</v>
      </c>
      <c r="E7" s="26" t="s">
        <v>63</v>
      </c>
      <c r="F7" s="26" t="s">
        <v>63</v>
      </c>
      <c r="G7" s="29">
        <v>1219</v>
      </c>
      <c r="H7" s="27">
        <v>4.1890034364261171</v>
      </c>
      <c r="I7" s="28">
        <v>1157</v>
      </c>
      <c r="J7" s="26">
        <v>58</v>
      </c>
      <c r="K7" s="28">
        <v>6</v>
      </c>
    </row>
    <row r="8" spans="1:11" ht="19.899999999999999" hidden="1" customHeight="1" outlineLevel="1">
      <c r="A8" s="72" t="s">
        <v>105</v>
      </c>
      <c r="B8" s="26">
        <v>291</v>
      </c>
      <c r="C8" s="26">
        <v>278</v>
      </c>
      <c r="D8" s="26">
        <v>13</v>
      </c>
      <c r="E8" s="26" t="s">
        <v>63</v>
      </c>
      <c r="F8" s="26" t="s">
        <v>63</v>
      </c>
      <c r="G8" s="29">
        <v>1244</v>
      </c>
      <c r="H8" s="27">
        <v>4.4748201438848918</v>
      </c>
      <c r="I8" s="28">
        <v>1204</v>
      </c>
      <c r="J8" s="26">
        <v>58</v>
      </c>
      <c r="K8" s="28">
        <v>4</v>
      </c>
    </row>
    <row r="9" spans="1:11" ht="18.600000000000001" hidden="1" customHeight="1" outlineLevel="1">
      <c r="A9" s="72" t="s">
        <v>106</v>
      </c>
      <c r="B9" s="30">
        <v>295</v>
      </c>
      <c r="C9" s="30">
        <v>280</v>
      </c>
      <c r="D9" s="26">
        <v>15</v>
      </c>
      <c r="E9" s="30" t="s">
        <v>63</v>
      </c>
      <c r="F9" s="30" t="s">
        <v>63</v>
      </c>
      <c r="G9" s="62">
        <v>1311</v>
      </c>
      <c r="H9" s="27">
        <v>4.6821428571428569</v>
      </c>
      <c r="I9" s="31">
        <v>1259</v>
      </c>
      <c r="J9" s="26">
        <v>58</v>
      </c>
      <c r="K9" s="31">
        <v>2</v>
      </c>
    </row>
    <row r="10" spans="1:11" ht="18.600000000000001" hidden="1" customHeight="1" outlineLevel="1">
      <c r="A10" s="72" t="s">
        <v>107</v>
      </c>
      <c r="B10" s="30">
        <v>297</v>
      </c>
      <c r="C10" s="30">
        <v>278</v>
      </c>
      <c r="D10" s="30">
        <v>19</v>
      </c>
      <c r="E10" s="30" t="s">
        <v>63</v>
      </c>
      <c r="F10" s="30" t="s">
        <v>63</v>
      </c>
      <c r="G10" s="62">
        <v>1447</v>
      </c>
      <c r="H10" s="27">
        <v>5.2050359712230216</v>
      </c>
      <c r="I10" s="31">
        <v>1396</v>
      </c>
      <c r="J10" s="30">
        <v>60</v>
      </c>
      <c r="K10" s="31">
        <v>2</v>
      </c>
    </row>
    <row r="11" spans="1:11" ht="18.600000000000001" hidden="1" customHeight="1" outlineLevel="1" collapsed="1">
      <c r="A11" s="178">
        <v>44377</v>
      </c>
      <c r="B11" s="179">
        <v>307</v>
      </c>
      <c r="C11" s="179">
        <v>287</v>
      </c>
      <c r="D11" s="179">
        <v>20</v>
      </c>
      <c r="E11" s="179">
        <v>19</v>
      </c>
      <c r="F11" s="179">
        <v>6</v>
      </c>
      <c r="G11" s="180">
        <v>1623</v>
      </c>
      <c r="H11" s="181">
        <v>5.6550522648083623</v>
      </c>
      <c r="I11" s="182">
        <v>1560</v>
      </c>
      <c r="J11" s="179">
        <v>54</v>
      </c>
      <c r="K11" s="182">
        <v>2</v>
      </c>
    </row>
    <row r="12" spans="1:11" ht="18.600000000000001" customHeight="1" collapsed="1">
      <c r="A12" s="85">
        <v>45107</v>
      </c>
      <c r="B12" s="86">
        <v>294</v>
      </c>
      <c r="C12" s="86">
        <v>262</v>
      </c>
      <c r="D12" s="86">
        <v>32</v>
      </c>
      <c r="E12" s="86">
        <v>18</v>
      </c>
      <c r="F12" s="86">
        <v>6</v>
      </c>
      <c r="G12" s="87">
        <v>1819</v>
      </c>
      <c r="H12" s="88">
        <v>6.9427480916030531</v>
      </c>
      <c r="I12" s="89">
        <v>1764</v>
      </c>
      <c r="J12" s="86">
        <v>54</v>
      </c>
      <c r="K12" s="89">
        <v>1</v>
      </c>
    </row>
    <row r="13" spans="1:11" ht="18.600000000000001" customHeight="1">
      <c r="A13" s="72">
        <v>45199</v>
      </c>
      <c r="B13" s="30">
        <v>285</v>
      </c>
      <c r="C13" s="30">
        <v>257</v>
      </c>
      <c r="D13" s="30">
        <v>28</v>
      </c>
      <c r="E13" s="30">
        <v>18</v>
      </c>
      <c r="F13" s="30">
        <v>6</v>
      </c>
      <c r="G13" s="62">
        <v>1811</v>
      </c>
      <c r="H13" s="27">
        <v>6.9122137404580153</v>
      </c>
      <c r="I13" s="31">
        <v>1762</v>
      </c>
      <c r="J13" s="30">
        <v>54</v>
      </c>
      <c r="K13" s="31">
        <v>1</v>
      </c>
    </row>
    <row r="14" spans="1:11" ht="18.600000000000001" customHeight="1">
      <c r="A14" s="72">
        <v>45291</v>
      </c>
      <c r="B14" s="30">
        <v>284</v>
      </c>
      <c r="C14" s="30">
        <v>247</v>
      </c>
      <c r="D14" s="30">
        <v>37</v>
      </c>
      <c r="E14" s="30">
        <v>17</v>
      </c>
      <c r="F14" s="30">
        <v>6</v>
      </c>
      <c r="G14" s="62">
        <v>1812</v>
      </c>
      <c r="H14" s="27">
        <v>7.336032388663968</v>
      </c>
      <c r="I14" s="31">
        <v>1772</v>
      </c>
      <c r="J14" s="30">
        <v>52</v>
      </c>
      <c r="K14" s="31">
        <v>1</v>
      </c>
    </row>
    <row r="15" spans="1:11" ht="18.600000000000001" customHeight="1">
      <c r="A15" s="72">
        <v>45382</v>
      </c>
      <c r="B15" s="30">
        <v>278</v>
      </c>
      <c r="C15" s="30">
        <v>251</v>
      </c>
      <c r="D15" s="30">
        <v>27</v>
      </c>
      <c r="E15" s="30">
        <v>16</v>
      </c>
      <c r="F15" s="30">
        <v>5</v>
      </c>
      <c r="G15" s="62">
        <v>1828</v>
      </c>
      <c r="H15" s="27">
        <v>7.2828685258964141</v>
      </c>
      <c r="I15" s="31">
        <v>1787</v>
      </c>
      <c r="J15" s="30">
        <v>52</v>
      </c>
      <c r="K15" s="31">
        <v>1</v>
      </c>
    </row>
    <row r="16" spans="1:11" s="34" customFormat="1" ht="18.600000000000001" customHeight="1" thickBot="1">
      <c r="A16" s="78">
        <v>45473</v>
      </c>
      <c r="B16" s="79">
        <v>279</v>
      </c>
      <c r="C16" s="79">
        <v>249</v>
      </c>
      <c r="D16" s="79">
        <v>30</v>
      </c>
      <c r="E16" s="79">
        <v>16</v>
      </c>
      <c r="F16" s="79">
        <v>5</v>
      </c>
      <c r="G16" s="81">
        <v>1842</v>
      </c>
      <c r="H16" s="80">
        <v>7.3975903614457827</v>
      </c>
      <c r="I16" s="81">
        <v>1795</v>
      </c>
      <c r="J16" s="79">
        <v>52</v>
      </c>
      <c r="K16" s="81">
        <v>1</v>
      </c>
    </row>
    <row r="17" spans="1:11" ht="24" customHeight="1">
      <c r="A17" s="241" t="s">
        <v>64</v>
      </c>
      <c r="B17" s="241"/>
      <c r="C17" s="241"/>
      <c r="D17" s="241"/>
      <c r="E17" s="241"/>
      <c r="F17" s="241"/>
      <c r="G17" s="241"/>
      <c r="H17" s="241"/>
      <c r="I17" s="241"/>
      <c r="J17" s="241"/>
      <c r="K17" s="241"/>
    </row>
    <row r="18" spans="1:11" ht="24" customHeight="1">
      <c r="A18" s="241" t="s">
        <v>65</v>
      </c>
      <c r="B18" s="241"/>
      <c r="C18" s="241"/>
      <c r="D18" s="241"/>
      <c r="E18" s="241"/>
      <c r="F18" s="241"/>
      <c r="G18" s="241"/>
      <c r="H18" s="241"/>
      <c r="I18" s="241"/>
      <c r="J18" s="241"/>
      <c r="K18" s="241"/>
    </row>
    <row r="19" spans="1:11" ht="15" customHeight="1">
      <c r="A19" s="240" t="s">
        <v>18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0"/>
    </row>
    <row r="20" spans="1:11" ht="18.600000000000001" customHeight="1">
      <c r="A20" s="32" t="s">
        <v>19</v>
      </c>
      <c r="B20" s="33" t="s">
        <v>51</v>
      </c>
    </row>
    <row r="21" spans="1:11" ht="18.600000000000001" customHeight="1">
      <c r="A21" s="32" t="s">
        <v>20</v>
      </c>
      <c r="B21" s="33" t="s">
        <v>52</v>
      </c>
    </row>
    <row r="22" spans="1:11">
      <c r="B22" s="209"/>
    </row>
    <row r="23" spans="1:11">
      <c r="B23" s="42"/>
      <c r="E23" s="83"/>
    </row>
    <row r="24" spans="1:11">
      <c r="B24" s="84"/>
      <c r="E24" s="82"/>
      <c r="I24" s="42"/>
    </row>
    <row r="25" spans="1:11">
      <c r="B25" s="122"/>
      <c r="E25" s="82"/>
      <c r="I25" s="42"/>
    </row>
    <row r="26" spans="1:11">
      <c r="B26" s="42"/>
      <c r="I26" s="42"/>
      <c r="J26" s="42"/>
    </row>
  </sheetData>
  <mergeCells count="4">
    <mergeCell ref="A1:XFD1"/>
    <mergeCell ref="A19:K19"/>
    <mergeCell ref="A17:K17"/>
    <mergeCell ref="A18:K18"/>
  </mergeCells>
  <hyperlinks>
    <hyperlink ref="B20" r:id="rId1" xr:uid="{00000000-0004-0000-0200-000000000000}"/>
    <hyperlink ref="B21" r:id="rId2" xr:uid="{00000000-0004-0000-0200-000001000000}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AH33"/>
  <sheetViews>
    <sheetView zoomScaleNormal="100" workbookViewId="0">
      <selection activeCell="A15" sqref="A15"/>
    </sheetView>
  </sheetViews>
  <sheetFormatPr defaultColWidth="9.140625" defaultRowHeight="12.75" outlineLevelRow="1" outlineLevelCol="1"/>
  <cols>
    <col min="1" max="1" width="20.42578125" style="3" customWidth="1"/>
    <col min="2" max="2" width="15.5703125" style="3" customWidth="1"/>
    <col min="3" max="3" width="15.5703125" style="3" hidden="1" customWidth="1" outlineLevel="1"/>
    <col min="4" max="4" width="15.5703125" style="3" customWidth="1" collapsed="1"/>
    <col min="5" max="5" width="15.5703125" style="3" customWidth="1"/>
    <col min="6" max="6" width="13.140625" style="3" customWidth="1"/>
    <col min="7" max="7" width="15.28515625" style="3" hidden="1" customWidth="1" outlineLevel="1"/>
    <col min="8" max="8" width="15.28515625" style="3" customWidth="1" collapsed="1"/>
    <col min="9" max="13" width="12.42578125" style="3" customWidth="1"/>
    <col min="14" max="14" width="11.7109375" style="3" bestFit="1" customWidth="1"/>
    <col min="15" max="16" width="11.5703125" style="3" bestFit="1" customWidth="1"/>
    <col min="17" max="16384" width="9.140625" style="3"/>
  </cols>
  <sheetData>
    <row r="1" spans="1:11" s="244" customFormat="1" ht="25.9" customHeight="1">
      <c r="A1" s="244" t="s">
        <v>35</v>
      </c>
    </row>
    <row r="2" spans="1:11" ht="13.5" outlineLevel="1" thickBot="1">
      <c r="E2" s="43" t="s">
        <v>61</v>
      </c>
      <c r="F2" s="43"/>
      <c r="G2" s="60"/>
    </row>
    <row r="3" spans="1:11" ht="44.45" customHeight="1" outlineLevel="1" thickBot="1">
      <c r="A3" s="5" t="s">
        <v>0</v>
      </c>
      <c r="B3" s="44">
        <v>45107</v>
      </c>
      <c r="C3" s="44">
        <v>45291</v>
      </c>
      <c r="D3" s="44">
        <v>45382</v>
      </c>
      <c r="E3" s="44">
        <v>45473</v>
      </c>
      <c r="F3" s="45" t="s">
        <v>108</v>
      </c>
      <c r="G3" s="45" t="s">
        <v>99</v>
      </c>
      <c r="H3" s="45" t="s">
        <v>91</v>
      </c>
      <c r="I3" s="60"/>
    </row>
    <row r="4" spans="1:11" ht="19.5" customHeight="1" outlineLevel="1">
      <c r="A4" s="46" t="s">
        <v>36</v>
      </c>
      <c r="B4" s="47">
        <v>571955.24</v>
      </c>
      <c r="C4" s="47">
        <v>601284.25</v>
      </c>
      <c r="D4" s="47">
        <v>614101.52</v>
      </c>
      <c r="E4" s="47">
        <v>619057.85</v>
      </c>
      <c r="F4" s="48">
        <f>E4/D4-1</f>
        <v>8.0708642440747713E-3</v>
      </c>
      <c r="G4" s="48">
        <f>E4/C4-1</f>
        <v>2.9559397240157104E-2</v>
      </c>
      <c r="H4" s="48">
        <f>E4/B4-1</f>
        <v>8.2353664597949905E-2</v>
      </c>
      <c r="I4" s="60"/>
    </row>
    <row r="5" spans="1:11" ht="19.5" customHeight="1" outlineLevel="1">
      <c r="A5" s="49" t="s">
        <v>40</v>
      </c>
      <c r="B5" s="50">
        <v>144.81</v>
      </c>
      <c r="C5" s="50">
        <v>152.19</v>
      </c>
      <c r="D5" s="50">
        <v>153.33000000000001</v>
      </c>
      <c r="E5" s="50">
        <v>222.43</v>
      </c>
      <c r="F5" s="51">
        <f t="shared" ref="F5:F9" si="0">E5/D5-1</f>
        <v>0.45066197091241111</v>
      </c>
      <c r="G5" s="51">
        <f t="shared" ref="G5:G9" si="1">E5/C5-1</f>
        <v>0.46152835271699866</v>
      </c>
      <c r="H5" s="51">
        <f t="shared" ref="H5:H9" si="2">E5/B5-1</f>
        <v>0.53601270630481324</v>
      </c>
      <c r="I5" s="60"/>
    </row>
    <row r="6" spans="1:11" ht="19.5" customHeight="1" outlineLevel="1">
      <c r="A6" s="49" t="s">
        <v>11</v>
      </c>
      <c r="B6" s="50">
        <v>554061.37</v>
      </c>
      <c r="C6" s="50">
        <v>581658.31000000006</v>
      </c>
      <c r="D6" s="50">
        <v>594949.61</v>
      </c>
      <c r="E6" s="50">
        <v>598654.57999999996</v>
      </c>
      <c r="F6" s="51">
        <f>E6/D6-1</f>
        <v>6.2273677261508453E-3</v>
      </c>
      <c r="G6" s="51">
        <f t="shared" si="1"/>
        <v>2.9220368226149596E-2</v>
      </c>
      <c r="H6" s="51">
        <f t="shared" si="2"/>
        <v>8.0484243108303932E-2</v>
      </c>
      <c r="I6" s="60"/>
    </row>
    <row r="7" spans="1:11" ht="19.5" customHeight="1" outlineLevel="1">
      <c r="A7" s="52" t="s">
        <v>41</v>
      </c>
      <c r="B7" s="53">
        <v>2455.94</v>
      </c>
      <c r="C7" s="53">
        <v>2774.43</v>
      </c>
      <c r="D7" s="53">
        <v>2906.09</v>
      </c>
      <c r="E7" s="53">
        <v>3064.12</v>
      </c>
      <c r="F7" s="54">
        <f>E7/D7-1</f>
        <v>5.437890774201759E-2</v>
      </c>
      <c r="G7" s="54">
        <f t="shared" si="1"/>
        <v>0.10441424004209887</v>
      </c>
      <c r="H7" s="54">
        <f t="shared" si="2"/>
        <v>0.2476363429074</v>
      </c>
      <c r="I7" s="60"/>
    </row>
    <row r="8" spans="1:11" ht="19.5" customHeight="1" outlineLevel="1">
      <c r="A8" s="55" t="s">
        <v>42</v>
      </c>
      <c r="B8" s="53">
        <v>168.65</v>
      </c>
      <c r="C8" s="53">
        <v>200.63</v>
      </c>
      <c r="D8" s="53">
        <v>214.19</v>
      </c>
      <c r="E8" s="53">
        <v>231.67</v>
      </c>
      <c r="F8" s="54">
        <f>E8/D8-1</f>
        <v>8.1609785704281235E-2</v>
      </c>
      <c r="G8" s="54">
        <f t="shared" si="1"/>
        <v>0.15471265513632049</v>
      </c>
      <c r="H8" s="54">
        <f t="shared" si="2"/>
        <v>0.37367328787429566</v>
      </c>
      <c r="I8" s="146"/>
      <c r="J8" s="146"/>
    </row>
    <row r="9" spans="1:11" ht="19.5" customHeight="1" outlineLevel="1" thickBot="1">
      <c r="A9" s="56" t="s">
        <v>32</v>
      </c>
      <c r="B9" s="57">
        <f>SUM(B4,B7,B8)</f>
        <v>574579.82999999996</v>
      </c>
      <c r="C9" s="57">
        <f>SUM(C4,C7,C8)</f>
        <v>604259.31000000006</v>
      </c>
      <c r="D9" s="57">
        <v>617221.79999999993</v>
      </c>
      <c r="E9" s="57">
        <f>SUM(E4,E7,E8)</f>
        <v>622353.64</v>
      </c>
      <c r="F9" s="58">
        <f t="shared" si="0"/>
        <v>8.3144179288547893E-3</v>
      </c>
      <c r="G9" s="58">
        <f t="shared" si="1"/>
        <v>2.9944644129686671E-2</v>
      </c>
      <c r="H9" s="59">
        <f t="shared" si="2"/>
        <v>8.3145644009118946E-2</v>
      </c>
    </row>
    <row r="10" spans="1:11" ht="27" customHeight="1" outlineLevel="1">
      <c r="A10" s="247" t="s">
        <v>71</v>
      </c>
      <c r="B10" s="247"/>
      <c r="C10" s="247"/>
      <c r="D10" s="247"/>
      <c r="E10" s="247"/>
      <c r="F10" s="247"/>
      <c r="G10" s="247"/>
      <c r="H10" s="247"/>
      <c r="I10" s="146"/>
      <c r="J10" s="146"/>
    </row>
    <row r="11" spans="1:11" s="246" customFormat="1" ht="15.75" customHeight="1"/>
    <row r="12" spans="1:11" s="245" customFormat="1" ht="25.9" customHeight="1">
      <c r="A12" s="245" t="s">
        <v>17</v>
      </c>
    </row>
    <row r="13" spans="1:11" ht="16.5" outlineLevel="1" thickBot="1">
      <c r="C13" s="11"/>
      <c r="E13" s="43" t="s">
        <v>61</v>
      </c>
      <c r="G13" s="60"/>
      <c r="H13" s="4"/>
    </row>
    <row r="14" spans="1:11" ht="46.9" customHeight="1" outlineLevel="1" thickBot="1">
      <c r="A14" s="5" t="s">
        <v>0</v>
      </c>
      <c r="B14" s="44">
        <v>45107</v>
      </c>
      <c r="C14" s="44">
        <v>45291</v>
      </c>
      <c r="D14" s="44">
        <v>45382</v>
      </c>
      <c r="E14" s="44">
        <v>45473</v>
      </c>
      <c r="F14" s="45" t="s">
        <v>108</v>
      </c>
      <c r="G14" s="45" t="s">
        <v>99</v>
      </c>
      <c r="H14" s="45" t="s">
        <v>91</v>
      </c>
      <c r="I14" s="60"/>
      <c r="J14" s="60"/>
      <c r="K14" s="60"/>
    </row>
    <row r="15" spans="1:11" ht="18.600000000000001" customHeight="1" outlineLevel="1">
      <c r="A15" s="46" t="s">
        <v>36</v>
      </c>
      <c r="B15" s="47">
        <v>456579.88</v>
      </c>
      <c r="C15" s="47">
        <v>490484.76</v>
      </c>
      <c r="D15" s="47">
        <v>509321.14</v>
      </c>
      <c r="E15" s="47">
        <v>522950.36</v>
      </c>
      <c r="F15" s="48">
        <f t="shared" ref="F15:F17" si="3">E15/D15-1</f>
        <v>2.67595804093268E-2</v>
      </c>
      <c r="G15" s="48">
        <f t="shared" ref="G15:G17" si="4">E15/C15-1</f>
        <v>6.6190843523864062E-2</v>
      </c>
      <c r="H15" s="48">
        <f t="shared" ref="H15:H17" si="5">E15/B15-1</f>
        <v>0.14536444312876862</v>
      </c>
      <c r="I15" s="60"/>
    </row>
    <row r="16" spans="1:11" ht="18.600000000000001" customHeight="1" outlineLevel="1">
      <c r="A16" s="49" t="s">
        <v>4</v>
      </c>
      <c r="B16" s="50">
        <v>144.57</v>
      </c>
      <c r="C16" s="50">
        <v>151.9</v>
      </c>
      <c r="D16" s="50">
        <v>153.1</v>
      </c>
      <c r="E16" s="50">
        <v>217.66</v>
      </c>
      <c r="F16" s="51">
        <f t="shared" si="3"/>
        <v>0.42168517308948394</v>
      </c>
      <c r="G16" s="51">
        <f t="shared" si="4"/>
        <v>0.43291639236339696</v>
      </c>
      <c r="H16" s="51">
        <f t="shared" si="5"/>
        <v>0.50556823684028496</v>
      </c>
      <c r="I16" s="60"/>
    </row>
    <row r="17" spans="1:34" ht="18.600000000000001" customHeight="1" outlineLevel="1" thickBot="1">
      <c r="A17" s="61" t="s">
        <v>11</v>
      </c>
      <c r="B17" s="50">
        <v>439431.24</v>
      </c>
      <c r="C17" s="50">
        <v>471302.96</v>
      </c>
      <c r="D17" s="50">
        <v>490597.36</v>
      </c>
      <c r="E17" s="50">
        <v>502856.89</v>
      </c>
      <c r="F17" s="65">
        <f t="shared" si="3"/>
        <v>2.4988984857154506E-2</v>
      </c>
      <c r="G17" s="66">
        <f t="shared" si="4"/>
        <v>6.695041762521492E-2</v>
      </c>
      <c r="H17" s="66">
        <f t="shared" si="5"/>
        <v>0.14433577822095667</v>
      </c>
    </row>
    <row r="18" spans="1:34" ht="30" customHeight="1" outlineLevel="1">
      <c r="A18" s="247" t="s">
        <v>71</v>
      </c>
      <c r="B18" s="247"/>
      <c r="C18" s="247"/>
      <c r="D18" s="247"/>
      <c r="E18" s="247"/>
      <c r="F18" s="247"/>
      <c r="G18" s="247"/>
      <c r="H18" s="247"/>
    </row>
    <row r="19" spans="1:34" s="243" customFormat="1" ht="13.9" customHeight="1"/>
    <row r="20" spans="1:34" s="231" customFormat="1" ht="24.6" customHeight="1" thickBot="1">
      <c r="A20" s="230" t="s">
        <v>37</v>
      </c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  <c r="AF20" s="230"/>
      <c r="AG20" s="230"/>
      <c r="AH20" s="230"/>
    </row>
    <row r="21" spans="1:34" ht="13.5" outlineLevel="1" thickBot="1">
      <c r="A21" s="242"/>
      <c r="B21" s="242"/>
      <c r="C21" s="242"/>
    </row>
    <row r="22" spans="1:34" ht="69" customHeight="1" outlineLevel="1" thickBot="1">
      <c r="A22" s="173" t="s">
        <v>53</v>
      </c>
      <c r="B22" s="174" t="s">
        <v>62</v>
      </c>
    </row>
    <row r="23" spans="1:34" ht="18.75" customHeight="1" outlineLevel="1">
      <c r="A23" s="185" t="s">
        <v>87</v>
      </c>
      <c r="B23" s="188">
        <v>-2.52</v>
      </c>
    </row>
    <row r="24" spans="1:34" ht="18.75" customHeight="1" outlineLevel="1">
      <c r="A24" s="186" t="s">
        <v>88</v>
      </c>
      <c r="B24" s="189">
        <v>0.68</v>
      </c>
    </row>
    <row r="25" spans="1:34" ht="18.75" customHeight="1" outlineLevel="1">
      <c r="A25" s="186" t="s">
        <v>89</v>
      </c>
      <c r="B25" s="189">
        <v>-4.29</v>
      </c>
    </row>
    <row r="26" spans="1:34" ht="18.75" customHeight="1" outlineLevel="1">
      <c r="A26" s="186" t="s">
        <v>86</v>
      </c>
      <c r="B26" s="189">
        <v>-2.68</v>
      </c>
    </row>
    <row r="27" spans="1:34" ht="18.75" customHeight="1" outlineLevel="1" thickBot="1">
      <c r="A27" s="187" t="s">
        <v>109</v>
      </c>
      <c r="B27" s="190">
        <v>57.64</v>
      </c>
    </row>
    <row r="28" spans="1:34" outlineLevel="1">
      <c r="A28" s="191" t="s">
        <v>85</v>
      </c>
      <c r="B28" s="183">
        <f>SUM(B24:B27)</f>
        <v>51.35</v>
      </c>
    </row>
    <row r="29" spans="1:34" ht="25.5" outlineLevel="1">
      <c r="A29" s="192" t="s">
        <v>90</v>
      </c>
      <c r="B29" s="184">
        <f>SUM(B23:B26)</f>
        <v>-8.81</v>
      </c>
    </row>
    <row r="30" spans="1:34" outlineLevel="1"/>
    <row r="31" spans="1:34" outlineLevel="1"/>
    <row r="32" spans="1:34" outlineLevel="1"/>
    <row r="33" s="3" customFormat="1" outlineLevel="1"/>
  </sheetData>
  <mergeCells count="8">
    <mergeCell ref="A21:C21"/>
    <mergeCell ref="A19:XFD19"/>
    <mergeCell ref="A1:XFD1"/>
    <mergeCell ref="A12:XFD12"/>
    <mergeCell ref="A20:XFD20"/>
    <mergeCell ref="A11:XFD11"/>
    <mergeCell ref="A10:H10"/>
    <mergeCell ref="A18:H18"/>
  </mergeCells>
  <phoneticPr fontId="22" type="noConversion"/>
  <conditionalFormatting sqref="F4:H9">
    <cfRule type="cellIs" dxfId="1" priority="1" operator="lessThan">
      <formula>0</formula>
    </cfRule>
  </conditionalFormatting>
  <conditionalFormatting sqref="F15:H17">
    <cfRule type="cellIs" dxfId="0" priority="7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2024-09-11T19:12:12Z</dcterms:modified>
</cp:coreProperties>
</file>